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New folder (3)\"/>
    </mc:Choice>
  </mc:AlternateContent>
  <xr:revisionPtr revIDLastSave="0" documentId="13_ncr:1_{317E24ED-D9FB-4BDB-8FDD-7626F77C644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FORCAST SHEET ALCOHOL" sheetId="2" r:id="rId1"/>
    <sheet name="FORCAST SHEET BEER" sheetId="3" r:id="rId2"/>
    <sheet name="LINEAR REGRESSION" sheetId="1" r:id="rId3"/>
    <sheet name="EXPONENTIAL SMOOTHING" sheetId="4" r:id="rId4"/>
    <sheet name="Sheet1" sheetId="5" r:id="rId5"/>
  </sheets>
  <definedNames>
    <definedName name="solver_adj" localSheetId="3" hidden="1">'EXPONENTIAL SMOOTHING'!$U$2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'EXPONENTIAL SMOOTHING'!$G$2</definedName>
    <definedName name="solver_lhs2" localSheetId="3" hidden="1">'EXPONENTIAL SMOOTHING'!$U$2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'EXPONENTIAL SMOOTHING'!$T$328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el2" localSheetId="3" hidden="1">1</definedName>
    <definedName name="solver_rhs1" localSheetId="3" hidden="1">1</definedName>
    <definedName name="solver_rhs2" localSheetId="3" hidden="1">1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29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5" i="4"/>
  <c r="J330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5" i="4"/>
  <c r="P1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2" i="1"/>
  <c r="P13" i="1"/>
  <c r="P15" i="1"/>
  <c r="P14" i="1"/>
  <c r="E404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2" i="1"/>
  <c r="Q326" i="4"/>
  <c r="W326" i="4"/>
  <c r="I32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R3" i="4"/>
  <c r="S3" i="4" s="1"/>
  <c r="V2" i="4"/>
  <c r="Q4" i="4" s="1"/>
  <c r="R4" i="4" s="1"/>
  <c r="D3" i="4"/>
  <c r="F3" i="4" s="1"/>
  <c r="H2" i="4"/>
  <c r="C4" i="4" s="1"/>
  <c r="C327" i="1"/>
  <c r="T3" i="4" l="1"/>
  <c r="T4" i="4"/>
  <c r="S4" i="4"/>
  <c r="Q5" i="4"/>
  <c r="E3" i="4"/>
  <c r="D4" i="4"/>
  <c r="Q6" i="4" l="1"/>
  <c r="R5" i="4"/>
  <c r="E4" i="4"/>
  <c r="F4" i="4"/>
  <c r="C5" i="4"/>
  <c r="C6" i="4" s="1"/>
  <c r="Q7" i="4" l="1"/>
  <c r="R6" i="4"/>
  <c r="T5" i="4"/>
  <c r="S5" i="4"/>
  <c r="D5" i="4"/>
  <c r="C7" i="4"/>
  <c r="D6" i="4"/>
  <c r="Q8" i="4" l="1"/>
  <c r="R7" i="4"/>
  <c r="S6" i="4"/>
  <c r="T6" i="4"/>
  <c r="E5" i="4"/>
  <c r="F5" i="4"/>
  <c r="E6" i="4"/>
  <c r="F6" i="4"/>
  <c r="C8" i="4"/>
  <c r="D7" i="4"/>
  <c r="Q9" i="4" l="1"/>
  <c r="R8" i="4"/>
  <c r="T7" i="4"/>
  <c r="S7" i="4"/>
  <c r="E7" i="4"/>
  <c r="F7" i="4"/>
  <c r="C9" i="4"/>
  <c r="D8" i="4"/>
  <c r="P8" i="1"/>
  <c r="P7" i="1"/>
  <c r="P3" i="1"/>
  <c r="P2" i="1"/>
  <c r="J326" i="1"/>
  <c r="I326" i="1"/>
  <c r="I327" i="1" s="1"/>
  <c r="I328" i="1" s="1"/>
  <c r="B327" i="1"/>
  <c r="C358" i="3"/>
  <c r="C383" i="3"/>
  <c r="C342" i="3"/>
  <c r="C368" i="3"/>
  <c r="C402" i="3"/>
  <c r="C369" i="3"/>
  <c r="C347" i="3"/>
  <c r="C341" i="3"/>
  <c r="C348" i="3"/>
  <c r="C333" i="3"/>
  <c r="C390" i="3"/>
  <c r="C391" i="2"/>
  <c r="C353" i="2"/>
  <c r="C347" i="2"/>
  <c r="C396" i="2"/>
  <c r="C362" i="2"/>
  <c r="C379" i="2"/>
  <c r="C356" i="2"/>
  <c r="C373" i="2"/>
  <c r="C358" i="2"/>
  <c r="C328" i="2"/>
  <c r="C336" i="2"/>
  <c r="C366" i="2"/>
  <c r="C335" i="3"/>
  <c r="C384" i="3"/>
  <c r="C385" i="3"/>
  <c r="C373" i="3"/>
  <c r="C365" i="3"/>
  <c r="C407" i="2"/>
  <c r="C371" i="2"/>
  <c r="C378" i="2"/>
  <c r="C408" i="2"/>
  <c r="C374" i="2"/>
  <c r="C343" i="3"/>
  <c r="C328" i="3"/>
  <c r="C329" i="3"/>
  <c r="C371" i="3"/>
  <c r="C372" i="3"/>
  <c r="C343" i="2"/>
  <c r="C377" i="2"/>
  <c r="C384" i="2"/>
  <c r="C386" i="2"/>
  <c r="C397" i="2"/>
  <c r="C351" i="3"/>
  <c r="C336" i="3"/>
  <c r="C400" i="3"/>
  <c r="C401" i="3"/>
  <c r="C326" i="3"/>
  <c r="C397" i="3"/>
  <c r="C392" i="2"/>
  <c r="C332" i="2"/>
  <c r="C388" i="2"/>
  <c r="C405" i="2"/>
  <c r="C359" i="3"/>
  <c r="C344" i="3"/>
  <c r="C345" i="3"/>
  <c r="C387" i="3"/>
  <c r="C388" i="3"/>
  <c r="C359" i="2"/>
  <c r="C393" i="2"/>
  <c r="C338" i="2"/>
  <c r="C404" i="2"/>
  <c r="C334" i="2"/>
  <c r="C367" i="3"/>
  <c r="C352" i="3"/>
  <c r="C353" i="3"/>
  <c r="C395" i="3"/>
  <c r="C396" i="3"/>
  <c r="C367" i="2"/>
  <c r="C401" i="2"/>
  <c r="C346" i="2"/>
  <c r="C344" i="2"/>
  <c r="C342" i="2"/>
  <c r="C375" i="3"/>
  <c r="C360" i="3"/>
  <c r="C361" i="3"/>
  <c r="C403" i="3"/>
  <c r="C404" i="3"/>
  <c r="C375" i="2"/>
  <c r="C331" i="2"/>
  <c r="C354" i="2"/>
  <c r="C403" i="2"/>
  <c r="C350" i="2"/>
  <c r="C327" i="3"/>
  <c r="C391" i="3"/>
  <c r="C366" i="3"/>
  <c r="C376" i="3"/>
  <c r="C350" i="3"/>
  <c r="C377" i="3"/>
  <c r="C355" i="3"/>
  <c r="C357" i="3"/>
  <c r="C356" i="3"/>
  <c r="C349" i="3"/>
  <c r="C327" i="2"/>
  <c r="C399" i="2"/>
  <c r="C361" i="2"/>
  <c r="C355" i="2"/>
  <c r="C352" i="2"/>
  <c r="C370" i="2"/>
  <c r="C395" i="2"/>
  <c r="C381" i="2"/>
  <c r="C376" i="2"/>
  <c r="C399" i="3"/>
  <c r="C382" i="3"/>
  <c r="C398" i="3"/>
  <c r="C363" i="3"/>
  <c r="C364" i="3"/>
  <c r="C335" i="2"/>
  <c r="C369" i="2"/>
  <c r="C368" i="2"/>
  <c r="C340" i="2"/>
  <c r="C389" i="2"/>
  <c r="C400" i="2"/>
  <c r="C346" i="3"/>
  <c r="C392" i="3"/>
  <c r="C393" i="3"/>
  <c r="C389" i="3"/>
  <c r="C381" i="3"/>
  <c r="C360" i="2"/>
  <c r="C387" i="2"/>
  <c r="C372" i="2"/>
  <c r="C333" i="2"/>
  <c r="C382" i="2"/>
  <c r="C354" i="3"/>
  <c r="C337" i="3"/>
  <c r="C379" i="3"/>
  <c r="C380" i="3"/>
  <c r="C351" i="2"/>
  <c r="C385" i="2"/>
  <c r="C330" i="2"/>
  <c r="C394" i="2"/>
  <c r="C341" i="2"/>
  <c r="C390" i="2"/>
  <c r="C370" i="3"/>
  <c r="C338" i="3"/>
  <c r="C330" i="3"/>
  <c r="C406" i="3"/>
  <c r="C405" i="3"/>
  <c r="C329" i="2"/>
  <c r="C348" i="2"/>
  <c r="C402" i="2"/>
  <c r="C349" i="2"/>
  <c r="C398" i="2"/>
  <c r="C386" i="3"/>
  <c r="C362" i="3"/>
  <c r="C331" i="3"/>
  <c r="C332" i="3"/>
  <c r="C334" i="3"/>
  <c r="C337" i="2"/>
  <c r="C364" i="2"/>
  <c r="C339" i="2"/>
  <c r="C357" i="2"/>
  <c r="C406" i="2"/>
  <c r="C394" i="3"/>
  <c r="C378" i="3"/>
  <c r="C339" i="3"/>
  <c r="C340" i="3"/>
  <c r="C374" i="3"/>
  <c r="C345" i="2"/>
  <c r="C380" i="2"/>
  <c r="C363" i="2"/>
  <c r="C365" i="2"/>
  <c r="C383" i="2"/>
  <c r="Q10" i="4" l="1"/>
  <c r="R9" i="4"/>
  <c r="T8" i="4"/>
  <c r="S8" i="4"/>
  <c r="E8" i="4"/>
  <c r="F8" i="4"/>
  <c r="C10" i="4"/>
  <c r="D9" i="4"/>
  <c r="K22" i="1"/>
  <c r="L22" i="1" s="1"/>
  <c r="C328" i="1"/>
  <c r="K9" i="1"/>
  <c r="L9" i="1" s="1"/>
  <c r="K400" i="1"/>
  <c r="K389" i="1"/>
  <c r="K379" i="1"/>
  <c r="K368" i="1"/>
  <c r="K357" i="1"/>
  <c r="K347" i="1"/>
  <c r="K336" i="1"/>
  <c r="K325" i="1"/>
  <c r="L325" i="1" s="1"/>
  <c r="K315" i="1"/>
  <c r="L315" i="1" s="1"/>
  <c r="K304" i="1"/>
  <c r="L304" i="1" s="1"/>
  <c r="K293" i="1"/>
  <c r="L293" i="1" s="1"/>
  <c r="K283" i="1"/>
  <c r="L283" i="1" s="1"/>
  <c r="K272" i="1"/>
  <c r="L272" i="1" s="1"/>
  <c r="K261" i="1"/>
  <c r="L261" i="1" s="1"/>
  <c r="K251" i="1"/>
  <c r="L251" i="1" s="1"/>
  <c r="K240" i="1"/>
  <c r="L240" i="1" s="1"/>
  <c r="K229" i="1"/>
  <c r="L229" i="1" s="1"/>
  <c r="K219" i="1"/>
  <c r="L219" i="1" s="1"/>
  <c r="K207" i="1"/>
  <c r="L207" i="1" s="1"/>
  <c r="K193" i="1"/>
  <c r="L193" i="1" s="1"/>
  <c r="K179" i="1"/>
  <c r="L179" i="1" s="1"/>
  <c r="K164" i="1"/>
  <c r="L164" i="1" s="1"/>
  <c r="K150" i="1"/>
  <c r="L150" i="1" s="1"/>
  <c r="K137" i="1"/>
  <c r="L137" i="1" s="1"/>
  <c r="K122" i="1"/>
  <c r="L122" i="1" s="1"/>
  <c r="K107" i="1"/>
  <c r="L107" i="1" s="1"/>
  <c r="K94" i="1"/>
  <c r="L94" i="1" s="1"/>
  <c r="K79" i="1"/>
  <c r="L79" i="1" s="1"/>
  <c r="K65" i="1"/>
  <c r="L65" i="1" s="1"/>
  <c r="K51" i="1"/>
  <c r="L51" i="1" s="1"/>
  <c r="K36" i="1"/>
  <c r="L36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60" i="1"/>
  <c r="L160" i="1" s="1"/>
  <c r="K168" i="1"/>
  <c r="L168" i="1" s="1"/>
  <c r="K176" i="1"/>
  <c r="L176" i="1" s="1"/>
  <c r="K184" i="1"/>
  <c r="L184" i="1" s="1"/>
  <c r="K192" i="1"/>
  <c r="L192" i="1" s="1"/>
  <c r="K200" i="1"/>
  <c r="L200" i="1" s="1"/>
  <c r="K208" i="1"/>
  <c r="L208" i="1" s="1"/>
  <c r="K21" i="1"/>
  <c r="L21" i="1" s="1"/>
  <c r="K29" i="1"/>
  <c r="L29" i="1" s="1"/>
  <c r="K37" i="1"/>
  <c r="L37" i="1" s="1"/>
  <c r="K45" i="1"/>
  <c r="L45" i="1" s="1"/>
  <c r="K53" i="1"/>
  <c r="L53" i="1" s="1"/>
  <c r="K61" i="1"/>
  <c r="L61" i="1" s="1"/>
  <c r="K69" i="1"/>
  <c r="L69" i="1" s="1"/>
  <c r="K77" i="1"/>
  <c r="L77" i="1" s="1"/>
  <c r="K85" i="1"/>
  <c r="L85" i="1" s="1"/>
  <c r="K93" i="1"/>
  <c r="L93" i="1" s="1"/>
  <c r="K101" i="1"/>
  <c r="L101" i="1" s="1"/>
  <c r="K109" i="1"/>
  <c r="L109" i="1" s="1"/>
  <c r="K117" i="1"/>
  <c r="L117" i="1" s="1"/>
  <c r="K125" i="1"/>
  <c r="L125" i="1" s="1"/>
  <c r="K133" i="1"/>
  <c r="L133" i="1" s="1"/>
  <c r="K141" i="1"/>
  <c r="L141" i="1" s="1"/>
  <c r="K149" i="1"/>
  <c r="L149" i="1" s="1"/>
  <c r="K157" i="1"/>
  <c r="L157" i="1" s="1"/>
  <c r="K165" i="1"/>
  <c r="L165" i="1" s="1"/>
  <c r="K173" i="1"/>
  <c r="L173" i="1" s="1"/>
  <c r="K181" i="1"/>
  <c r="L181" i="1" s="1"/>
  <c r="K189" i="1"/>
  <c r="L189" i="1" s="1"/>
  <c r="K197" i="1"/>
  <c r="L197" i="1" s="1"/>
  <c r="K205" i="1"/>
  <c r="L205" i="1" s="1"/>
  <c r="K17" i="1"/>
  <c r="L17" i="1" s="1"/>
  <c r="K27" i="1"/>
  <c r="L27" i="1" s="1"/>
  <c r="K38" i="1"/>
  <c r="L38" i="1" s="1"/>
  <c r="K49" i="1"/>
  <c r="L49" i="1" s="1"/>
  <c r="K59" i="1"/>
  <c r="L59" i="1" s="1"/>
  <c r="K70" i="1"/>
  <c r="L70" i="1" s="1"/>
  <c r="K81" i="1"/>
  <c r="L81" i="1" s="1"/>
  <c r="K91" i="1"/>
  <c r="L91" i="1" s="1"/>
  <c r="K102" i="1"/>
  <c r="L102" i="1" s="1"/>
  <c r="K113" i="1"/>
  <c r="L113" i="1" s="1"/>
  <c r="K123" i="1"/>
  <c r="L123" i="1" s="1"/>
  <c r="K134" i="1"/>
  <c r="L134" i="1" s="1"/>
  <c r="K145" i="1"/>
  <c r="L145" i="1" s="1"/>
  <c r="K155" i="1"/>
  <c r="L155" i="1" s="1"/>
  <c r="K166" i="1"/>
  <c r="L166" i="1" s="1"/>
  <c r="K177" i="1"/>
  <c r="L177" i="1" s="1"/>
  <c r="K187" i="1"/>
  <c r="L187" i="1" s="1"/>
  <c r="K198" i="1"/>
  <c r="L198" i="1" s="1"/>
  <c r="K209" i="1"/>
  <c r="L209" i="1" s="1"/>
  <c r="K217" i="1"/>
  <c r="L217" i="1" s="1"/>
  <c r="K225" i="1"/>
  <c r="L225" i="1" s="1"/>
  <c r="K233" i="1"/>
  <c r="L233" i="1" s="1"/>
  <c r="K241" i="1"/>
  <c r="L241" i="1" s="1"/>
  <c r="K249" i="1"/>
  <c r="L249" i="1" s="1"/>
  <c r="K257" i="1"/>
  <c r="L257" i="1" s="1"/>
  <c r="K265" i="1"/>
  <c r="L265" i="1" s="1"/>
  <c r="K273" i="1"/>
  <c r="L273" i="1" s="1"/>
  <c r="K281" i="1"/>
  <c r="L281" i="1" s="1"/>
  <c r="K289" i="1"/>
  <c r="L289" i="1" s="1"/>
  <c r="K297" i="1"/>
  <c r="L297" i="1" s="1"/>
  <c r="K305" i="1"/>
  <c r="L305" i="1" s="1"/>
  <c r="K313" i="1"/>
  <c r="L313" i="1" s="1"/>
  <c r="K321" i="1"/>
  <c r="L321" i="1" s="1"/>
  <c r="K329" i="1"/>
  <c r="K337" i="1"/>
  <c r="K345" i="1"/>
  <c r="K353" i="1"/>
  <c r="K361" i="1"/>
  <c r="K369" i="1"/>
  <c r="K377" i="1"/>
  <c r="K385" i="1"/>
  <c r="K393" i="1"/>
  <c r="K401" i="1"/>
  <c r="K23" i="1"/>
  <c r="L23" i="1" s="1"/>
  <c r="K34" i="1"/>
  <c r="L34" i="1" s="1"/>
  <c r="K44" i="1"/>
  <c r="L44" i="1" s="1"/>
  <c r="K55" i="1"/>
  <c r="L55" i="1" s="1"/>
  <c r="K66" i="1"/>
  <c r="L66" i="1" s="1"/>
  <c r="K76" i="1"/>
  <c r="L76" i="1" s="1"/>
  <c r="K87" i="1"/>
  <c r="L87" i="1" s="1"/>
  <c r="K98" i="1"/>
  <c r="L98" i="1" s="1"/>
  <c r="K108" i="1"/>
  <c r="L108" i="1" s="1"/>
  <c r="K119" i="1"/>
  <c r="L119" i="1" s="1"/>
  <c r="K130" i="1"/>
  <c r="L130" i="1" s="1"/>
  <c r="K140" i="1"/>
  <c r="L140" i="1" s="1"/>
  <c r="K151" i="1"/>
  <c r="L151" i="1" s="1"/>
  <c r="K162" i="1"/>
  <c r="L162" i="1" s="1"/>
  <c r="K172" i="1"/>
  <c r="L172" i="1" s="1"/>
  <c r="K183" i="1"/>
  <c r="L183" i="1" s="1"/>
  <c r="K194" i="1"/>
  <c r="L194" i="1" s="1"/>
  <c r="K204" i="1"/>
  <c r="L204" i="1" s="1"/>
  <c r="K214" i="1"/>
  <c r="L214" i="1" s="1"/>
  <c r="K222" i="1"/>
  <c r="L222" i="1" s="1"/>
  <c r="K230" i="1"/>
  <c r="L230" i="1" s="1"/>
  <c r="K238" i="1"/>
  <c r="L238" i="1" s="1"/>
  <c r="K246" i="1"/>
  <c r="L246" i="1" s="1"/>
  <c r="K254" i="1"/>
  <c r="L254" i="1" s="1"/>
  <c r="K262" i="1"/>
  <c r="L262" i="1" s="1"/>
  <c r="K270" i="1"/>
  <c r="L270" i="1" s="1"/>
  <c r="K278" i="1"/>
  <c r="L278" i="1" s="1"/>
  <c r="K286" i="1"/>
  <c r="L286" i="1" s="1"/>
  <c r="K294" i="1"/>
  <c r="L294" i="1" s="1"/>
  <c r="K302" i="1"/>
  <c r="L302" i="1" s="1"/>
  <c r="K310" i="1"/>
  <c r="L310" i="1" s="1"/>
  <c r="K318" i="1"/>
  <c r="L318" i="1" s="1"/>
  <c r="K326" i="1"/>
  <c r="L326" i="1" s="1"/>
  <c r="K334" i="1"/>
  <c r="K342" i="1"/>
  <c r="K350" i="1"/>
  <c r="K358" i="1"/>
  <c r="K366" i="1"/>
  <c r="K374" i="1"/>
  <c r="K382" i="1"/>
  <c r="K390" i="1"/>
  <c r="K398" i="1"/>
  <c r="K5" i="1"/>
  <c r="L5" i="1" s="1"/>
  <c r="K8" i="1"/>
  <c r="L8" i="1" s="1"/>
  <c r="K399" i="1"/>
  <c r="K388" i="1"/>
  <c r="K378" i="1"/>
  <c r="K367" i="1"/>
  <c r="K356" i="1"/>
  <c r="K346" i="1"/>
  <c r="K335" i="1"/>
  <c r="K324" i="1"/>
  <c r="L324" i="1" s="1"/>
  <c r="K314" i="1"/>
  <c r="L314" i="1" s="1"/>
  <c r="K303" i="1"/>
  <c r="L303" i="1" s="1"/>
  <c r="K292" i="1"/>
  <c r="L292" i="1" s="1"/>
  <c r="K282" i="1"/>
  <c r="L282" i="1" s="1"/>
  <c r="K271" i="1"/>
  <c r="L271" i="1" s="1"/>
  <c r="K260" i="1"/>
  <c r="L260" i="1" s="1"/>
  <c r="K250" i="1"/>
  <c r="L250" i="1" s="1"/>
  <c r="K239" i="1"/>
  <c r="L239" i="1" s="1"/>
  <c r="K228" i="1"/>
  <c r="L228" i="1" s="1"/>
  <c r="K218" i="1"/>
  <c r="L218" i="1" s="1"/>
  <c r="K206" i="1"/>
  <c r="L206" i="1" s="1"/>
  <c r="K191" i="1"/>
  <c r="L191" i="1" s="1"/>
  <c r="K178" i="1"/>
  <c r="L178" i="1" s="1"/>
  <c r="K163" i="1"/>
  <c r="L163" i="1" s="1"/>
  <c r="K148" i="1"/>
  <c r="L148" i="1" s="1"/>
  <c r="K135" i="1"/>
  <c r="L135" i="1" s="1"/>
  <c r="K121" i="1"/>
  <c r="L121" i="1" s="1"/>
  <c r="K106" i="1"/>
  <c r="L106" i="1" s="1"/>
  <c r="K92" i="1"/>
  <c r="L92" i="1" s="1"/>
  <c r="K78" i="1"/>
  <c r="L78" i="1" s="1"/>
  <c r="K63" i="1"/>
  <c r="L63" i="1" s="1"/>
  <c r="K50" i="1"/>
  <c r="L50" i="1" s="1"/>
  <c r="K35" i="1"/>
  <c r="L35" i="1" s="1"/>
  <c r="K20" i="1"/>
  <c r="L20" i="1" s="1"/>
  <c r="K2" i="1"/>
  <c r="L2" i="1" s="1"/>
  <c r="K7" i="1"/>
  <c r="L7" i="1" s="1"/>
  <c r="K397" i="1"/>
  <c r="K387" i="1"/>
  <c r="K376" i="1"/>
  <c r="K365" i="1"/>
  <c r="K355" i="1"/>
  <c r="K344" i="1"/>
  <c r="K333" i="1"/>
  <c r="K323" i="1"/>
  <c r="L323" i="1" s="1"/>
  <c r="K312" i="1"/>
  <c r="L312" i="1" s="1"/>
  <c r="K301" i="1"/>
  <c r="L301" i="1" s="1"/>
  <c r="K291" i="1"/>
  <c r="L291" i="1" s="1"/>
  <c r="K280" i="1"/>
  <c r="L280" i="1" s="1"/>
  <c r="K269" i="1"/>
  <c r="L269" i="1" s="1"/>
  <c r="K259" i="1"/>
  <c r="L259" i="1" s="1"/>
  <c r="K248" i="1"/>
  <c r="L248" i="1" s="1"/>
  <c r="K237" i="1"/>
  <c r="L237" i="1" s="1"/>
  <c r="K227" i="1"/>
  <c r="L227" i="1" s="1"/>
  <c r="K216" i="1"/>
  <c r="L216" i="1" s="1"/>
  <c r="K203" i="1"/>
  <c r="L203" i="1" s="1"/>
  <c r="K190" i="1"/>
  <c r="L190" i="1" s="1"/>
  <c r="K175" i="1"/>
  <c r="L175" i="1" s="1"/>
  <c r="K161" i="1"/>
  <c r="L161" i="1" s="1"/>
  <c r="K147" i="1"/>
  <c r="L147" i="1" s="1"/>
  <c r="K132" i="1"/>
  <c r="L132" i="1" s="1"/>
  <c r="K118" i="1"/>
  <c r="L118" i="1" s="1"/>
  <c r="K105" i="1"/>
  <c r="L105" i="1" s="1"/>
  <c r="K90" i="1"/>
  <c r="L90" i="1" s="1"/>
  <c r="K75" i="1"/>
  <c r="L75" i="1" s="1"/>
  <c r="K62" i="1"/>
  <c r="L62" i="1" s="1"/>
  <c r="K47" i="1"/>
  <c r="L47" i="1" s="1"/>
  <c r="K33" i="1"/>
  <c r="L33" i="1" s="1"/>
  <c r="K19" i="1"/>
  <c r="L19" i="1" s="1"/>
  <c r="K14" i="1"/>
  <c r="L14" i="1" s="1"/>
  <c r="K6" i="1"/>
  <c r="L6" i="1" s="1"/>
  <c r="K396" i="1"/>
  <c r="K386" i="1"/>
  <c r="K375" i="1"/>
  <c r="K364" i="1"/>
  <c r="K354" i="1"/>
  <c r="K343" i="1"/>
  <c r="K332" i="1"/>
  <c r="K322" i="1"/>
  <c r="L322" i="1" s="1"/>
  <c r="K311" i="1"/>
  <c r="L311" i="1" s="1"/>
  <c r="K300" i="1"/>
  <c r="L300" i="1" s="1"/>
  <c r="K290" i="1"/>
  <c r="L290" i="1" s="1"/>
  <c r="K279" i="1"/>
  <c r="L279" i="1" s="1"/>
  <c r="K268" i="1"/>
  <c r="L268" i="1" s="1"/>
  <c r="K258" i="1"/>
  <c r="L258" i="1" s="1"/>
  <c r="K247" i="1"/>
  <c r="L247" i="1" s="1"/>
  <c r="K236" i="1"/>
  <c r="L236" i="1" s="1"/>
  <c r="K226" i="1"/>
  <c r="L226" i="1" s="1"/>
  <c r="K215" i="1"/>
  <c r="L215" i="1" s="1"/>
  <c r="K202" i="1"/>
  <c r="L202" i="1" s="1"/>
  <c r="K188" i="1"/>
  <c r="L188" i="1" s="1"/>
  <c r="K174" i="1"/>
  <c r="L174" i="1" s="1"/>
  <c r="K159" i="1"/>
  <c r="L159" i="1" s="1"/>
  <c r="K146" i="1"/>
  <c r="L146" i="1" s="1"/>
  <c r="K131" i="1"/>
  <c r="L131" i="1" s="1"/>
  <c r="K116" i="1"/>
  <c r="L116" i="1" s="1"/>
  <c r="K103" i="1"/>
  <c r="L103" i="1" s="1"/>
  <c r="K89" i="1"/>
  <c r="L89" i="1" s="1"/>
  <c r="K74" i="1"/>
  <c r="L74" i="1" s="1"/>
  <c r="K60" i="1"/>
  <c r="L60" i="1" s="1"/>
  <c r="K46" i="1"/>
  <c r="L46" i="1" s="1"/>
  <c r="K31" i="1"/>
  <c r="L31" i="1" s="1"/>
  <c r="K18" i="1"/>
  <c r="L18" i="1" s="1"/>
  <c r="K13" i="1"/>
  <c r="L13" i="1" s="1"/>
  <c r="K4" i="1"/>
  <c r="L4" i="1" s="1"/>
  <c r="K395" i="1"/>
  <c r="K384" i="1"/>
  <c r="K373" i="1"/>
  <c r="K363" i="1"/>
  <c r="K352" i="1"/>
  <c r="K341" i="1"/>
  <c r="K331" i="1"/>
  <c r="K320" i="1"/>
  <c r="L320" i="1" s="1"/>
  <c r="K309" i="1"/>
  <c r="L309" i="1" s="1"/>
  <c r="K299" i="1"/>
  <c r="L299" i="1" s="1"/>
  <c r="K288" i="1"/>
  <c r="L288" i="1" s="1"/>
  <c r="K277" i="1"/>
  <c r="L277" i="1" s="1"/>
  <c r="K267" i="1"/>
  <c r="L267" i="1" s="1"/>
  <c r="K256" i="1"/>
  <c r="L256" i="1" s="1"/>
  <c r="K245" i="1"/>
  <c r="L245" i="1" s="1"/>
  <c r="K235" i="1"/>
  <c r="L235" i="1" s="1"/>
  <c r="K224" i="1"/>
  <c r="L224" i="1" s="1"/>
  <c r="K213" i="1"/>
  <c r="L213" i="1" s="1"/>
  <c r="K201" i="1"/>
  <c r="L201" i="1" s="1"/>
  <c r="K186" i="1"/>
  <c r="L186" i="1" s="1"/>
  <c r="K171" i="1"/>
  <c r="L171" i="1" s="1"/>
  <c r="K158" i="1"/>
  <c r="L158" i="1" s="1"/>
  <c r="K143" i="1"/>
  <c r="L143" i="1" s="1"/>
  <c r="K129" i="1"/>
  <c r="L129" i="1" s="1"/>
  <c r="K115" i="1"/>
  <c r="L115" i="1" s="1"/>
  <c r="K100" i="1"/>
  <c r="L100" i="1" s="1"/>
  <c r="K86" i="1"/>
  <c r="L86" i="1" s="1"/>
  <c r="K73" i="1"/>
  <c r="L73" i="1" s="1"/>
  <c r="K58" i="1"/>
  <c r="L58" i="1" s="1"/>
  <c r="K43" i="1"/>
  <c r="L43" i="1" s="1"/>
  <c r="K30" i="1"/>
  <c r="L30" i="1" s="1"/>
  <c r="K15" i="1"/>
  <c r="L15" i="1" s="1"/>
  <c r="K12" i="1"/>
  <c r="L12" i="1" s="1"/>
  <c r="K3" i="1"/>
  <c r="L3" i="1" s="1"/>
  <c r="K394" i="1"/>
  <c r="K383" i="1"/>
  <c r="K372" i="1"/>
  <c r="K362" i="1"/>
  <c r="K351" i="1"/>
  <c r="K340" i="1"/>
  <c r="K330" i="1"/>
  <c r="K319" i="1"/>
  <c r="L319" i="1" s="1"/>
  <c r="K308" i="1"/>
  <c r="L308" i="1" s="1"/>
  <c r="K298" i="1"/>
  <c r="L298" i="1" s="1"/>
  <c r="K287" i="1"/>
  <c r="L287" i="1" s="1"/>
  <c r="K276" i="1"/>
  <c r="L276" i="1" s="1"/>
  <c r="K266" i="1"/>
  <c r="L266" i="1" s="1"/>
  <c r="K255" i="1"/>
  <c r="L255" i="1" s="1"/>
  <c r="K244" i="1"/>
  <c r="L244" i="1" s="1"/>
  <c r="K234" i="1"/>
  <c r="L234" i="1" s="1"/>
  <c r="K223" i="1"/>
  <c r="L223" i="1" s="1"/>
  <c r="K212" i="1"/>
  <c r="L212" i="1" s="1"/>
  <c r="K199" i="1"/>
  <c r="L199" i="1" s="1"/>
  <c r="K185" i="1"/>
  <c r="L185" i="1" s="1"/>
  <c r="K170" i="1"/>
  <c r="L170" i="1" s="1"/>
  <c r="K156" i="1"/>
  <c r="L156" i="1" s="1"/>
  <c r="K142" i="1"/>
  <c r="L142" i="1" s="1"/>
  <c r="K127" i="1"/>
  <c r="L127" i="1" s="1"/>
  <c r="K114" i="1"/>
  <c r="L114" i="1" s="1"/>
  <c r="K99" i="1"/>
  <c r="L99" i="1" s="1"/>
  <c r="K84" i="1"/>
  <c r="L84" i="1" s="1"/>
  <c r="K71" i="1"/>
  <c r="L71" i="1" s="1"/>
  <c r="K57" i="1"/>
  <c r="L57" i="1" s="1"/>
  <c r="K42" i="1"/>
  <c r="L42" i="1" s="1"/>
  <c r="K28" i="1"/>
  <c r="L28" i="1" s="1"/>
  <c r="K11" i="1"/>
  <c r="L11" i="1" s="1"/>
  <c r="K403" i="1"/>
  <c r="K392" i="1"/>
  <c r="K381" i="1"/>
  <c r="K371" i="1"/>
  <c r="K360" i="1"/>
  <c r="K349" i="1"/>
  <c r="K339" i="1"/>
  <c r="K328" i="1"/>
  <c r="L328" i="1" s="1"/>
  <c r="K317" i="1"/>
  <c r="L317" i="1" s="1"/>
  <c r="K307" i="1"/>
  <c r="L307" i="1" s="1"/>
  <c r="K296" i="1"/>
  <c r="L296" i="1" s="1"/>
  <c r="K285" i="1"/>
  <c r="L285" i="1" s="1"/>
  <c r="K275" i="1"/>
  <c r="L275" i="1" s="1"/>
  <c r="K264" i="1"/>
  <c r="L264" i="1" s="1"/>
  <c r="K253" i="1"/>
  <c r="L253" i="1" s="1"/>
  <c r="K243" i="1"/>
  <c r="L243" i="1" s="1"/>
  <c r="K232" i="1"/>
  <c r="L232" i="1" s="1"/>
  <c r="K221" i="1"/>
  <c r="L221" i="1" s="1"/>
  <c r="K211" i="1"/>
  <c r="L211" i="1" s="1"/>
  <c r="K196" i="1"/>
  <c r="L196" i="1" s="1"/>
  <c r="K182" i="1"/>
  <c r="L182" i="1" s="1"/>
  <c r="K169" i="1"/>
  <c r="L169" i="1" s="1"/>
  <c r="K154" i="1"/>
  <c r="L154" i="1" s="1"/>
  <c r="K139" i="1"/>
  <c r="L139" i="1" s="1"/>
  <c r="K126" i="1"/>
  <c r="L126" i="1" s="1"/>
  <c r="K111" i="1"/>
  <c r="L111" i="1" s="1"/>
  <c r="K97" i="1"/>
  <c r="L97" i="1" s="1"/>
  <c r="K83" i="1"/>
  <c r="L83" i="1" s="1"/>
  <c r="K68" i="1"/>
  <c r="L68" i="1" s="1"/>
  <c r="K54" i="1"/>
  <c r="L54" i="1" s="1"/>
  <c r="K41" i="1"/>
  <c r="L41" i="1" s="1"/>
  <c r="K26" i="1"/>
  <c r="L26" i="1" s="1"/>
  <c r="K10" i="1"/>
  <c r="L10" i="1" s="1"/>
  <c r="K402" i="1"/>
  <c r="K391" i="1"/>
  <c r="K380" i="1"/>
  <c r="K370" i="1"/>
  <c r="K359" i="1"/>
  <c r="K348" i="1"/>
  <c r="K338" i="1"/>
  <c r="K327" i="1"/>
  <c r="L327" i="1" s="1"/>
  <c r="K316" i="1"/>
  <c r="L316" i="1" s="1"/>
  <c r="K306" i="1"/>
  <c r="L306" i="1" s="1"/>
  <c r="K295" i="1"/>
  <c r="L295" i="1" s="1"/>
  <c r="K284" i="1"/>
  <c r="L284" i="1" s="1"/>
  <c r="K274" i="1"/>
  <c r="L274" i="1" s="1"/>
  <c r="K263" i="1"/>
  <c r="L263" i="1" s="1"/>
  <c r="K252" i="1"/>
  <c r="L252" i="1" s="1"/>
  <c r="K242" i="1"/>
  <c r="L242" i="1" s="1"/>
  <c r="K231" i="1"/>
  <c r="L231" i="1" s="1"/>
  <c r="K220" i="1"/>
  <c r="L220" i="1" s="1"/>
  <c r="K210" i="1"/>
  <c r="L210" i="1" s="1"/>
  <c r="K195" i="1"/>
  <c r="L195" i="1" s="1"/>
  <c r="K180" i="1"/>
  <c r="L180" i="1" s="1"/>
  <c r="K167" i="1"/>
  <c r="L167" i="1" s="1"/>
  <c r="K153" i="1"/>
  <c r="L153" i="1" s="1"/>
  <c r="K138" i="1"/>
  <c r="L138" i="1" s="1"/>
  <c r="K124" i="1"/>
  <c r="L124" i="1" s="1"/>
  <c r="K110" i="1"/>
  <c r="L110" i="1" s="1"/>
  <c r="K95" i="1"/>
  <c r="L95" i="1" s="1"/>
  <c r="K82" i="1"/>
  <c r="L82" i="1" s="1"/>
  <c r="K67" i="1"/>
  <c r="L67" i="1" s="1"/>
  <c r="K52" i="1"/>
  <c r="L52" i="1" s="1"/>
  <c r="K39" i="1"/>
  <c r="L39" i="1" s="1"/>
  <c r="K25" i="1"/>
  <c r="L25" i="1" s="1"/>
  <c r="D7" i="1"/>
  <c r="E7" i="1" s="1"/>
  <c r="D2" i="1"/>
  <c r="E2" i="1" s="1"/>
  <c r="D357" i="1"/>
  <c r="D307" i="1"/>
  <c r="E307" i="1" s="1"/>
  <c r="D127" i="1"/>
  <c r="E127" i="1" s="1"/>
  <c r="D383" i="1"/>
  <c r="D346" i="1"/>
  <c r="D319" i="1"/>
  <c r="E319" i="1" s="1"/>
  <c r="D282" i="1"/>
  <c r="E282" i="1" s="1"/>
  <c r="D239" i="1"/>
  <c r="E239" i="1" s="1"/>
  <c r="D207" i="1"/>
  <c r="E207" i="1" s="1"/>
  <c r="D175" i="1"/>
  <c r="E175" i="1" s="1"/>
  <c r="D143" i="1"/>
  <c r="E143" i="1" s="1"/>
  <c r="D111" i="1"/>
  <c r="E111" i="1" s="1"/>
  <c r="D79" i="1"/>
  <c r="E79" i="1" s="1"/>
  <c r="D63" i="1"/>
  <c r="E63" i="1" s="1"/>
  <c r="D28" i="1"/>
  <c r="E28" i="1" s="1"/>
  <c r="D395" i="1"/>
  <c r="D370" i="1"/>
  <c r="D356" i="1"/>
  <c r="D331" i="1"/>
  <c r="D306" i="1"/>
  <c r="E306" i="1" s="1"/>
  <c r="D279" i="1"/>
  <c r="E279" i="1" s="1"/>
  <c r="D267" i="1"/>
  <c r="E267" i="1" s="1"/>
  <c r="D237" i="1"/>
  <c r="E237" i="1" s="1"/>
  <c r="D221" i="1"/>
  <c r="E221" i="1" s="1"/>
  <c r="D189" i="1"/>
  <c r="E189" i="1" s="1"/>
  <c r="D157" i="1"/>
  <c r="E157" i="1" s="1"/>
  <c r="D125" i="1"/>
  <c r="E125" i="1" s="1"/>
  <c r="D109" i="1"/>
  <c r="E109" i="1" s="1"/>
  <c r="D93" i="1"/>
  <c r="E93" i="1" s="1"/>
  <c r="D77" i="1"/>
  <c r="E77" i="1" s="1"/>
  <c r="D61" i="1"/>
  <c r="E61" i="1" s="1"/>
  <c r="D23" i="1"/>
  <c r="E23" i="1" s="1"/>
  <c r="D4" i="1"/>
  <c r="E4" i="1" s="1"/>
  <c r="D394" i="1"/>
  <c r="D380" i="1"/>
  <c r="D367" i="1"/>
  <c r="D355" i="1"/>
  <c r="D341" i="1"/>
  <c r="D330" i="1"/>
  <c r="D316" i="1"/>
  <c r="E316" i="1" s="1"/>
  <c r="D303" i="1"/>
  <c r="E303" i="1" s="1"/>
  <c r="D291" i="1"/>
  <c r="E291" i="1" s="1"/>
  <c r="D277" i="1"/>
  <c r="E277" i="1" s="1"/>
  <c r="D266" i="1"/>
  <c r="E266" i="1" s="1"/>
  <c r="D252" i="1"/>
  <c r="E252" i="1" s="1"/>
  <c r="D236" i="1"/>
  <c r="E236" i="1" s="1"/>
  <c r="D220" i="1"/>
  <c r="E220" i="1" s="1"/>
  <c r="D204" i="1"/>
  <c r="E204" i="1" s="1"/>
  <c r="D188" i="1"/>
  <c r="E188" i="1" s="1"/>
  <c r="D172" i="1"/>
  <c r="E172" i="1" s="1"/>
  <c r="D156" i="1"/>
  <c r="E156" i="1" s="1"/>
  <c r="D140" i="1"/>
  <c r="E140" i="1" s="1"/>
  <c r="D124" i="1"/>
  <c r="E124" i="1" s="1"/>
  <c r="D108" i="1"/>
  <c r="E108" i="1" s="1"/>
  <c r="D92" i="1"/>
  <c r="E92" i="1" s="1"/>
  <c r="D76" i="1"/>
  <c r="E76" i="1" s="1"/>
  <c r="D60" i="1"/>
  <c r="E60" i="1" s="1"/>
  <c r="D44" i="1"/>
  <c r="E44" i="1" s="1"/>
  <c r="D21" i="1"/>
  <c r="E21" i="1" s="1"/>
  <c r="D396" i="1"/>
  <c r="D371" i="1"/>
  <c r="D332" i="1"/>
  <c r="D293" i="1"/>
  <c r="E293" i="1" s="1"/>
  <c r="D268" i="1"/>
  <c r="E268" i="1" s="1"/>
  <c r="D255" i="1"/>
  <c r="E255" i="1" s="1"/>
  <c r="D223" i="1"/>
  <c r="E223" i="1" s="1"/>
  <c r="D191" i="1"/>
  <c r="E191" i="1" s="1"/>
  <c r="D159" i="1"/>
  <c r="E159" i="1" s="1"/>
  <c r="D95" i="1"/>
  <c r="E95" i="1" s="1"/>
  <c r="D47" i="1"/>
  <c r="E47" i="1" s="1"/>
  <c r="D6" i="1"/>
  <c r="E6" i="1" s="1"/>
  <c r="D381" i="1"/>
  <c r="D343" i="1"/>
  <c r="D317" i="1"/>
  <c r="E317" i="1" s="1"/>
  <c r="D292" i="1"/>
  <c r="E292" i="1" s="1"/>
  <c r="D253" i="1"/>
  <c r="E253" i="1" s="1"/>
  <c r="D205" i="1"/>
  <c r="E205" i="1" s="1"/>
  <c r="D173" i="1"/>
  <c r="E173" i="1" s="1"/>
  <c r="D141" i="1"/>
  <c r="E141" i="1" s="1"/>
  <c r="D45" i="1"/>
  <c r="E45" i="1" s="1"/>
  <c r="D404" i="1"/>
  <c r="D391" i="1"/>
  <c r="D379" i="1"/>
  <c r="D365" i="1"/>
  <c r="D354" i="1"/>
  <c r="D340" i="1"/>
  <c r="D327" i="1"/>
  <c r="D315" i="1"/>
  <c r="E315" i="1" s="1"/>
  <c r="D301" i="1"/>
  <c r="E301" i="1" s="1"/>
  <c r="D290" i="1"/>
  <c r="E290" i="1" s="1"/>
  <c r="D276" i="1"/>
  <c r="E276" i="1" s="1"/>
  <c r="D263" i="1"/>
  <c r="E263" i="1" s="1"/>
  <c r="D251" i="1"/>
  <c r="E251" i="1" s="1"/>
  <c r="D235" i="1"/>
  <c r="E235" i="1" s="1"/>
  <c r="D219" i="1"/>
  <c r="E219" i="1" s="1"/>
  <c r="D203" i="1"/>
  <c r="E203" i="1" s="1"/>
  <c r="D187" i="1"/>
  <c r="E187" i="1" s="1"/>
  <c r="D171" i="1"/>
  <c r="E171" i="1" s="1"/>
  <c r="D155" i="1"/>
  <c r="E155" i="1" s="1"/>
  <c r="D139" i="1"/>
  <c r="E139" i="1" s="1"/>
  <c r="D123" i="1"/>
  <c r="E123" i="1" s="1"/>
  <c r="D107" i="1"/>
  <c r="E107" i="1" s="1"/>
  <c r="D91" i="1"/>
  <c r="E91" i="1" s="1"/>
  <c r="D75" i="1"/>
  <c r="E75" i="1" s="1"/>
  <c r="D59" i="1"/>
  <c r="E59" i="1" s="1"/>
  <c r="D39" i="1"/>
  <c r="E39" i="1" s="1"/>
  <c r="D20" i="1"/>
  <c r="E20" i="1" s="1"/>
  <c r="D403" i="1"/>
  <c r="D389" i="1"/>
  <c r="D378" i="1"/>
  <c r="D364" i="1"/>
  <c r="D351" i="1"/>
  <c r="D339" i="1"/>
  <c r="D325" i="1"/>
  <c r="E325" i="1" s="1"/>
  <c r="D314" i="1"/>
  <c r="E314" i="1" s="1"/>
  <c r="D300" i="1"/>
  <c r="E300" i="1" s="1"/>
  <c r="D287" i="1"/>
  <c r="E287" i="1" s="1"/>
  <c r="D275" i="1"/>
  <c r="E275" i="1" s="1"/>
  <c r="D261" i="1"/>
  <c r="E261" i="1" s="1"/>
  <c r="D247" i="1"/>
  <c r="E247" i="1" s="1"/>
  <c r="D231" i="1"/>
  <c r="E231" i="1" s="1"/>
  <c r="D215" i="1"/>
  <c r="E215" i="1" s="1"/>
  <c r="D199" i="1"/>
  <c r="E199" i="1" s="1"/>
  <c r="D183" i="1"/>
  <c r="E183" i="1" s="1"/>
  <c r="D167" i="1"/>
  <c r="E167" i="1" s="1"/>
  <c r="D151" i="1"/>
  <c r="E151" i="1" s="1"/>
  <c r="D135" i="1"/>
  <c r="E135" i="1" s="1"/>
  <c r="D119" i="1"/>
  <c r="E119" i="1" s="1"/>
  <c r="D103" i="1"/>
  <c r="E103" i="1" s="1"/>
  <c r="D87" i="1"/>
  <c r="E87" i="1" s="1"/>
  <c r="D71" i="1"/>
  <c r="E71" i="1" s="1"/>
  <c r="D55" i="1"/>
  <c r="E55" i="1" s="1"/>
  <c r="D37" i="1"/>
  <c r="E37" i="1" s="1"/>
  <c r="D15" i="1"/>
  <c r="E15" i="1" s="1"/>
  <c r="D402" i="1"/>
  <c r="D388" i="1"/>
  <c r="D375" i="1"/>
  <c r="D363" i="1"/>
  <c r="D349" i="1"/>
  <c r="D338" i="1"/>
  <c r="D324" i="1"/>
  <c r="E324" i="1" s="1"/>
  <c r="D311" i="1"/>
  <c r="E311" i="1" s="1"/>
  <c r="D299" i="1"/>
  <c r="E299" i="1" s="1"/>
  <c r="D285" i="1"/>
  <c r="E285" i="1" s="1"/>
  <c r="D274" i="1"/>
  <c r="E274" i="1" s="1"/>
  <c r="D260" i="1"/>
  <c r="E260" i="1" s="1"/>
  <c r="D245" i="1"/>
  <c r="E245" i="1" s="1"/>
  <c r="D229" i="1"/>
  <c r="E229" i="1" s="1"/>
  <c r="D213" i="1"/>
  <c r="E213" i="1" s="1"/>
  <c r="D197" i="1"/>
  <c r="E197" i="1" s="1"/>
  <c r="D181" i="1"/>
  <c r="E181" i="1" s="1"/>
  <c r="D165" i="1"/>
  <c r="E165" i="1" s="1"/>
  <c r="D149" i="1"/>
  <c r="E149" i="1" s="1"/>
  <c r="D133" i="1"/>
  <c r="E133" i="1" s="1"/>
  <c r="D117" i="1"/>
  <c r="E117" i="1" s="1"/>
  <c r="D101" i="1"/>
  <c r="E101" i="1" s="1"/>
  <c r="D85" i="1"/>
  <c r="E85" i="1" s="1"/>
  <c r="D69" i="1"/>
  <c r="E69" i="1" s="1"/>
  <c r="D53" i="1"/>
  <c r="E53" i="1" s="1"/>
  <c r="D36" i="1"/>
  <c r="E36" i="1" s="1"/>
  <c r="D13" i="1"/>
  <c r="E13" i="1" s="1"/>
  <c r="D399" i="1"/>
  <c r="D387" i="1"/>
  <c r="D373" i="1"/>
  <c r="D362" i="1"/>
  <c r="D348" i="1"/>
  <c r="D335" i="1"/>
  <c r="D323" i="1"/>
  <c r="E323" i="1" s="1"/>
  <c r="D309" i="1"/>
  <c r="E309" i="1" s="1"/>
  <c r="D298" i="1"/>
  <c r="E298" i="1" s="1"/>
  <c r="D284" i="1"/>
  <c r="E284" i="1" s="1"/>
  <c r="D271" i="1"/>
  <c r="E271" i="1" s="1"/>
  <c r="D259" i="1"/>
  <c r="E259" i="1" s="1"/>
  <c r="D244" i="1"/>
  <c r="E244" i="1" s="1"/>
  <c r="D228" i="1"/>
  <c r="E228" i="1" s="1"/>
  <c r="D212" i="1"/>
  <c r="E212" i="1" s="1"/>
  <c r="D196" i="1"/>
  <c r="E196" i="1" s="1"/>
  <c r="D180" i="1"/>
  <c r="E180" i="1" s="1"/>
  <c r="D164" i="1"/>
  <c r="E164" i="1" s="1"/>
  <c r="D148" i="1"/>
  <c r="E148" i="1" s="1"/>
  <c r="D132" i="1"/>
  <c r="E132" i="1" s="1"/>
  <c r="D116" i="1"/>
  <c r="E116" i="1" s="1"/>
  <c r="D100" i="1"/>
  <c r="E100" i="1" s="1"/>
  <c r="D84" i="1"/>
  <c r="E84" i="1" s="1"/>
  <c r="D68" i="1"/>
  <c r="E68" i="1" s="1"/>
  <c r="D52" i="1"/>
  <c r="E52" i="1" s="1"/>
  <c r="D31" i="1"/>
  <c r="E31" i="1" s="1"/>
  <c r="D12" i="1"/>
  <c r="E12" i="1" s="1"/>
  <c r="D397" i="1"/>
  <c r="D386" i="1"/>
  <c r="D372" i="1"/>
  <c r="D359" i="1"/>
  <c r="D347" i="1"/>
  <c r="D333" i="1"/>
  <c r="D322" i="1"/>
  <c r="E322" i="1" s="1"/>
  <c r="D308" i="1"/>
  <c r="E308" i="1" s="1"/>
  <c r="D295" i="1"/>
  <c r="E295" i="1" s="1"/>
  <c r="D283" i="1"/>
  <c r="E283" i="1" s="1"/>
  <c r="D269" i="1"/>
  <c r="E269" i="1" s="1"/>
  <c r="D258" i="1"/>
  <c r="E258" i="1" s="1"/>
  <c r="D243" i="1"/>
  <c r="E243" i="1" s="1"/>
  <c r="D227" i="1"/>
  <c r="E227" i="1" s="1"/>
  <c r="D211" i="1"/>
  <c r="E211" i="1" s="1"/>
  <c r="D195" i="1"/>
  <c r="E195" i="1" s="1"/>
  <c r="D179" i="1"/>
  <c r="E179" i="1" s="1"/>
  <c r="D163" i="1"/>
  <c r="E163" i="1" s="1"/>
  <c r="D147" i="1"/>
  <c r="E147" i="1" s="1"/>
  <c r="D131" i="1"/>
  <c r="E131" i="1" s="1"/>
  <c r="D115" i="1"/>
  <c r="E115" i="1" s="1"/>
  <c r="D99" i="1"/>
  <c r="E99" i="1" s="1"/>
  <c r="D83" i="1"/>
  <c r="E83" i="1" s="1"/>
  <c r="D67" i="1"/>
  <c r="E67" i="1" s="1"/>
  <c r="D51" i="1"/>
  <c r="E51" i="1" s="1"/>
  <c r="D29" i="1"/>
  <c r="E29" i="1" s="1"/>
  <c r="D43" i="1"/>
  <c r="E43" i="1" s="1"/>
  <c r="D35" i="1"/>
  <c r="E35" i="1" s="1"/>
  <c r="D27" i="1"/>
  <c r="E27" i="1" s="1"/>
  <c r="D19" i="1"/>
  <c r="E19" i="1" s="1"/>
  <c r="D11" i="1"/>
  <c r="E11" i="1" s="1"/>
  <c r="D393" i="1"/>
  <c r="D377" i="1"/>
  <c r="D361" i="1"/>
  <c r="D353" i="1"/>
  <c r="D345" i="1"/>
  <c r="D337" i="1"/>
  <c r="D329" i="1"/>
  <c r="D321" i="1"/>
  <c r="E321" i="1" s="1"/>
  <c r="D313" i="1"/>
  <c r="E313" i="1" s="1"/>
  <c r="D305" i="1"/>
  <c r="E305" i="1" s="1"/>
  <c r="D297" i="1"/>
  <c r="E297" i="1" s="1"/>
  <c r="D289" i="1"/>
  <c r="E289" i="1" s="1"/>
  <c r="D281" i="1"/>
  <c r="E281" i="1" s="1"/>
  <c r="D273" i="1"/>
  <c r="E273" i="1" s="1"/>
  <c r="D265" i="1"/>
  <c r="E265" i="1" s="1"/>
  <c r="D257" i="1"/>
  <c r="E257" i="1" s="1"/>
  <c r="D249" i="1"/>
  <c r="E249" i="1" s="1"/>
  <c r="D241" i="1"/>
  <c r="E241" i="1" s="1"/>
  <c r="D233" i="1"/>
  <c r="E233" i="1" s="1"/>
  <c r="D225" i="1"/>
  <c r="E225" i="1" s="1"/>
  <c r="D217" i="1"/>
  <c r="E217" i="1" s="1"/>
  <c r="D209" i="1"/>
  <c r="E209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9" i="1"/>
  <c r="E9" i="1" s="1"/>
  <c r="D250" i="1"/>
  <c r="E250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0" i="1"/>
  <c r="E10" i="1" s="1"/>
  <c r="D401" i="1"/>
  <c r="D385" i="1"/>
  <c r="D369" i="1"/>
  <c r="D3" i="1"/>
  <c r="E3" i="1" s="1"/>
  <c r="D400" i="1"/>
  <c r="D392" i="1"/>
  <c r="D384" i="1"/>
  <c r="D376" i="1"/>
  <c r="D368" i="1"/>
  <c r="D360" i="1"/>
  <c r="D352" i="1"/>
  <c r="D344" i="1"/>
  <c r="D336" i="1"/>
  <c r="D328" i="1"/>
  <c r="D320" i="1"/>
  <c r="E320" i="1" s="1"/>
  <c r="D312" i="1"/>
  <c r="E312" i="1" s="1"/>
  <c r="D304" i="1"/>
  <c r="E304" i="1" s="1"/>
  <c r="D296" i="1"/>
  <c r="E296" i="1" s="1"/>
  <c r="D288" i="1"/>
  <c r="E288" i="1" s="1"/>
  <c r="D280" i="1"/>
  <c r="E280" i="1" s="1"/>
  <c r="D272" i="1"/>
  <c r="E272" i="1" s="1"/>
  <c r="D264" i="1"/>
  <c r="E264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" i="1"/>
  <c r="E16" i="1" s="1"/>
  <c r="D8" i="1"/>
  <c r="E8" i="1" s="1"/>
  <c r="D5" i="1"/>
  <c r="E5" i="1" s="1"/>
  <c r="D398" i="1"/>
  <c r="D390" i="1"/>
  <c r="D382" i="1"/>
  <c r="D374" i="1"/>
  <c r="D366" i="1"/>
  <c r="D358" i="1"/>
  <c r="D350" i="1"/>
  <c r="D342" i="1"/>
  <c r="D334" i="1"/>
  <c r="D326" i="1"/>
  <c r="E326" i="1" s="1"/>
  <c r="D318" i="1"/>
  <c r="E318" i="1" s="1"/>
  <c r="D310" i="1"/>
  <c r="E310" i="1" s="1"/>
  <c r="D302" i="1"/>
  <c r="E302" i="1" s="1"/>
  <c r="D294" i="1"/>
  <c r="E294" i="1" s="1"/>
  <c r="D286" i="1"/>
  <c r="E286" i="1" s="1"/>
  <c r="D278" i="1"/>
  <c r="E278" i="1" s="1"/>
  <c r="D270" i="1"/>
  <c r="E270" i="1" s="1"/>
  <c r="D262" i="1"/>
  <c r="E262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4" i="1"/>
  <c r="E14" i="1" s="1"/>
  <c r="B328" i="1"/>
  <c r="B329" i="1" s="1"/>
  <c r="J329" i="1"/>
  <c r="J328" i="1"/>
  <c r="J327" i="1"/>
  <c r="I329" i="1"/>
  <c r="D390" i="3"/>
  <c r="D347" i="3"/>
  <c r="D342" i="3"/>
  <c r="D385" i="3"/>
  <c r="D380" i="3"/>
  <c r="E337" i="3"/>
  <c r="D344" i="3"/>
  <c r="E371" i="3"/>
  <c r="E328" i="3"/>
  <c r="E386" i="3"/>
  <c r="D389" i="3"/>
  <c r="D392" i="3"/>
  <c r="D398" i="3"/>
  <c r="E364" i="3"/>
  <c r="E370" i="3"/>
  <c r="E363" i="3"/>
  <c r="E349" i="3"/>
  <c r="D377" i="3"/>
  <c r="D391" i="3"/>
  <c r="E356" i="3"/>
  <c r="E338" i="3"/>
  <c r="D336" i="2"/>
  <c r="D355" i="2"/>
  <c r="D398" i="2"/>
  <c r="E402" i="2"/>
  <c r="E329" i="2"/>
  <c r="E373" i="2"/>
  <c r="E396" i="2"/>
  <c r="E340" i="2"/>
  <c r="E405" i="2"/>
  <c r="E330" i="2"/>
  <c r="E351" i="2"/>
  <c r="D346" i="2"/>
  <c r="E378" i="2"/>
  <c r="D333" i="2"/>
  <c r="D387" i="2"/>
  <c r="D382" i="2"/>
  <c r="E386" i="2"/>
  <c r="E400" i="2"/>
  <c r="D371" i="2"/>
  <c r="E408" i="2"/>
  <c r="E397" i="3"/>
  <c r="D401" i="3"/>
  <c r="D354" i="3"/>
  <c r="E352" i="3"/>
  <c r="D348" i="3"/>
  <c r="E402" i="3"/>
  <c r="D374" i="3"/>
  <c r="E339" i="3"/>
  <c r="D394" i="3"/>
  <c r="E335" i="3"/>
  <c r="D403" i="3"/>
  <c r="D360" i="3"/>
  <c r="E384" i="3"/>
  <c r="E332" i="3"/>
  <c r="E334" i="3"/>
  <c r="E331" i="3"/>
  <c r="D388" i="3"/>
  <c r="D345" i="3"/>
  <c r="D359" i="3"/>
  <c r="E406" i="3"/>
  <c r="E391" i="3"/>
  <c r="E404" i="2"/>
  <c r="D393" i="2"/>
  <c r="E366" i="2"/>
  <c r="E370" i="2"/>
  <c r="E399" i="2"/>
  <c r="E341" i="2"/>
  <c r="E332" i="2"/>
  <c r="D368" i="2"/>
  <c r="D373" i="2"/>
  <c r="D396" i="2"/>
  <c r="E387" i="2"/>
  <c r="E364" i="2"/>
  <c r="D364" i="2"/>
  <c r="D403" i="2"/>
  <c r="D331" i="2"/>
  <c r="D350" i="2"/>
  <c r="E354" i="2"/>
  <c r="D339" i="2"/>
  <c r="D383" i="3"/>
  <c r="D367" i="3"/>
  <c r="D400" i="3"/>
  <c r="D393" i="3"/>
  <c r="E327" i="3"/>
  <c r="D328" i="3"/>
  <c r="E373" i="3"/>
  <c r="E385" i="3"/>
  <c r="D350" i="3"/>
  <c r="D376" i="2"/>
  <c r="D361" i="2"/>
  <c r="E359" i="2"/>
  <c r="D347" i="2"/>
  <c r="D332" i="2"/>
  <c r="D401" i="2"/>
  <c r="D377" i="2"/>
  <c r="E384" i="2"/>
  <c r="E346" i="2"/>
  <c r="D337" i="3"/>
  <c r="D384" i="3"/>
  <c r="D368" i="3"/>
  <c r="D361" i="3"/>
  <c r="E374" i="3"/>
  <c r="E362" i="3"/>
  <c r="E353" i="3"/>
  <c r="E345" i="3"/>
  <c r="D402" i="2"/>
  <c r="D352" i="2"/>
  <c r="D385" i="2"/>
  <c r="E347" i="2"/>
  <c r="E363" i="2"/>
  <c r="E365" i="2"/>
  <c r="D367" i="2"/>
  <c r="E348" i="3"/>
  <c r="D402" i="3"/>
  <c r="D358" i="3"/>
  <c r="E367" i="3"/>
  <c r="E379" i="3"/>
  <c r="D336" i="3"/>
  <c r="E372" i="3"/>
  <c r="D329" i="3"/>
  <c r="D343" i="3"/>
  <c r="D381" i="3"/>
  <c r="E393" i="3"/>
  <c r="E346" i="3"/>
  <c r="D376" i="3"/>
  <c r="D331" i="3"/>
  <c r="D364" i="3"/>
  <c r="E398" i="3"/>
  <c r="E357" i="3"/>
  <c r="E376" i="3"/>
  <c r="E359" i="3"/>
  <c r="D355" i="3"/>
  <c r="D366" i="2"/>
  <c r="D370" i="2"/>
  <c r="D399" i="2"/>
  <c r="E349" i="2"/>
  <c r="D348" i="2"/>
  <c r="E328" i="2"/>
  <c r="E379" i="2"/>
  <c r="D353" i="2"/>
  <c r="E335" i="2"/>
  <c r="E388" i="2"/>
  <c r="E385" i="2"/>
  <c r="D406" i="2"/>
  <c r="D335" i="2"/>
  <c r="E382" i="2"/>
  <c r="D386" i="2"/>
  <c r="D360" i="2"/>
  <c r="E333" i="2"/>
  <c r="E331" i="2"/>
  <c r="D344" i="2"/>
  <c r="D400" i="2"/>
  <c r="E369" i="2"/>
  <c r="D351" i="2"/>
  <c r="E391" i="2"/>
  <c r="E344" i="2"/>
  <c r="E380" i="2"/>
  <c r="D363" i="2"/>
  <c r="E368" i="2"/>
  <c r="D369" i="2"/>
  <c r="D369" i="3"/>
  <c r="D327" i="3"/>
  <c r="E338" i="2"/>
  <c r="D341" i="2"/>
  <c r="E372" i="2"/>
  <c r="D407" i="2"/>
  <c r="D351" i="3"/>
  <c r="E394" i="3"/>
  <c r="D338" i="3"/>
  <c r="E398" i="2"/>
  <c r="D381" i="2"/>
  <c r="E337" i="2"/>
  <c r="D337" i="2"/>
  <c r="D380" i="2"/>
  <c r="D326" i="3"/>
  <c r="E400" i="3"/>
  <c r="E383" i="3"/>
  <c r="E390" i="3"/>
  <c r="E347" i="3"/>
  <c r="E342" i="3"/>
  <c r="D340" i="3"/>
  <c r="D378" i="3"/>
  <c r="D353" i="3"/>
  <c r="D404" i="3"/>
  <c r="E361" i="3"/>
  <c r="E375" i="3"/>
  <c r="D334" i="3"/>
  <c r="D362" i="3"/>
  <c r="D332" i="3"/>
  <c r="D352" i="3"/>
  <c r="E387" i="3"/>
  <c r="E344" i="3"/>
  <c r="D405" i="3"/>
  <c r="E330" i="3"/>
  <c r="D334" i="2"/>
  <c r="D338" i="2"/>
  <c r="D359" i="2"/>
  <c r="E336" i="2"/>
  <c r="E355" i="2"/>
  <c r="E390" i="2"/>
  <c r="D394" i="2"/>
  <c r="D392" i="2"/>
  <c r="D328" i="2"/>
  <c r="D379" i="2"/>
  <c r="E353" i="2"/>
  <c r="D389" i="2"/>
  <c r="E406" i="2"/>
  <c r="E350" i="2"/>
  <c r="D354" i="2"/>
  <c r="D375" i="2"/>
  <c r="E403" i="2"/>
  <c r="E377" i="2"/>
  <c r="E339" i="2"/>
  <c r="E374" i="2"/>
  <c r="E367" i="2"/>
  <c r="D379" i="3"/>
  <c r="E336" i="3"/>
  <c r="E358" i="3"/>
  <c r="D333" i="3"/>
  <c r="E369" i="3"/>
  <c r="E399" i="3"/>
  <c r="E403" i="3"/>
  <c r="E360" i="3"/>
  <c r="D335" i="3"/>
  <c r="E340" i="3"/>
  <c r="E378" i="3"/>
  <c r="D395" i="3"/>
  <c r="E396" i="3"/>
  <c r="E382" i="3"/>
  <c r="E395" i="3"/>
  <c r="E405" i="3"/>
  <c r="D330" i="3"/>
  <c r="D370" i="3"/>
  <c r="E388" i="3"/>
  <c r="E350" i="3"/>
  <c r="D349" i="2"/>
  <c r="E348" i="2"/>
  <c r="E376" i="2"/>
  <c r="D395" i="2"/>
  <c r="E361" i="2"/>
  <c r="D405" i="2"/>
  <c r="D330" i="2"/>
  <c r="E358" i="2"/>
  <c r="E362" i="2"/>
  <c r="D340" i="2"/>
  <c r="D365" i="2"/>
  <c r="E383" i="2"/>
  <c r="E375" i="2"/>
  <c r="E389" i="2"/>
  <c r="D374" i="2"/>
  <c r="E333" i="3"/>
  <c r="E326" i="3"/>
  <c r="E381" i="3"/>
  <c r="D346" i="3"/>
  <c r="D371" i="3"/>
  <c r="D399" i="3"/>
  <c r="D365" i="3"/>
  <c r="D356" i="3"/>
  <c r="D357" i="3"/>
  <c r="E395" i="2"/>
  <c r="E334" i="2"/>
  <c r="E356" i="2"/>
  <c r="E401" i="2"/>
  <c r="E345" i="2"/>
  <c r="E407" i="2"/>
  <c r="D397" i="2"/>
  <c r="E342" i="2"/>
  <c r="E380" i="3"/>
  <c r="D341" i="3"/>
  <c r="E404" i="3"/>
  <c r="D375" i="3"/>
  <c r="D339" i="3"/>
  <c r="D363" i="3"/>
  <c r="D406" i="3"/>
  <c r="D387" i="3"/>
  <c r="D329" i="2"/>
  <c r="E327" i="2"/>
  <c r="D356" i="2"/>
  <c r="E343" i="2"/>
  <c r="D345" i="2"/>
  <c r="E357" i="2"/>
  <c r="E341" i="3"/>
  <c r="E368" i="3"/>
  <c r="E351" i="3"/>
  <c r="D397" i="3"/>
  <c r="E401" i="3"/>
  <c r="E354" i="3"/>
  <c r="E389" i="3"/>
  <c r="E392" i="3"/>
  <c r="D382" i="3"/>
  <c r="D372" i="3"/>
  <c r="E329" i="3"/>
  <c r="E343" i="3"/>
  <c r="E365" i="3"/>
  <c r="D386" i="3"/>
  <c r="D373" i="3"/>
  <c r="E366" i="3"/>
  <c r="E355" i="3"/>
  <c r="D366" i="3"/>
  <c r="D349" i="3"/>
  <c r="E377" i="3"/>
  <c r="E381" i="2"/>
  <c r="E352" i="2"/>
  <c r="D327" i="2"/>
  <c r="D404" i="2"/>
  <c r="E393" i="2"/>
  <c r="D358" i="2"/>
  <c r="D362" i="2"/>
  <c r="D391" i="2"/>
  <c r="D390" i="2"/>
  <c r="E394" i="2"/>
  <c r="E392" i="2"/>
  <c r="D408" i="2"/>
  <c r="D357" i="2"/>
  <c r="E397" i="2"/>
  <c r="D384" i="2"/>
  <c r="D343" i="2"/>
  <c r="D372" i="2"/>
  <c r="E360" i="2"/>
  <c r="D378" i="2"/>
  <c r="D342" i="2"/>
  <c r="D396" i="3"/>
  <c r="D388" i="2"/>
  <c r="D383" i="2"/>
  <c r="E371" i="2"/>
  <c r="T9" i="4" l="1"/>
  <c r="S9" i="4"/>
  <c r="Q11" i="4"/>
  <c r="R10" i="4"/>
  <c r="E9" i="4"/>
  <c r="F9" i="4"/>
  <c r="C11" i="4"/>
  <c r="D10" i="4"/>
  <c r="C329" i="1"/>
  <c r="C330" i="1"/>
  <c r="L329" i="1"/>
  <c r="J330" i="1"/>
  <c r="I330" i="1"/>
  <c r="J331" i="1" s="1"/>
  <c r="B330" i="1"/>
  <c r="T10" i="4" l="1"/>
  <c r="S10" i="4"/>
  <c r="Q12" i="4"/>
  <c r="R11" i="4"/>
  <c r="E10" i="4"/>
  <c r="F10" i="4"/>
  <c r="C12" i="4"/>
  <c r="D11" i="4"/>
  <c r="C331" i="1"/>
  <c r="L330" i="1"/>
  <c r="B331" i="1"/>
  <c r="I331" i="1"/>
  <c r="T11" i="4" l="1"/>
  <c r="S11" i="4"/>
  <c r="Q13" i="4"/>
  <c r="R12" i="4"/>
  <c r="E11" i="4"/>
  <c r="F11" i="4"/>
  <c r="C13" i="4"/>
  <c r="D12" i="4"/>
  <c r="C332" i="1"/>
  <c r="B332" i="1"/>
  <c r="I332" i="1"/>
  <c r="L332" i="1" s="1"/>
  <c r="L331" i="1"/>
  <c r="J332" i="1"/>
  <c r="T12" i="4" l="1"/>
  <c r="S12" i="4"/>
  <c r="Q14" i="4"/>
  <c r="R13" i="4"/>
  <c r="E12" i="4"/>
  <c r="F12" i="4"/>
  <c r="C14" i="4"/>
  <c r="D13" i="4"/>
  <c r="C333" i="1"/>
  <c r="I333" i="1"/>
  <c r="L333" i="1" s="1"/>
  <c r="B333" i="1"/>
  <c r="C334" i="1" s="1"/>
  <c r="J333" i="1"/>
  <c r="Q15" i="4" l="1"/>
  <c r="R14" i="4"/>
  <c r="T13" i="4"/>
  <c r="S13" i="4"/>
  <c r="E13" i="4"/>
  <c r="F13" i="4"/>
  <c r="C15" i="4"/>
  <c r="D14" i="4"/>
  <c r="I334" i="1"/>
  <c r="L334" i="1" s="1"/>
  <c r="J334" i="1"/>
  <c r="B334" i="1"/>
  <c r="C335" i="1" s="1"/>
  <c r="S14" i="4" l="1"/>
  <c r="T14" i="4"/>
  <c r="Q16" i="4"/>
  <c r="R15" i="4"/>
  <c r="E14" i="4"/>
  <c r="F14" i="4"/>
  <c r="C16" i="4"/>
  <c r="D15" i="4"/>
  <c r="J335" i="1"/>
  <c r="I335" i="1"/>
  <c r="L335" i="1" s="1"/>
  <c r="B335" i="1"/>
  <c r="T15" i="4" l="1"/>
  <c r="S15" i="4"/>
  <c r="Q17" i="4"/>
  <c r="R16" i="4"/>
  <c r="E15" i="4"/>
  <c r="F15" i="4"/>
  <c r="C17" i="4"/>
  <c r="D16" i="4"/>
  <c r="J336" i="1"/>
  <c r="C336" i="1"/>
  <c r="I336" i="1"/>
  <c r="J337" i="1" s="1"/>
  <c r="B336" i="1"/>
  <c r="C337" i="1" s="1"/>
  <c r="T16" i="4" l="1"/>
  <c r="S16" i="4"/>
  <c r="Q18" i="4"/>
  <c r="R17" i="4"/>
  <c r="E16" i="4"/>
  <c r="F16" i="4"/>
  <c r="C18" i="4"/>
  <c r="D17" i="4"/>
  <c r="I337" i="1"/>
  <c r="J338" i="1" s="1"/>
  <c r="L336" i="1"/>
  <c r="B337" i="1"/>
  <c r="C338" i="1" s="1"/>
  <c r="T17" i="4" l="1"/>
  <c r="S17" i="4"/>
  <c r="Q19" i="4"/>
  <c r="R18" i="4"/>
  <c r="E17" i="4"/>
  <c r="F17" i="4"/>
  <c r="C19" i="4"/>
  <c r="D18" i="4"/>
  <c r="I338" i="1"/>
  <c r="L338" i="1" s="1"/>
  <c r="L337" i="1"/>
  <c r="B338" i="1"/>
  <c r="C339" i="1" s="1"/>
  <c r="S18" i="4" l="1"/>
  <c r="T18" i="4"/>
  <c r="Q20" i="4"/>
  <c r="R19" i="4"/>
  <c r="E18" i="4"/>
  <c r="F18" i="4"/>
  <c r="C20" i="4"/>
  <c r="D19" i="4"/>
  <c r="J339" i="1"/>
  <c r="I339" i="1"/>
  <c r="L339" i="1" s="1"/>
  <c r="B339" i="1"/>
  <c r="C340" i="1" s="1"/>
  <c r="T19" i="4" l="1"/>
  <c r="S19" i="4"/>
  <c r="Q21" i="4"/>
  <c r="R20" i="4"/>
  <c r="E19" i="4"/>
  <c r="F19" i="4"/>
  <c r="C21" i="4"/>
  <c r="D20" i="4"/>
  <c r="J340" i="1"/>
  <c r="I340" i="1"/>
  <c r="L340" i="1" s="1"/>
  <c r="B340" i="1"/>
  <c r="C341" i="1" s="1"/>
  <c r="T20" i="4" l="1"/>
  <c r="S20" i="4"/>
  <c r="Q22" i="4"/>
  <c r="R21" i="4"/>
  <c r="E20" i="4"/>
  <c r="F20" i="4"/>
  <c r="C22" i="4"/>
  <c r="D21" i="4"/>
  <c r="J341" i="1"/>
  <c r="I341" i="1"/>
  <c r="L341" i="1" s="1"/>
  <c r="B341" i="1"/>
  <c r="C342" i="1" s="1"/>
  <c r="T21" i="4" l="1"/>
  <c r="S21" i="4"/>
  <c r="Q23" i="4"/>
  <c r="R22" i="4"/>
  <c r="E21" i="4"/>
  <c r="F21" i="4"/>
  <c r="C23" i="4"/>
  <c r="D22" i="4"/>
  <c r="J342" i="1"/>
  <c r="I342" i="1"/>
  <c r="L342" i="1" s="1"/>
  <c r="B342" i="1"/>
  <c r="C343" i="1" s="1"/>
  <c r="T22" i="4" l="1"/>
  <c r="S22" i="4"/>
  <c r="Q24" i="4"/>
  <c r="R23" i="4"/>
  <c r="E22" i="4"/>
  <c r="F22" i="4"/>
  <c r="C24" i="4"/>
  <c r="D23" i="4"/>
  <c r="J343" i="1"/>
  <c r="I343" i="1"/>
  <c r="L343" i="1" s="1"/>
  <c r="B343" i="1"/>
  <c r="T23" i="4" l="1"/>
  <c r="S23" i="4"/>
  <c r="Q25" i="4"/>
  <c r="R24" i="4"/>
  <c r="E23" i="4"/>
  <c r="F23" i="4"/>
  <c r="C25" i="4"/>
  <c r="D24" i="4"/>
  <c r="B344" i="1"/>
  <c r="C345" i="1" s="1"/>
  <c r="C344" i="1"/>
  <c r="J344" i="1"/>
  <c r="I344" i="1"/>
  <c r="L344" i="1" s="1"/>
  <c r="T24" i="4" l="1"/>
  <c r="S24" i="4"/>
  <c r="Q26" i="4"/>
  <c r="R25" i="4"/>
  <c r="E24" i="4"/>
  <c r="F24" i="4"/>
  <c r="C26" i="4"/>
  <c r="D25" i="4"/>
  <c r="B345" i="1"/>
  <c r="C346" i="1" s="1"/>
  <c r="J345" i="1"/>
  <c r="I345" i="1"/>
  <c r="L345" i="1" s="1"/>
  <c r="T25" i="4" l="1"/>
  <c r="S25" i="4"/>
  <c r="Q27" i="4"/>
  <c r="R26" i="4"/>
  <c r="E25" i="4"/>
  <c r="F25" i="4"/>
  <c r="C27" i="4"/>
  <c r="D26" i="4"/>
  <c r="B346" i="1"/>
  <c r="C347" i="1" s="1"/>
  <c r="I346" i="1"/>
  <c r="L346" i="1" s="1"/>
  <c r="J346" i="1"/>
  <c r="Q28" i="4" l="1"/>
  <c r="R27" i="4"/>
  <c r="T26" i="4"/>
  <c r="S26" i="4"/>
  <c r="E26" i="4"/>
  <c r="F26" i="4"/>
  <c r="C28" i="4"/>
  <c r="D27" i="4"/>
  <c r="B347" i="1"/>
  <c r="C348" i="1" s="1"/>
  <c r="J347" i="1"/>
  <c r="I347" i="1"/>
  <c r="L347" i="1" s="1"/>
  <c r="S27" i="4" l="1"/>
  <c r="T27" i="4"/>
  <c r="Q29" i="4"/>
  <c r="R28" i="4"/>
  <c r="E27" i="4"/>
  <c r="F27" i="4"/>
  <c r="C29" i="4"/>
  <c r="D28" i="4"/>
  <c r="B348" i="1"/>
  <c r="C349" i="1" s="1"/>
  <c r="J348" i="1"/>
  <c r="I348" i="1"/>
  <c r="L348" i="1" s="1"/>
  <c r="T28" i="4" l="1"/>
  <c r="S28" i="4"/>
  <c r="Q30" i="4"/>
  <c r="R29" i="4"/>
  <c r="E28" i="4"/>
  <c r="F28" i="4"/>
  <c r="C30" i="4"/>
  <c r="D29" i="4"/>
  <c r="B349" i="1"/>
  <c r="I349" i="1"/>
  <c r="L349" i="1" s="1"/>
  <c r="J349" i="1"/>
  <c r="B350" i="1"/>
  <c r="T29" i="4" l="1"/>
  <c r="S29" i="4"/>
  <c r="Q31" i="4"/>
  <c r="R30" i="4"/>
  <c r="E29" i="4"/>
  <c r="F29" i="4"/>
  <c r="C31" i="4"/>
  <c r="D30" i="4"/>
  <c r="C350" i="1"/>
  <c r="B351" i="1"/>
  <c r="B352" i="1" s="1"/>
  <c r="C351" i="1"/>
  <c r="J350" i="1"/>
  <c r="I350" i="1"/>
  <c r="L350" i="1" s="1"/>
  <c r="T30" i="4" l="1"/>
  <c r="S30" i="4"/>
  <c r="Q32" i="4"/>
  <c r="R31" i="4"/>
  <c r="E30" i="4"/>
  <c r="F30" i="4"/>
  <c r="C32" i="4"/>
  <c r="D31" i="4"/>
  <c r="B353" i="1"/>
  <c r="C353" i="1"/>
  <c r="C352" i="1"/>
  <c r="I351" i="1"/>
  <c r="L351" i="1" s="1"/>
  <c r="J351" i="1"/>
  <c r="S31" i="4" l="1"/>
  <c r="T31" i="4"/>
  <c r="Q33" i="4"/>
  <c r="R32" i="4"/>
  <c r="E31" i="4"/>
  <c r="F31" i="4"/>
  <c r="C33" i="4"/>
  <c r="D32" i="4"/>
  <c r="C354" i="1"/>
  <c r="B354" i="1"/>
  <c r="I352" i="1"/>
  <c r="L352" i="1" s="1"/>
  <c r="J352" i="1"/>
  <c r="T32" i="4" l="1"/>
  <c r="S32" i="4"/>
  <c r="Q34" i="4"/>
  <c r="R33" i="4"/>
  <c r="E32" i="4"/>
  <c r="F32" i="4"/>
  <c r="C34" i="4"/>
  <c r="D33" i="4"/>
  <c r="J353" i="1"/>
  <c r="C355" i="1"/>
  <c r="B355" i="1"/>
  <c r="I353" i="1"/>
  <c r="L353" i="1" s="1"/>
  <c r="T33" i="4" l="1"/>
  <c r="S33" i="4"/>
  <c r="Q35" i="4"/>
  <c r="R34" i="4"/>
  <c r="E33" i="4"/>
  <c r="F33" i="4"/>
  <c r="C35" i="4"/>
  <c r="D34" i="4"/>
  <c r="J354" i="1"/>
  <c r="B356" i="1"/>
  <c r="C356" i="1"/>
  <c r="I354" i="1"/>
  <c r="L354" i="1" s="1"/>
  <c r="T34" i="4" l="1"/>
  <c r="S34" i="4"/>
  <c r="Q36" i="4"/>
  <c r="R35" i="4"/>
  <c r="E34" i="4"/>
  <c r="F34" i="4"/>
  <c r="C36" i="4"/>
  <c r="D35" i="4"/>
  <c r="B357" i="1"/>
  <c r="C357" i="1"/>
  <c r="J355" i="1"/>
  <c r="I355" i="1"/>
  <c r="L355" i="1" s="1"/>
  <c r="J356" i="1"/>
  <c r="S35" i="4" l="1"/>
  <c r="T35" i="4"/>
  <c r="Q37" i="4"/>
  <c r="R36" i="4"/>
  <c r="E35" i="4"/>
  <c r="F35" i="4"/>
  <c r="C37" i="4"/>
  <c r="D36" i="4"/>
  <c r="B358" i="1"/>
  <c r="I356" i="1"/>
  <c r="L356" i="1" s="1"/>
  <c r="C358" i="1"/>
  <c r="J357" i="1"/>
  <c r="T36" i="4" l="1"/>
  <c r="S36" i="4"/>
  <c r="Q38" i="4"/>
  <c r="R37" i="4"/>
  <c r="E36" i="4"/>
  <c r="F36" i="4"/>
  <c r="C38" i="4"/>
  <c r="D37" i="4"/>
  <c r="C359" i="1"/>
  <c r="I357" i="1"/>
  <c r="L357" i="1" s="1"/>
  <c r="B359" i="1"/>
  <c r="T37" i="4" l="1"/>
  <c r="S37" i="4"/>
  <c r="Q39" i="4"/>
  <c r="R38" i="4"/>
  <c r="E37" i="4"/>
  <c r="F37" i="4"/>
  <c r="C39" i="4"/>
  <c r="D38" i="4"/>
  <c r="J358" i="1"/>
  <c r="C360" i="1"/>
  <c r="I358" i="1"/>
  <c r="L358" i="1" s="1"/>
  <c r="B361" i="1"/>
  <c r="B360" i="1"/>
  <c r="B362" i="1" s="1"/>
  <c r="I359" i="1"/>
  <c r="L359" i="1" s="1"/>
  <c r="J359" i="1"/>
  <c r="S38" i="4" l="1"/>
  <c r="T38" i="4"/>
  <c r="Q40" i="4"/>
  <c r="R39" i="4"/>
  <c r="E38" i="4"/>
  <c r="F38" i="4"/>
  <c r="C40" i="4"/>
  <c r="D39" i="4"/>
  <c r="C363" i="1"/>
  <c r="C361" i="1"/>
  <c r="C362" i="1"/>
  <c r="B363" i="1"/>
  <c r="I360" i="1"/>
  <c r="L360" i="1" s="1"/>
  <c r="J360" i="1"/>
  <c r="T39" i="4" l="1"/>
  <c r="S39" i="4"/>
  <c r="Q41" i="4"/>
  <c r="R40" i="4"/>
  <c r="E39" i="4"/>
  <c r="F39" i="4"/>
  <c r="C41" i="4"/>
  <c r="D40" i="4"/>
  <c r="C364" i="1"/>
  <c r="B364" i="1"/>
  <c r="I361" i="1"/>
  <c r="L361" i="1" s="1"/>
  <c r="J361" i="1"/>
  <c r="T40" i="4" l="1"/>
  <c r="S40" i="4"/>
  <c r="Q42" i="4"/>
  <c r="R41" i="4"/>
  <c r="E40" i="4"/>
  <c r="F40" i="4"/>
  <c r="C42" i="4"/>
  <c r="D41" i="4"/>
  <c r="C365" i="1"/>
  <c r="B365" i="1"/>
  <c r="C366" i="1" s="1"/>
  <c r="I362" i="1"/>
  <c r="L362" i="1" s="1"/>
  <c r="J362" i="1"/>
  <c r="T41" i="4" l="1"/>
  <c r="S41" i="4"/>
  <c r="Q43" i="4"/>
  <c r="R42" i="4"/>
  <c r="E41" i="4"/>
  <c r="F41" i="4"/>
  <c r="C43" i="4"/>
  <c r="D42" i="4"/>
  <c r="B366" i="1"/>
  <c r="I363" i="1"/>
  <c r="L363" i="1" s="1"/>
  <c r="J363" i="1"/>
  <c r="T42" i="4" l="1"/>
  <c r="S42" i="4"/>
  <c r="Q44" i="4"/>
  <c r="R43" i="4"/>
  <c r="E42" i="4"/>
  <c r="F42" i="4"/>
  <c r="C44" i="4"/>
  <c r="D43" i="4"/>
  <c r="C367" i="1"/>
  <c r="B367" i="1"/>
  <c r="I364" i="1"/>
  <c r="L364" i="1" s="1"/>
  <c r="J364" i="1"/>
  <c r="T43" i="4" l="1"/>
  <c r="S43" i="4"/>
  <c r="Q45" i="4"/>
  <c r="R44" i="4"/>
  <c r="E43" i="4"/>
  <c r="F43" i="4"/>
  <c r="C45" i="4"/>
  <c r="D44" i="4"/>
  <c r="C368" i="1"/>
  <c r="B368" i="1"/>
  <c r="I365" i="1"/>
  <c r="L365" i="1" s="1"/>
  <c r="J365" i="1"/>
  <c r="T44" i="4" l="1"/>
  <c r="S44" i="4"/>
  <c r="Q46" i="4"/>
  <c r="R45" i="4"/>
  <c r="E44" i="4"/>
  <c r="F44" i="4"/>
  <c r="C46" i="4"/>
  <c r="D45" i="4"/>
  <c r="C369" i="1"/>
  <c r="B369" i="1"/>
  <c r="I366" i="1"/>
  <c r="L366" i="1" s="1"/>
  <c r="J366" i="1"/>
  <c r="T45" i="4" l="1"/>
  <c r="S45" i="4"/>
  <c r="Q47" i="4"/>
  <c r="R46" i="4"/>
  <c r="E45" i="4"/>
  <c r="F45" i="4"/>
  <c r="C47" i="4"/>
  <c r="D46" i="4"/>
  <c r="C370" i="1"/>
  <c r="B370" i="1"/>
  <c r="I367" i="1"/>
  <c r="L367" i="1" s="1"/>
  <c r="J367" i="1"/>
  <c r="S46" i="4" l="1"/>
  <c r="T46" i="4"/>
  <c r="Q48" i="4"/>
  <c r="R47" i="4"/>
  <c r="E46" i="4"/>
  <c r="F46" i="4"/>
  <c r="C48" i="4"/>
  <c r="D47" i="4"/>
  <c r="C371" i="1"/>
  <c r="B371" i="1"/>
  <c r="I368" i="1"/>
  <c r="L368" i="1" s="1"/>
  <c r="J368" i="1"/>
  <c r="T47" i="4" l="1"/>
  <c r="S47" i="4"/>
  <c r="Q49" i="4"/>
  <c r="R48" i="4"/>
  <c r="E47" i="4"/>
  <c r="F47" i="4"/>
  <c r="C49" i="4"/>
  <c r="D48" i="4"/>
  <c r="C372" i="1"/>
  <c r="B372" i="1"/>
  <c r="I369" i="1"/>
  <c r="L369" i="1" s="1"/>
  <c r="J369" i="1"/>
  <c r="T48" i="4" l="1"/>
  <c r="S48" i="4"/>
  <c r="Q50" i="4"/>
  <c r="R49" i="4"/>
  <c r="E48" i="4"/>
  <c r="F48" i="4"/>
  <c r="C50" i="4"/>
  <c r="D49" i="4"/>
  <c r="C373" i="1"/>
  <c r="B373" i="1"/>
  <c r="I370" i="1"/>
  <c r="L370" i="1" s="1"/>
  <c r="J370" i="1"/>
  <c r="T49" i="4" l="1"/>
  <c r="S49" i="4"/>
  <c r="Q51" i="4"/>
  <c r="R50" i="4"/>
  <c r="E49" i="4"/>
  <c r="F49" i="4"/>
  <c r="C51" i="4"/>
  <c r="D50" i="4"/>
  <c r="C374" i="1"/>
  <c r="B374" i="1"/>
  <c r="I371" i="1"/>
  <c r="L371" i="1" s="1"/>
  <c r="J371" i="1"/>
  <c r="S50" i="4" l="1"/>
  <c r="T50" i="4"/>
  <c r="Q52" i="4"/>
  <c r="R51" i="4"/>
  <c r="E50" i="4"/>
  <c r="F50" i="4"/>
  <c r="C52" i="4"/>
  <c r="D51" i="4"/>
  <c r="C375" i="1"/>
  <c r="B375" i="1"/>
  <c r="I372" i="1"/>
  <c r="L372" i="1" s="1"/>
  <c r="J372" i="1"/>
  <c r="T51" i="4" l="1"/>
  <c r="S51" i="4"/>
  <c r="Q53" i="4"/>
  <c r="R52" i="4"/>
  <c r="E51" i="4"/>
  <c r="F51" i="4"/>
  <c r="C53" i="4"/>
  <c r="D52" i="4"/>
  <c r="C376" i="1"/>
  <c r="B376" i="1"/>
  <c r="I373" i="1"/>
  <c r="L373" i="1" s="1"/>
  <c r="J373" i="1"/>
  <c r="T52" i="4" l="1"/>
  <c r="S52" i="4"/>
  <c r="Q54" i="4"/>
  <c r="R53" i="4"/>
  <c r="E52" i="4"/>
  <c r="F52" i="4"/>
  <c r="C54" i="4"/>
  <c r="D53" i="4"/>
  <c r="C377" i="1"/>
  <c r="B377" i="1"/>
  <c r="I374" i="1"/>
  <c r="L374" i="1" s="1"/>
  <c r="J374" i="1"/>
  <c r="T53" i="4" l="1"/>
  <c r="S53" i="4"/>
  <c r="Q55" i="4"/>
  <c r="R54" i="4"/>
  <c r="E53" i="4"/>
  <c r="F53" i="4"/>
  <c r="C55" i="4"/>
  <c r="D54" i="4"/>
  <c r="C378" i="1"/>
  <c r="B378" i="1"/>
  <c r="C379" i="1" s="1"/>
  <c r="I375" i="1"/>
  <c r="L375" i="1" s="1"/>
  <c r="J375" i="1"/>
  <c r="T54" i="4" l="1"/>
  <c r="S54" i="4"/>
  <c r="Q56" i="4"/>
  <c r="R55" i="4"/>
  <c r="E54" i="4"/>
  <c r="F54" i="4"/>
  <c r="C56" i="4"/>
  <c r="D55" i="4"/>
  <c r="B379" i="1"/>
  <c r="I376" i="1"/>
  <c r="L376" i="1" s="1"/>
  <c r="J376" i="1"/>
  <c r="S55" i="4" l="1"/>
  <c r="T55" i="4"/>
  <c r="Q57" i="4"/>
  <c r="R56" i="4"/>
  <c r="E55" i="4"/>
  <c r="F55" i="4"/>
  <c r="C57" i="4"/>
  <c r="D56" i="4"/>
  <c r="C380" i="1"/>
  <c r="B380" i="1"/>
  <c r="I377" i="1"/>
  <c r="L377" i="1" s="1"/>
  <c r="J377" i="1"/>
  <c r="T56" i="4" l="1"/>
  <c r="S56" i="4"/>
  <c r="Q58" i="4"/>
  <c r="R57" i="4"/>
  <c r="E56" i="4"/>
  <c r="F56" i="4"/>
  <c r="C58" i="4"/>
  <c r="D57" i="4"/>
  <c r="C381" i="1"/>
  <c r="B381" i="1"/>
  <c r="I378" i="1"/>
  <c r="L378" i="1" s="1"/>
  <c r="J378" i="1"/>
  <c r="T57" i="4" l="1"/>
  <c r="S57" i="4"/>
  <c r="Q59" i="4"/>
  <c r="R58" i="4"/>
  <c r="E57" i="4"/>
  <c r="F57" i="4"/>
  <c r="C59" i="4"/>
  <c r="D58" i="4"/>
  <c r="C382" i="1"/>
  <c r="B382" i="1"/>
  <c r="I379" i="1"/>
  <c r="L379" i="1" s="1"/>
  <c r="J379" i="1"/>
  <c r="T58" i="4" l="1"/>
  <c r="S58" i="4"/>
  <c r="Q60" i="4"/>
  <c r="R59" i="4"/>
  <c r="E58" i="4"/>
  <c r="F58" i="4"/>
  <c r="C60" i="4"/>
  <c r="D59" i="4"/>
  <c r="C383" i="1"/>
  <c r="B383" i="1"/>
  <c r="I380" i="1"/>
  <c r="L380" i="1" s="1"/>
  <c r="J380" i="1"/>
  <c r="T59" i="4" l="1"/>
  <c r="S59" i="4"/>
  <c r="Q61" i="4"/>
  <c r="R60" i="4"/>
  <c r="E59" i="4"/>
  <c r="F59" i="4"/>
  <c r="C61" i="4"/>
  <c r="D60" i="4"/>
  <c r="C384" i="1"/>
  <c r="B384" i="1"/>
  <c r="C385" i="1" s="1"/>
  <c r="I381" i="1"/>
  <c r="L381" i="1" s="1"/>
  <c r="J381" i="1"/>
  <c r="T60" i="4" l="1"/>
  <c r="S60" i="4"/>
  <c r="Q62" i="4"/>
  <c r="R61" i="4"/>
  <c r="E60" i="4"/>
  <c r="F60" i="4"/>
  <c r="C62" i="4"/>
  <c r="D61" i="4"/>
  <c r="B385" i="1"/>
  <c r="I382" i="1"/>
  <c r="L382" i="1" s="1"/>
  <c r="J382" i="1"/>
  <c r="T61" i="4" l="1"/>
  <c r="S61" i="4"/>
  <c r="Q63" i="4"/>
  <c r="R62" i="4"/>
  <c r="E61" i="4"/>
  <c r="F61" i="4"/>
  <c r="C63" i="4"/>
  <c r="D62" i="4"/>
  <c r="C386" i="1"/>
  <c r="B386" i="1"/>
  <c r="I383" i="1"/>
  <c r="L383" i="1" s="1"/>
  <c r="J383" i="1"/>
  <c r="T62" i="4" l="1"/>
  <c r="S62" i="4"/>
  <c r="Q64" i="4"/>
  <c r="R63" i="4"/>
  <c r="E62" i="4"/>
  <c r="F62" i="4"/>
  <c r="C64" i="4"/>
  <c r="D63" i="4"/>
  <c r="C387" i="1"/>
  <c r="B387" i="1"/>
  <c r="I384" i="1"/>
  <c r="L384" i="1" s="1"/>
  <c r="J384" i="1"/>
  <c r="S63" i="4" l="1"/>
  <c r="T63" i="4"/>
  <c r="Q65" i="4"/>
  <c r="R64" i="4"/>
  <c r="E63" i="4"/>
  <c r="F63" i="4"/>
  <c r="C65" i="4"/>
  <c r="D64" i="4"/>
  <c r="C388" i="1"/>
  <c r="B388" i="1"/>
  <c r="I385" i="1"/>
  <c r="L385" i="1" s="1"/>
  <c r="J385" i="1"/>
  <c r="T64" i="4" l="1"/>
  <c r="S64" i="4"/>
  <c r="Q66" i="4"/>
  <c r="R65" i="4"/>
  <c r="E64" i="4"/>
  <c r="F64" i="4"/>
  <c r="C66" i="4"/>
  <c r="D65" i="4"/>
  <c r="C389" i="1"/>
  <c r="B389" i="1"/>
  <c r="I386" i="1"/>
  <c r="L386" i="1" s="1"/>
  <c r="J386" i="1"/>
  <c r="T65" i="4" l="1"/>
  <c r="S65" i="4"/>
  <c r="Q67" i="4"/>
  <c r="R66" i="4"/>
  <c r="E65" i="4"/>
  <c r="F65" i="4"/>
  <c r="C67" i="4"/>
  <c r="D66" i="4"/>
  <c r="C390" i="1"/>
  <c r="B390" i="1"/>
  <c r="I387" i="1"/>
  <c r="L387" i="1" s="1"/>
  <c r="J387" i="1"/>
  <c r="Q68" i="4" l="1"/>
  <c r="R67" i="4"/>
  <c r="T66" i="4"/>
  <c r="S66" i="4"/>
  <c r="E66" i="4"/>
  <c r="F66" i="4"/>
  <c r="C68" i="4"/>
  <c r="D67" i="4"/>
  <c r="C391" i="1"/>
  <c r="B391" i="1"/>
  <c r="C392" i="1" s="1"/>
  <c r="I388" i="1"/>
  <c r="L388" i="1" s="1"/>
  <c r="J388" i="1"/>
  <c r="S67" i="4" l="1"/>
  <c r="T67" i="4"/>
  <c r="Q69" i="4"/>
  <c r="R68" i="4"/>
  <c r="E67" i="4"/>
  <c r="F67" i="4"/>
  <c r="C69" i="4"/>
  <c r="D68" i="4"/>
  <c r="B392" i="1"/>
  <c r="I389" i="1"/>
  <c r="L389" i="1" s="1"/>
  <c r="J389" i="1"/>
  <c r="T68" i="4" l="1"/>
  <c r="S68" i="4"/>
  <c r="Q70" i="4"/>
  <c r="R69" i="4"/>
  <c r="E68" i="4"/>
  <c r="F68" i="4"/>
  <c r="C70" i="4"/>
  <c r="D69" i="4"/>
  <c r="C393" i="1"/>
  <c r="B393" i="1"/>
  <c r="I390" i="1"/>
  <c r="L390" i="1" s="1"/>
  <c r="J390" i="1"/>
  <c r="Q71" i="4" l="1"/>
  <c r="R70" i="4"/>
  <c r="T69" i="4"/>
  <c r="S69" i="4"/>
  <c r="E69" i="4"/>
  <c r="F69" i="4"/>
  <c r="C71" i="4"/>
  <c r="D70" i="4"/>
  <c r="C394" i="1"/>
  <c r="B394" i="1"/>
  <c r="I391" i="1"/>
  <c r="L391" i="1" s="1"/>
  <c r="J391" i="1"/>
  <c r="S70" i="4" l="1"/>
  <c r="T70" i="4"/>
  <c r="Q72" i="4"/>
  <c r="R71" i="4"/>
  <c r="E70" i="4"/>
  <c r="F70" i="4"/>
  <c r="C72" i="4"/>
  <c r="D71" i="4"/>
  <c r="C395" i="1"/>
  <c r="B395" i="1"/>
  <c r="I392" i="1"/>
  <c r="L392" i="1" s="1"/>
  <c r="J392" i="1"/>
  <c r="S71" i="4" l="1"/>
  <c r="T71" i="4"/>
  <c r="Q73" i="4"/>
  <c r="R72" i="4"/>
  <c r="E71" i="4"/>
  <c r="F71" i="4"/>
  <c r="C73" i="4"/>
  <c r="D72" i="4"/>
  <c r="C396" i="1"/>
  <c r="B396" i="1"/>
  <c r="I393" i="1"/>
  <c r="L393" i="1" s="1"/>
  <c r="J393" i="1"/>
  <c r="T72" i="4" l="1"/>
  <c r="S72" i="4"/>
  <c r="Q74" i="4"/>
  <c r="R73" i="4"/>
  <c r="E72" i="4"/>
  <c r="F72" i="4"/>
  <c r="C74" i="4"/>
  <c r="D73" i="4"/>
  <c r="C397" i="1"/>
  <c r="B397" i="1"/>
  <c r="I394" i="1"/>
  <c r="L394" i="1" s="1"/>
  <c r="J394" i="1"/>
  <c r="T73" i="4" l="1"/>
  <c r="S73" i="4"/>
  <c r="Q75" i="4"/>
  <c r="R74" i="4"/>
  <c r="E73" i="4"/>
  <c r="F73" i="4"/>
  <c r="C75" i="4"/>
  <c r="D74" i="4"/>
  <c r="C398" i="1"/>
  <c r="B398" i="1"/>
  <c r="I395" i="1"/>
  <c r="L395" i="1" s="1"/>
  <c r="J395" i="1"/>
  <c r="T74" i="4" l="1"/>
  <c r="S74" i="4"/>
  <c r="Q76" i="4"/>
  <c r="R75" i="4"/>
  <c r="E74" i="4"/>
  <c r="F74" i="4"/>
  <c r="C76" i="4"/>
  <c r="D75" i="4"/>
  <c r="C399" i="1"/>
  <c r="B399" i="1"/>
  <c r="I396" i="1"/>
  <c r="L396" i="1" s="1"/>
  <c r="J396" i="1"/>
  <c r="T75" i="4" l="1"/>
  <c r="S75" i="4"/>
  <c r="Q77" i="4"/>
  <c r="R76" i="4"/>
  <c r="E75" i="4"/>
  <c r="F75" i="4"/>
  <c r="C77" i="4"/>
  <c r="D76" i="4"/>
  <c r="C400" i="1"/>
  <c r="B400" i="1"/>
  <c r="I397" i="1"/>
  <c r="L397" i="1" s="1"/>
  <c r="J397" i="1"/>
  <c r="T76" i="4" l="1"/>
  <c r="S76" i="4"/>
  <c r="Q78" i="4"/>
  <c r="R77" i="4"/>
  <c r="E76" i="4"/>
  <c r="F76" i="4"/>
  <c r="C78" i="4"/>
  <c r="D77" i="4"/>
  <c r="C401" i="1"/>
  <c r="B401" i="1"/>
  <c r="I398" i="1"/>
  <c r="L398" i="1" s="1"/>
  <c r="J398" i="1"/>
  <c r="T77" i="4" l="1"/>
  <c r="S77" i="4"/>
  <c r="Q79" i="4"/>
  <c r="R78" i="4"/>
  <c r="E77" i="4"/>
  <c r="F77" i="4"/>
  <c r="C79" i="4"/>
  <c r="D78" i="4"/>
  <c r="C402" i="1"/>
  <c r="B402" i="1"/>
  <c r="I399" i="1"/>
  <c r="L399" i="1" s="1"/>
  <c r="J399" i="1"/>
  <c r="S78" i="4" l="1"/>
  <c r="T78" i="4"/>
  <c r="Q80" i="4"/>
  <c r="R79" i="4"/>
  <c r="E78" i="4"/>
  <c r="F78" i="4"/>
  <c r="C80" i="4"/>
  <c r="D79" i="4"/>
  <c r="C403" i="1"/>
  <c r="B403" i="1"/>
  <c r="I400" i="1"/>
  <c r="L400" i="1" s="1"/>
  <c r="J400" i="1"/>
  <c r="T79" i="4" l="1"/>
  <c r="S79" i="4"/>
  <c r="Q81" i="4"/>
  <c r="R80" i="4"/>
  <c r="E79" i="4"/>
  <c r="F79" i="4"/>
  <c r="C81" i="4"/>
  <c r="D80" i="4"/>
  <c r="C404" i="1"/>
  <c r="B404" i="1"/>
  <c r="I401" i="1"/>
  <c r="L401" i="1" s="1"/>
  <c r="J401" i="1"/>
  <c r="T80" i="4" l="1"/>
  <c r="S80" i="4"/>
  <c r="Q82" i="4"/>
  <c r="R81" i="4"/>
  <c r="E80" i="4"/>
  <c r="F80" i="4"/>
  <c r="C82" i="4"/>
  <c r="D81" i="4"/>
  <c r="I402" i="1"/>
  <c r="L402" i="1" s="1"/>
  <c r="J402" i="1"/>
  <c r="T81" i="4" l="1"/>
  <c r="S81" i="4"/>
  <c r="Q83" i="4"/>
  <c r="R82" i="4"/>
  <c r="E81" i="4"/>
  <c r="F81" i="4"/>
  <c r="C83" i="4"/>
  <c r="D82" i="4"/>
  <c r="I403" i="1"/>
  <c r="L403" i="1" s="1"/>
  <c r="J403" i="1"/>
  <c r="S82" i="4" l="1"/>
  <c r="T82" i="4"/>
  <c r="Q84" i="4"/>
  <c r="R83" i="4"/>
  <c r="E82" i="4"/>
  <c r="F82" i="4"/>
  <c r="C84" i="4"/>
  <c r="D83" i="4"/>
  <c r="S83" i="4" l="1"/>
  <c r="T83" i="4"/>
  <c r="Q85" i="4"/>
  <c r="R84" i="4"/>
  <c r="E83" i="4"/>
  <c r="F83" i="4"/>
  <c r="C85" i="4"/>
  <c r="D84" i="4"/>
  <c r="T84" i="4" l="1"/>
  <c r="S84" i="4"/>
  <c r="Q86" i="4"/>
  <c r="R85" i="4"/>
  <c r="E84" i="4"/>
  <c r="F84" i="4"/>
  <c r="C86" i="4"/>
  <c r="D85" i="4"/>
  <c r="T85" i="4" l="1"/>
  <c r="S85" i="4"/>
  <c r="Q87" i="4"/>
  <c r="R86" i="4"/>
  <c r="E85" i="4"/>
  <c r="F85" i="4"/>
  <c r="C87" i="4"/>
  <c r="D86" i="4"/>
  <c r="T86" i="4" l="1"/>
  <c r="S86" i="4"/>
  <c r="Q88" i="4"/>
  <c r="R87" i="4"/>
  <c r="E86" i="4"/>
  <c r="F86" i="4"/>
  <c r="C88" i="4"/>
  <c r="D87" i="4"/>
  <c r="S87" i="4" l="1"/>
  <c r="T87" i="4"/>
  <c r="Q89" i="4"/>
  <c r="R88" i="4"/>
  <c r="E87" i="4"/>
  <c r="F87" i="4"/>
  <c r="C89" i="4"/>
  <c r="D88" i="4"/>
  <c r="T88" i="4" l="1"/>
  <c r="S88" i="4"/>
  <c r="Q90" i="4"/>
  <c r="R89" i="4"/>
  <c r="E88" i="4"/>
  <c r="F88" i="4"/>
  <c r="C90" i="4"/>
  <c r="D89" i="4"/>
  <c r="T89" i="4" l="1"/>
  <c r="S89" i="4"/>
  <c r="Q91" i="4"/>
  <c r="R90" i="4"/>
  <c r="E89" i="4"/>
  <c r="F89" i="4"/>
  <c r="C91" i="4"/>
  <c r="D90" i="4"/>
  <c r="T90" i="4" l="1"/>
  <c r="S90" i="4"/>
  <c r="Q92" i="4"/>
  <c r="R91" i="4"/>
  <c r="E90" i="4"/>
  <c r="F90" i="4"/>
  <c r="C92" i="4"/>
  <c r="D91" i="4"/>
  <c r="S91" i="4" l="1"/>
  <c r="T91" i="4"/>
  <c r="Q93" i="4"/>
  <c r="R92" i="4"/>
  <c r="E91" i="4"/>
  <c r="F91" i="4"/>
  <c r="C93" i="4"/>
  <c r="D92" i="4"/>
  <c r="T92" i="4" l="1"/>
  <c r="S92" i="4"/>
  <c r="Q94" i="4"/>
  <c r="R93" i="4"/>
  <c r="E92" i="4"/>
  <c r="F92" i="4"/>
  <c r="C94" i="4"/>
  <c r="D93" i="4"/>
  <c r="T93" i="4" l="1"/>
  <c r="S93" i="4"/>
  <c r="Q95" i="4"/>
  <c r="R94" i="4"/>
  <c r="E93" i="4"/>
  <c r="F93" i="4"/>
  <c r="C95" i="4"/>
  <c r="D94" i="4"/>
  <c r="T94" i="4" l="1"/>
  <c r="S94" i="4"/>
  <c r="Q96" i="4"/>
  <c r="R95" i="4"/>
  <c r="E94" i="4"/>
  <c r="F94" i="4"/>
  <c r="C96" i="4"/>
  <c r="D95" i="4"/>
  <c r="Q97" i="4" l="1"/>
  <c r="R96" i="4"/>
  <c r="S95" i="4"/>
  <c r="T95" i="4"/>
  <c r="E95" i="4"/>
  <c r="F95" i="4"/>
  <c r="C97" i="4"/>
  <c r="D96" i="4"/>
  <c r="T96" i="4" l="1"/>
  <c r="S96" i="4"/>
  <c r="Q98" i="4"/>
  <c r="R97" i="4"/>
  <c r="E96" i="4"/>
  <c r="F96" i="4"/>
  <c r="C98" i="4"/>
  <c r="D97" i="4"/>
  <c r="T97" i="4" l="1"/>
  <c r="S97" i="4"/>
  <c r="Q99" i="4"/>
  <c r="R98" i="4"/>
  <c r="E97" i="4"/>
  <c r="F97" i="4"/>
  <c r="C99" i="4"/>
  <c r="D98" i="4"/>
  <c r="T98" i="4" l="1"/>
  <c r="S98" i="4"/>
  <c r="Q100" i="4"/>
  <c r="R99" i="4"/>
  <c r="E98" i="4"/>
  <c r="F98" i="4"/>
  <c r="C100" i="4"/>
  <c r="D99" i="4"/>
  <c r="S99" i="4" l="1"/>
  <c r="T99" i="4"/>
  <c r="Q101" i="4"/>
  <c r="R100" i="4"/>
  <c r="E99" i="4"/>
  <c r="F99" i="4"/>
  <c r="C101" i="4"/>
  <c r="D100" i="4"/>
  <c r="T100" i="4" l="1"/>
  <c r="S100" i="4"/>
  <c r="Q102" i="4"/>
  <c r="R101" i="4"/>
  <c r="E100" i="4"/>
  <c r="F100" i="4"/>
  <c r="C102" i="4"/>
  <c r="D101" i="4"/>
  <c r="T101" i="4" l="1"/>
  <c r="S101" i="4"/>
  <c r="Q103" i="4"/>
  <c r="R102" i="4"/>
  <c r="E101" i="4"/>
  <c r="F101" i="4"/>
  <c r="C103" i="4"/>
  <c r="D102" i="4"/>
  <c r="T102" i="4" l="1"/>
  <c r="S102" i="4"/>
  <c r="Q104" i="4"/>
  <c r="R103" i="4"/>
  <c r="E102" i="4"/>
  <c r="F102" i="4"/>
  <c r="C104" i="4"/>
  <c r="D103" i="4"/>
  <c r="T103" i="4" l="1"/>
  <c r="S103" i="4"/>
  <c r="Q105" i="4"/>
  <c r="R104" i="4"/>
  <c r="E103" i="4"/>
  <c r="F103" i="4"/>
  <c r="C105" i="4"/>
  <c r="D104" i="4"/>
  <c r="T104" i="4" l="1"/>
  <c r="S104" i="4"/>
  <c r="Q106" i="4"/>
  <c r="R105" i="4"/>
  <c r="E104" i="4"/>
  <c r="F104" i="4"/>
  <c r="C106" i="4"/>
  <c r="D105" i="4"/>
  <c r="T105" i="4" l="1"/>
  <c r="S105" i="4"/>
  <c r="Q107" i="4"/>
  <c r="R106" i="4"/>
  <c r="E105" i="4"/>
  <c r="F105" i="4"/>
  <c r="C107" i="4"/>
  <c r="D106" i="4"/>
  <c r="T106" i="4" l="1"/>
  <c r="S106" i="4"/>
  <c r="Q108" i="4"/>
  <c r="R107" i="4"/>
  <c r="E106" i="4"/>
  <c r="F106" i="4"/>
  <c r="C108" i="4"/>
  <c r="D107" i="4"/>
  <c r="T107" i="4" l="1"/>
  <c r="S107" i="4"/>
  <c r="Q109" i="4"/>
  <c r="R108" i="4"/>
  <c r="E107" i="4"/>
  <c r="F107" i="4"/>
  <c r="C109" i="4"/>
  <c r="D108" i="4"/>
  <c r="T108" i="4" l="1"/>
  <c r="S108" i="4"/>
  <c r="Q110" i="4"/>
  <c r="R109" i="4"/>
  <c r="E108" i="4"/>
  <c r="F108" i="4"/>
  <c r="C110" i="4"/>
  <c r="D109" i="4"/>
  <c r="T109" i="4" l="1"/>
  <c r="S109" i="4"/>
  <c r="Q111" i="4"/>
  <c r="R110" i="4"/>
  <c r="E109" i="4"/>
  <c r="F109" i="4"/>
  <c r="C111" i="4"/>
  <c r="D110" i="4"/>
  <c r="S110" i="4" l="1"/>
  <c r="T110" i="4"/>
  <c r="Q112" i="4"/>
  <c r="R111" i="4"/>
  <c r="E110" i="4"/>
  <c r="F110" i="4"/>
  <c r="C112" i="4"/>
  <c r="D111" i="4"/>
  <c r="T111" i="4" l="1"/>
  <c r="S111" i="4"/>
  <c r="Q113" i="4"/>
  <c r="R112" i="4"/>
  <c r="E111" i="4"/>
  <c r="F111" i="4"/>
  <c r="C113" i="4"/>
  <c r="D112" i="4"/>
  <c r="T112" i="4" l="1"/>
  <c r="S112" i="4"/>
  <c r="Q114" i="4"/>
  <c r="R113" i="4"/>
  <c r="E112" i="4"/>
  <c r="F112" i="4"/>
  <c r="C114" i="4"/>
  <c r="D113" i="4"/>
  <c r="T113" i="4" l="1"/>
  <c r="S113" i="4"/>
  <c r="Q115" i="4"/>
  <c r="R114" i="4"/>
  <c r="E113" i="4"/>
  <c r="F113" i="4"/>
  <c r="C115" i="4"/>
  <c r="D114" i="4"/>
  <c r="S114" i="4" l="1"/>
  <c r="T114" i="4"/>
  <c r="Q116" i="4"/>
  <c r="R115" i="4"/>
  <c r="E114" i="4"/>
  <c r="F114" i="4"/>
  <c r="C116" i="4"/>
  <c r="D115" i="4"/>
  <c r="T115" i="4" l="1"/>
  <c r="S115" i="4"/>
  <c r="Q117" i="4"/>
  <c r="R116" i="4"/>
  <c r="E115" i="4"/>
  <c r="F115" i="4"/>
  <c r="C117" i="4"/>
  <c r="D116" i="4"/>
  <c r="Q118" i="4" l="1"/>
  <c r="R117" i="4"/>
  <c r="T116" i="4"/>
  <c r="S116" i="4"/>
  <c r="E116" i="4"/>
  <c r="F116" i="4"/>
  <c r="C118" i="4"/>
  <c r="D117" i="4"/>
  <c r="T117" i="4" l="1"/>
  <c r="S117" i="4"/>
  <c r="Q119" i="4"/>
  <c r="R118" i="4"/>
  <c r="E117" i="4"/>
  <c r="F117" i="4"/>
  <c r="C119" i="4"/>
  <c r="D118" i="4"/>
  <c r="T118" i="4" l="1"/>
  <c r="S118" i="4"/>
  <c r="Q120" i="4"/>
  <c r="R119" i="4"/>
  <c r="E118" i="4"/>
  <c r="F118" i="4"/>
  <c r="C120" i="4"/>
  <c r="D119" i="4"/>
  <c r="T119" i="4" l="1"/>
  <c r="S119" i="4"/>
  <c r="Q121" i="4"/>
  <c r="R120" i="4"/>
  <c r="E119" i="4"/>
  <c r="F119" i="4"/>
  <c r="C121" i="4"/>
  <c r="D120" i="4"/>
  <c r="T120" i="4" l="1"/>
  <c r="S120" i="4"/>
  <c r="Q122" i="4"/>
  <c r="R121" i="4"/>
  <c r="E120" i="4"/>
  <c r="F120" i="4"/>
  <c r="C122" i="4"/>
  <c r="D121" i="4"/>
  <c r="T121" i="4" l="1"/>
  <c r="S121" i="4"/>
  <c r="Q123" i="4"/>
  <c r="R122" i="4"/>
  <c r="E121" i="4"/>
  <c r="F121" i="4"/>
  <c r="C123" i="4"/>
  <c r="D122" i="4"/>
  <c r="T122" i="4" l="1"/>
  <c r="S122" i="4"/>
  <c r="Q124" i="4"/>
  <c r="R123" i="4"/>
  <c r="E122" i="4"/>
  <c r="F122" i="4"/>
  <c r="C124" i="4"/>
  <c r="D123" i="4"/>
  <c r="S123" i="4" l="1"/>
  <c r="T123" i="4"/>
  <c r="Q125" i="4"/>
  <c r="R124" i="4"/>
  <c r="E123" i="4"/>
  <c r="F123" i="4"/>
  <c r="C125" i="4"/>
  <c r="D124" i="4"/>
  <c r="T124" i="4" l="1"/>
  <c r="S124" i="4"/>
  <c r="Q126" i="4"/>
  <c r="R125" i="4"/>
  <c r="E124" i="4"/>
  <c r="F124" i="4"/>
  <c r="C126" i="4"/>
  <c r="D125" i="4"/>
  <c r="T125" i="4" l="1"/>
  <c r="S125" i="4"/>
  <c r="Q127" i="4"/>
  <c r="R126" i="4"/>
  <c r="E125" i="4"/>
  <c r="F125" i="4"/>
  <c r="C127" i="4"/>
  <c r="D126" i="4"/>
  <c r="S126" i="4" l="1"/>
  <c r="T126" i="4"/>
  <c r="Q128" i="4"/>
  <c r="R127" i="4"/>
  <c r="E126" i="4"/>
  <c r="F126" i="4"/>
  <c r="C128" i="4"/>
  <c r="D127" i="4"/>
  <c r="S127" i="4" l="1"/>
  <c r="T127" i="4"/>
  <c r="Q129" i="4"/>
  <c r="R128" i="4"/>
  <c r="E127" i="4"/>
  <c r="F127" i="4"/>
  <c r="C129" i="4"/>
  <c r="D128" i="4"/>
  <c r="T128" i="4" l="1"/>
  <c r="S128" i="4"/>
  <c r="Q130" i="4"/>
  <c r="R129" i="4"/>
  <c r="E128" i="4"/>
  <c r="F128" i="4"/>
  <c r="C130" i="4"/>
  <c r="D129" i="4"/>
  <c r="T129" i="4" l="1"/>
  <c r="S129" i="4"/>
  <c r="Q131" i="4"/>
  <c r="R130" i="4"/>
  <c r="E129" i="4"/>
  <c r="F129" i="4"/>
  <c r="C131" i="4"/>
  <c r="D130" i="4"/>
  <c r="T130" i="4" l="1"/>
  <c r="S130" i="4"/>
  <c r="Q132" i="4"/>
  <c r="R131" i="4"/>
  <c r="E130" i="4"/>
  <c r="F130" i="4"/>
  <c r="C132" i="4"/>
  <c r="D131" i="4"/>
  <c r="S131" i="4" l="1"/>
  <c r="T131" i="4"/>
  <c r="Q133" i="4"/>
  <c r="R132" i="4"/>
  <c r="E131" i="4"/>
  <c r="F131" i="4"/>
  <c r="C133" i="4"/>
  <c r="D132" i="4"/>
  <c r="T132" i="4" l="1"/>
  <c r="S132" i="4"/>
  <c r="Q134" i="4"/>
  <c r="R133" i="4"/>
  <c r="E132" i="4"/>
  <c r="F132" i="4"/>
  <c r="C134" i="4"/>
  <c r="D133" i="4"/>
  <c r="T133" i="4" l="1"/>
  <c r="S133" i="4"/>
  <c r="Q135" i="4"/>
  <c r="R134" i="4"/>
  <c r="E133" i="4"/>
  <c r="F133" i="4"/>
  <c r="C135" i="4"/>
  <c r="D134" i="4"/>
  <c r="S134" i="4" l="1"/>
  <c r="T134" i="4"/>
  <c r="Q136" i="4"/>
  <c r="R135" i="4"/>
  <c r="E134" i="4"/>
  <c r="F134" i="4"/>
  <c r="C136" i="4"/>
  <c r="D135" i="4"/>
  <c r="T135" i="4" l="1"/>
  <c r="S135" i="4"/>
  <c r="Q137" i="4"/>
  <c r="R136" i="4"/>
  <c r="E135" i="4"/>
  <c r="F135" i="4"/>
  <c r="C137" i="4"/>
  <c r="D136" i="4"/>
  <c r="T136" i="4" l="1"/>
  <c r="S136" i="4"/>
  <c r="Q138" i="4"/>
  <c r="R137" i="4"/>
  <c r="E136" i="4"/>
  <c r="F136" i="4"/>
  <c r="C138" i="4"/>
  <c r="D137" i="4"/>
  <c r="T137" i="4" l="1"/>
  <c r="S137" i="4"/>
  <c r="Q139" i="4"/>
  <c r="R138" i="4"/>
  <c r="E137" i="4"/>
  <c r="F137" i="4"/>
  <c r="C139" i="4"/>
  <c r="D138" i="4"/>
  <c r="T138" i="4" l="1"/>
  <c r="S138" i="4"/>
  <c r="Q140" i="4"/>
  <c r="R139" i="4"/>
  <c r="E138" i="4"/>
  <c r="F138" i="4"/>
  <c r="C140" i="4"/>
  <c r="D139" i="4"/>
  <c r="T139" i="4" l="1"/>
  <c r="S139" i="4"/>
  <c r="Q141" i="4"/>
  <c r="R140" i="4"/>
  <c r="E139" i="4"/>
  <c r="F139" i="4"/>
  <c r="C141" i="4"/>
  <c r="D140" i="4"/>
  <c r="T140" i="4" l="1"/>
  <c r="S140" i="4"/>
  <c r="Q142" i="4"/>
  <c r="R141" i="4"/>
  <c r="E140" i="4"/>
  <c r="F140" i="4"/>
  <c r="C142" i="4"/>
  <c r="D141" i="4"/>
  <c r="T141" i="4" l="1"/>
  <c r="S141" i="4"/>
  <c r="Q143" i="4"/>
  <c r="R142" i="4"/>
  <c r="E141" i="4"/>
  <c r="F141" i="4"/>
  <c r="C143" i="4"/>
  <c r="D142" i="4"/>
  <c r="S142" i="4" l="1"/>
  <c r="T142" i="4"/>
  <c r="Q144" i="4"/>
  <c r="R143" i="4"/>
  <c r="E142" i="4"/>
  <c r="F142" i="4"/>
  <c r="C144" i="4"/>
  <c r="D143" i="4"/>
  <c r="T143" i="4" l="1"/>
  <c r="S143" i="4"/>
  <c r="Q145" i="4"/>
  <c r="R144" i="4"/>
  <c r="E143" i="4"/>
  <c r="F143" i="4"/>
  <c r="C145" i="4"/>
  <c r="D144" i="4"/>
  <c r="T144" i="4" l="1"/>
  <c r="S144" i="4"/>
  <c r="Q146" i="4"/>
  <c r="R145" i="4"/>
  <c r="E144" i="4"/>
  <c r="F144" i="4"/>
  <c r="C146" i="4"/>
  <c r="D145" i="4"/>
  <c r="T145" i="4" l="1"/>
  <c r="S145" i="4"/>
  <c r="Q147" i="4"/>
  <c r="R146" i="4"/>
  <c r="E145" i="4"/>
  <c r="F145" i="4"/>
  <c r="C147" i="4"/>
  <c r="D146" i="4"/>
  <c r="S146" i="4" l="1"/>
  <c r="T146" i="4"/>
  <c r="Q148" i="4"/>
  <c r="R147" i="4"/>
  <c r="E146" i="4"/>
  <c r="F146" i="4"/>
  <c r="C148" i="4"/>
  <c r="D147" i="4"/>
  <c r="T147" i="4" l="1"/>
  <c r="S147" i="4"/>
  <c r="Q149" i="4"/>
  <c r="R148" i="4"/>
  <c r="E147" i="4"/>
  <c r="F147" i="4"/>
  <c r="C149" i="4"/>
  <c r="D148" i="4"/>
  <c r="T148" i="4" l="1"/>
  <c r="S148" i="4"/>
  <c r="Q150" i="4"/>
  <c r="R149" i="4"/>
  <c r="E148" i="4"/>
  <c r="F148" i="4"/>
  <c r="C150" i="4"/>
  <c r="D149" i="4"/>
  <c r="T149" i="4" l="1"/>
  <c r="S149" i="4"/>
  <c r="Q151" i="4"/>
  <c r="R150" i="4"/>
  <c r="E149" i="4"/>
  <c r="F149" i="4"/>
  <c r="C151" i="4"/>
  <c r="D150" i="4"/>
  <c r="T150" i="4" l="1"/>
  <c r="S150" i="4"/>
  <c r="Q152" i="4"/>
  <c r="R151" i="4"/>
  <c r="E150" i="4"/>
  <c r="F150" i="4"/>
  <c r="C152" i="4"/>
  <c r="D151" i="4"/>
  <c r="S151" i="4" l="1"/>
  <c r="T151" i="4"/>
  <c r="Q153" i="4"/>
  <c r="R152" i="4"/>
  <c r="E151" i="4"/>
  <c r="F151" i="4"/>
  <c r="C153" i="4"/>
  <c r="D152" i="4"/>
  <c r="T152" i="4" l="1"/>
  <c r="S152" i="4"/>
  <c r="Q154" i="4"/>
  <c r="R153" i="4"/>
  <c r="E152" i="4"/>
  <c r="F152" i="4"/>
  <c r="C154" i="4"/>
  <c r="D153" i="4"/>
  <c r="T153" i="4" l="1"/>
  <c r="S153" i="4"/>
  <c r="Q155" i="4"/>
  <c r="R154" i="4"/>
  <c r="E153" i="4"/>
  <c r="F153" i="4"/>
  <c r="C155" i="4"/>
  <c r="D154" i="4"/>
  <c r="T154" i="4" l="1"/>
  <c r="S154" i="4"/>
  <c r="Q156" i="4"/>
  <c r="R155" i="4"/>
  <c r="E154" i="4"/>
  <c r="F154" i="4"/>
  <c r="C156" i="4"/>
  <c r="D155" i="4"/>
  <c r="S155" i="4" l="1"/>
  <c r="T155" i="4"/>
  <c r="Q157" i="4"/>
  <c r="R156" i="4"/>
  <c r="E155" i="4"/>
  <c r="F155" i="4"/>
  <c r="C157" i="4"/>
  <c r="D156" i="4"/>
  <c r="Q158" i="4" l="1"/>
  <c r="R157" i="4"/>
  <c r="T156" i="4"/>
  <c r="S156" i="4"/>
  <c r="E156" i="4"/>
  <c r="F156" i="4"/>
  <c r="C158" i="4"/>
  <c r="D157" i="4"/>
  <c r="T157" i="4" l="1"/>
  <c r="S157" i="4"/>
  <c r="Q159" i="4"/>
  <c r="R158" i="4"/>
  <c r="E157" i="4"/>
  <c r="F157" i="4"/>
  <c r="C159" i="4"/>
  <c r="D158" i="4"/>
  <c r="S158" i="4" l="1"/>
  <c r="T158" i="4"/>
  <c r="Q160" i="4"/>
  <c r="R159" i="4"/>
  <c r="E158" i="4"/>
  <c r="F158" i="4"/>
  <c r="C160" i="4"/>
  <c r="D159" i="4"/>
  <c r="S159" i="4" l="1"/>
  <c r="T159" i="4"/>
  <c r="Q161" i="4"/>
  <c r="R160" i="4"/>
  <c r="E159" i="4"/>
  <c r="F159" i="4"/>
  <c r="C161" i="4"/>
  <c r="D160" i="4"/>
  <c r="Q162" i="4" l="1"/>
  <c r="R161" i="4"/>
  <c r="T160" i="4"/>
  <c r="S160" i="4"/>
  <c r="E160" i="4"/>
  <c r="F160" i="4"/>
  <c r="C162" i="4"/>
  <c r="D161" i="4"/>
  <c r="T161" i="4" l="1"/>
  <c r="S161" i="4"/>
  <c r="Q163" i="4"/>
  <c r="R162" i="4"/>
  <c r="E161" i="4"/>
  <c r="F161" i="4"/>
  <c r="C163" i="4"/>
  <c r="D162" i="4"/>
  <c r="S162" i="4" l="1"/>
  <c r="T162" i="4"/>
  <c r="Q164" i="4"/>
  <c r="R163" i="4"/>
  <c r="E162" i="4"/>
  <c r="F162" i="4"/>
  <c r="C164" i="4"/>
  <c r="D163" i="4"/>
  <c r="Q165" i="4" l="1"/>
  <c r="R164" i="4"/>
  <c r="S163" i="4"/>
  <c r="T163" i="4"/>
  <c r="E163" i="4"/>
  <c r="F163" i="4"/>
  <c r="C165" i="4"/>
  <c r="D164" i="4"/>
  <c r="T164" i="4" l="1"/>
  <c r="S164" i="4"/>
  <c r="Q166" i="4"/>
  <c r="R165" i="4"/>
  <c r="E164" i="4"/>
  <c r="F164" i="4"/>
  <c r="C166" i="4"/>
  <c r="D165" i="4"/>
  <c r="T165" i="4" l="1"/>
  <c r="S165" i="4"/>
  <c r="Q167" i="4"/>
  <c r="R166" i="4"/>
  <c r="E165" i="4"/>
  <c r="F165" i="4"/>
  <c r="C167" i="4"/>
  <c r="D166" i="4"/>
  <c r="S166" i="4" l="1"/>
  <c r="T166" i="4"/>
  <c r="Q168" i="4"/>
  <c r="R167" i="4"/>
  <c r="E166" i="4"/>
  <c r="F166" i="4"/>
  <c r="C168" i="4"/>
  <c r="D167" i="4"/>
  <c r="Q169" i="4" l="1"/>
  <c r="R168" i="4"/>
  <c r="T167" i="4"/>
  <c r="S167" i="4"/>
  <c r="E167" i="4"/>
  <c r="F167" i="4"/>
  <c r="C169" i="4"/>
  <c r="D168" i="4"/>
  <c r="T168" i="4" l="1"/>
  <c r="S168" i="4"/>
  <c r="Q170" i="4"/>
  <c r="R169" i="4"/>
  <c r="E168" i="4"/>
  <c r="F168" i="4"/>
  <c r="C170" i="4"/>
  <c r="D169" i="4"/>
  <c r="T169" i="4" l="1"/>
  <c r="S169" i="4"/>
  <c r="Q171" i="4"/>
  <c r="R170" i="4"/>
  <c r="E169" i="4"/>
  <c r="F169" i="4"/>
  <c r="C171" i="4"/>
  <c r="D170" i="4"/>
  <c r="T170" i="4" l="1"/>
  <c r="S170" i="4"/>
  <c r="Q172" i="4"/>
  <c r="R171" i="4"/>
  <c r="E170" i="4"/>
  <c r="F170" i="4"/>
  <c r="C172" i="4"/>
  <c r="D171" i="4"/>
  <c r="S171" i="4" l="1"/>
  <c r="T171" i="4"/>
  <c r="Q173" i="4"/>
  <c r="R172" i="4"/>
  <c r="E171" i="4"/>
  <c r="F171" i="4"/>
  <c r="C173" i="4"/>
  <c r="D172" i="4"/>
  <c r="Q174" i="4" l="1"/>
  <c r="R173" i="4"/>
  <c r="T172" i="4"/>
  <c r="S172" i="4"/>
  <c r="E172" i="4"/>
  <c r="F172" i="4"/>
  <c r="C174" i="4"/>
  <c r="D173" i="4"/>
  <c r="T173" i="4" l="1"/>
  <c r="S173" i="4"/>
  <c r="Q175" i="4"/>
  <c r="R174" i="4"/>
  <c r="E173" i="4"/>
  <c r="F173" i="4"/>
  <c r="C175" i="4"/>
  <c r="D174" i="4"/>
  <c r="S174" i="4" l="1"/>
  <c r="T174" i="4"/>
  <c r="Q176" i="4"/>
  <c r="R175" i="4"/>
  <c r="E174" i="4"/>
  <c r="F174" i="4"/>
  <c r="C176" i="4"/>
  <c r="D175" i="4"/>
  <c r="T175" i="4" l="1"/>
  <c r="S175" i="4"/>
  <c r="Q177" i="4"/>
  <c r="R176" i="4"/>
  <c r="E175" i="4"/>
  <c r="F175" i="4"/>
  <c r="C177" i="4"/>
  <c r="D176" i="4"/>
  <c r="T176" i="4" l="1"/>
  <c r="S176" i="4"/>
  <c r="Q178" i="4"/>
  <c r="R177" i="4"/>
  <c r="E176" i="4"/>
  <c r="F176" i="4"/>
  <c r="C178" i="4"/>
  <c r="D177" i="4"/>
  <c r="T177" i="4" l="1"/>
  <c r="S177" i="4"/>
  <c r="Q179" i="4"/>
  <c r="R178" i="4"/>
  <c r="E177" i="4"/>
  <c r="F177" i="4"/>
  <c r="C179" i="4"/>
  <c r="D178" i="4"/>
  <c r="T178" i="4" l="1"/>
  <c r="S178" i="4"/>
  <c r="Q180" i="4"/>
  <c r="R179" i="4"/>
  <c r="E178" i="4"/>
  <c r="F178" i="4"/>
  <c r="C180" i="4"/>
  <c r="D179" i="4"/>
  <c r="T179" i="4" l="1"/>
  <c r="S179" i="4"/>
  <c r="Q181" i="4"/>
  <c r="R180" i="4"/>
  <c r="E179" i="4"/>
  <c r="F179" i="4"/>
  <c r="C181" i="4"/>
  <c r="D180" i="4"/>
  <c r="T180" i="4" l="1"/>
  <c r="S180" i="4"/>
  <c r="Q182" i="4"/>
  <c r="R181" i="4"/>
  <c r="E180" i="4"/>
  <c r="F180" i="4"/>
  <c r="C182" i="4"/>
  <c r="D181" i="4"/>
  <c r="T181" i="4" l="1"/>
  <c r="S181" i="4"/>
  <c r="Q183" i="4"/>
  <c r="R182" i="4"/>
  <c r="E181" i="4"/>
  <c r="F181" i="4"/>
  <c r="C183" i="4"/>
  <c r="D182" i="4"/>
  <c r="T182" i="4" l="1"/>
  <c r="S182" i="4"/>
  <c r="Q184" i="4"/>
  <c r="R183" i="4"/>
  <c r="E182" i="4"/>
  <c r="F182" i="4"/>
  <c r="C184" i="4"/>
  <c r="D183" i="4"/>
  <c r="S183" i="4" l="1"/>
  <c r="T183" i="4"/>
  <c r="Q185" i="4"/>
  <c r="R184" i="4"/>
  <c r="E183" i="4"/>
  <c r="F183" i="4"/>
  <c r="C185" i="4"/>
  <c r="D184" i="4"/>
  <c r="T184" i="4" l="1"/>
  <c r="S184" i="4"/>
  <c r="Q186" i="4"/>
  <c r="R185" i="4"/>
  <c r="E184" i="4"/>
  <c r="F184" i="4"/>
  <c r="C186" i="4"/>
  <c r="D185" i="4"/>
  <c r="T185" i="4" l="1"/>
  <c r="S185" i="4"/>
  <c r="Q187" i="4"/>
  <c r="R186" i="4"/>
  <c r="E185" i="4"/>
  <c r="F185" i="4"/>
  <c r="C187" i="4"/>
  <c r="D186" i="4"/>
  <c r="T186" i="4" l="1"/>
  <c r="S186" i="4"/>
  <c r="Q188" i="4"/>
  <c r="R187" i="4"/>
  <c r="E186" i="4"/>
  <c r="F186" i="4"/>
  <c r="C188" i="4"/>
  <c r="D187" i="4"/>
  <c r="T187" i="4" l="1"/>
  <c r="S187" i="4"/>
  <c r="Q189" i="4"/>
  <c r="R188" i="4"/>
  <c r="E187" i="4"/>
  <c r="F187" i="4"/>
  <c r="C189" i="4"/>
  <c r="D188" i="4"/>
  <c r="T188" i="4" l="1"/>
  <c r="S188" i="4"/>
  <c r="Q190" i="4"/>
  <c r="R189" i="4"/>
  <c r="E188" i="4"/>
  <c r="F188" i="4"/>
  <c r="C190" i="4"/>
  <c r="D189" i="4"/>
  <c r="T189" i="4" l="1"/>
  <c r="S189" i="4"/>
  <c r="Q191" i="4"/>
  <c r="R190" i="4"/>
  <c r="E189" i="4"/>
  <c r="F189" i="4"/>
  <c r="C191" i="4"/>
  <c r="D190" i="4"/>
  <c r="T190" i="4" l="1"/>
  <c r="S190" i="4"/>
  <c r="Q192" i="4"/>
  <c r="R191" i="4"/>
  <c r="E190" i="4"/>
  <c r="F190" i="4"/>
  <c r="C192" i="4"/>
  <c r="D191" i="4"/>
  <c r="S191" i="4" l="1"/>
  <c r="T191" i="4"/>
  <c r="Q193" i="4"/>
  <c r="R192" i="4"/>
  <c r="E191" i="4"/>
  <c r="F191" i="4"/>
  <c r="C193" i="4"/>
  <c r="D192" i="4"/>
  <c r="T192" i="4" l="1"/>
  <c r="S192" i="4"/>
  <c r="Q194" i="4"/>
  <c r="R193" i="4"/>
  <c r="E192" i="4"/>
  <c r="F192" i="4"/>
  <c r="C194" i="4"/>
  <c r="D193" i="4"/>
  <c r="T193" i="4" l="1"/>
  <c r="S193" i="4"/>
  <c r="Q195" i="4"/>
  <c r="R194" i="4"/>
  <c r="E193" i="4"/>
  <c r="F193" i="4"/>
  <c r="C195" i="4"/>
  <c r="D194" i="4"/>
  <c r="T194" i="4" l="1"/>
  <c r="S194" i="4"/>
  <c r="Q196" i="4"/>
  <c r="R195" i="4"/>
  <c r="E194" i="4"/>
  <c r="F194" i="4"/>
  <c r="C196" i="4"/>
  <c r="D195" i="4"/>
  <c r="Q197" i="4" l="1"/>
  <c r="R196" i="4"/>
  <c r="S195" i="4"/>
  <c r="T195" i="4"/>
  <c r="E195" i="4"/>
  <c r="F195" i="4"/>
  <c r="C197" i="4"/>
  <c r="D196" i="4"/>
  <c r="T196" i="4" l="1"/>
  <c r="S196" i="4"/>
  <c r="Q198" i="4"/>
  <c r="R197" i="4"/>
  <c r="E196" i="4"/>
  <c r="F196" i="4"/>
  <c r="C198" i="4"/>
  <c r="D197" i="4"/>
  <c r="T197" i="4" l="1"/>
  <c r="S197" i="4"/>
  <c r="Q199" i="4"/>
  <c r="R198" i="4"/>
  <c r="E197" i="4"/>
  <c r="F197" i="4"/>
  <c r="C199" i="4"/>
  <c r="D198" i="4"/>
  <c r="S198" i="4" l="1"/>
  <c r="T198" i="4"/>
  <c r="Q200" i="4"/>
  <c r="R199" i="4"/>
  <c r="E198" i="4"/>
  <c r="F198" i="4"/>
  <c r="C200" i="4"/>
  <c r="D199" i="4"/>
  <c r="S199" i="4" l="1"/>
  <c r="T199" i="4"/>
  <c r="Q201" i="4"/>
  <c r="R200" i="4"/>
  <c r="E199" i="4"/>
  <c r="F199" i="4"/>
  <c r="C201" i="4"/>
  <c r="D200" i="4"/>
  <c r="T200" i="4" l="1"/>
  <c r="S200" i="4"/>
  <c r="Q202" i="4"/>
  <c r="R201" i="4"/>
  <c r="E200" i="4"/>
  <c r="F200" i="4"/>
  <c r="C202" i="4"/>
  <c r="D201" i="4"/>
  <c r="T201" i="4" l="1"/>
  <c r="S201" i="4"/>
  <c r="Q203" i="4"/>
  <c r="R202" i="4"/>
  <c r="E201" i="4"/>
  <c r="F201" i="4"/>
  <c r="C203" i="4"/>
  <c r="D202" i="4"/>
  <c r="T202" i="4" l="1"/>
  <c r="S202" i="4"/>
  <c r="Q204" i="4"/>
  <c r="R203" i="4"/>
  <c r="E202" i="4"/>
  <c r="F202" i="4"/>
  <c r="C204" i="4"/>
  <c r="D203" i="4"/>
  <c r="T203" i="4" l="1"/>
  <c r="S203" i="4"/>
  <c r="Q205" i="4"/>
  <c r="R204" i="4"/>
  <c r="E203" i="4"/>
  <c r="F203" i="4"/>
  <c r="C205" i="4"/>
  <c r="D204" i="4"/>
  <c r="T204" i="4" l="1"/>
  <c r="S204" i="4"/>
  <c r="Q206" i="4"/>
  <c r="R205" i="4"/>
  <c r="E204" i="4"/>
  <c r="F204" i="4"/>
  <c r="C206" i="4"/>
  <c r="D205" i="4"/>
  <c r="Q207" i="4" l="1"/>
  <c r="R206" i="4"/>
  <c r="T205" i="4"/>
  <c r="S205" i="4"/>
  <c r="E205" i="4"/>
  <c r="F205" i="4"/>
  <c r="C207" i="4"/>
  <c r="D206" i="4"/>
  <c r="S206" i="4" l="1"/>
  <c r="T206" i="4"/>
  <c r="Q208" i="4"/>
  <c r="R207" i="4"/>
  <c r="E206" i="4"/>
  <c r="F206" i="4"/>
  <c r="C208" i="4"/>
  <c r="D207" i="4"/>
  <c r="T207" i="4" l="1"/>
  <c r="S207" i="4"/>
  <c r="Q209" i="4"/>
  <c r="R208" i="4"/>
  <c r="E207" i="4"/>
  <c r="F207" i="4"/>
  <c r="C209" i="4"/>
  <c r="D208" i="4"/>
  <c r="T208" i="4" l="1"/>
  <c r="S208" i="4"/>
  <c r="Q210" i="4"/>
  <c r="R209" i="4"/>
  <c r="E208" i="4"/>
  <c r="F208" i="4"/>
  <c r="C210" i="4"/>
  <c r="D209" i="4"/>
  <c r="Q211" i="4" l="1"/>
  <c r="R210" i="4"/>
  <c r="T209" i="4"/>
  <c r="S209" i="4"/>
  <c r="E209" i="4"/>
  <c r="F209" i="4"/>
  <c r="C211" i="4"/>
  <c r="D210" i="4"/>
  <c r="S210" i="4" l="1"/>
  <c r="T210" i="4"/>
  <c r="Q212" i="4"/>
  <c r="R211" i="4"/>
  <c r="E210" i="4"/>
  <c r="F210" i="4"/>
  <c r="C212" i="4"/>
  <c r="D211" i="4"/>
  <c r="S211" i="4" l="1"/>
  <c r="T211" i="4"/>
  <c r="Q213" i="4"/>
  <c r="R212" i="4"/>
  <c r="E211" i="4"/>
  <c r="F211" i="4"/>
  <c r="C213" i="4"/>
  <c r="D212" i="4"/>
  <c r="T212" i="4" l="1"/>
  <c r="S212" i="4"/>
  <c r="Q214" i="4"/>
  <c r="R213" i="4"/>
  <c r="E212" i="4"/>
  <c r="F212" i="4"/>
  <c r="C214" i="4"/>
  <c r="D213" i="4"/>
  <c r="T213" i="4" l="1"/>
  <c r="S213" i="4"/>
  <c r="Q215" i="4"/>
  <c r="R214" i="4"/>
  <c r="E213" i="4"/>
  <c r="F213" i="4"/>
  <c r="C215" i="4"/>
  <c r="D214" i="4"/>
  <c r="S214" i="4" l="1"/>
  <c r="T214" i="4"/>
  <c r="Q216" i="4"/>
  <c r="R215" i="4"/>
  <c r="E214" i="4"/>
  <c r="F214" i="4"/>
  <c r="C216" i="4"/>
  <c r="D215" i="4"/>
  <c r="S215" i="4" l="1"/>
  <c r="T215" i="4"/>
  <c r="Q217" i="4"/>
  <c r="R216" i="4"/>
  <c r="E215" i="4"/>
  <c r="F215" i="4"/>
  <c r="C217" i="4"/>
  <c r="D216" i="4"/>
  <c r="T216" i="4" l="1"/>
  <c r="S216" i="4"/>
  <c r="Q218" i="4"/>
  <c r="R217" i="4"/>
  <c r="E216" i="4"/>
  <c r="F216" i="4"/>
  <c r="C218" i="4"/>
  <c r="D217" i="4"/>
  <c r="T217" i="4" l="1"/>
  <c r="S217" i="4"/>
  <c r="Q219" i="4"/>
  <c r="R218" i="4"/>
  <c r="E217" i="4"/>
  <c r="F217" i="4"/>
  <c r="C219" i="4"/>
  <c r="D218" i="4"/>
  <c r="T218" i="4" l="1"/>
  <c r="S218" i="4"/>
  <c r="Q220" i="4"/>
  <c r="R219" i="4"/>
  <c r="E218" i="4"/>
  <c r="F218" i="4"/>
  <c r="C220" i="4"/>
  <c r="D219" i="4"/>
  <c r="T219" i="4" l="1"/>
  <c r="S219" i="4"/>
  <c r="Q221" i="4"/>
  <c r="R220" i="4"/>
  <c r="E219" i="4"/>
  <c r="F219" i="4"/>
  <c r="C221" i="4"/>
  <c r="D220" i="4"/>
  <c r="T220" i="4" l="1"/>
  <c r="S220" i="4"/>
  <c r="Q222" i="4"/>
  <c r="R221" i="4"/>
  <c r="E220" i="4"/>
  <c r="F220" i="4"/>
  <c r="C222" i="4"/>
  <c r="D221" i="4"/>
  <c r="T221" i="4" l="1"/>
  <c r="S221" i="4"/>
  <c r="Q223" i="4"/>
  <c r="R222" i="4"/>
  <c r="E221" i="4"/>
  <c r="F221" i="4"/>
  <c r="C223" i="4"/>
  <c r="D222" i="4"/>
  <c r="T222" i="4" l="1"/>
  <c r="S222" i="4"/>
  <c r="Q224" i="4"/>
  <c r="R223" i="4"/>
  <c r="E222" i="4"/>
  <c r="F222" i="4"/>
  <c r="C224" i="4"/>
  <c r="D223" i="4"/>
  <c r="S223" i="4" l="1"/>
  <c r="T223" i="4"/>
  <c r="Q225" i="4"/>
  <c r="R224" i="4"/>
  <c r="E223" i="4"/>
  <c r="F223" i="4"/>
  <c r="C225" i="4"/>
  <c r="D224" i="4"/>
  <c r="T224" i="4" l="1"/>
  <c r="S224" i="4"/>
  <c r="Q226" i="4"/>
  <c r="R225" i="4"/>
  <c r="E224" i="4"/>
  <c r="F224" i="4"/>
  <c r="C226" i="4"/>
  <c r="D225" i="4"/>
  <c r="T225" i="4" l="1"/>
  <c r="S225" i="4"/>
  <c r="Q227" i="4"/>
  <c r="R226" i="4"/>
  <c r="E225" i="4"/>
  <c r="F225" i="4"/>
  <c r="C227" i="4"/>
  <c r="D226" i="4"/>
  <c r="T226" i="4" l="1"/>
  <c r="S226" i="4"/>
  <c r="Q228" i="4"/>
  <c r="R227" i="4"/>
  <c r="E226" i="4"/>
  <c r="F226" i="4"/>
  <c r="C228" i="4"/>
  <c r="D227" i="4"/>
  <c r="S227" i="4" l="1"/>
  <c r="T227" i="4"/>
  <c r="Q229" i="4"/>
  <c r="R228" i="4"/>
  <c r="E227" i="4"/>
  <c r="F227" i="4"/>
  <c r="C229" i="4"/>
  <c r="D228" i="4"/>
  <c r="T228" i="4" l="1"/>
  <c r="S228" i="4"/>
  <c r="Q230" i="4"/>
  <c r="R229" i="4"/>
  <c r="E228" i="4"/>
  <c r="F228" i="4"/>
  <c r="C230" i="4"/>
  <c r="D229" i="4"/>
  <c r="T229" i="4" l="1"/>
  <c r="S229" i="4"/>
  <c r="Q231" i="4"/>
  <c r="R230" i="4"/>
  <c r="E229" i="4"/>
  <c r="F229" i="4"/>
  <c r="C231" i="4"/>
  <c r="D230" i="4"/>
  <c r="T230" i="4" l="1"/>
  <c r="S230" i="4"/>
  <c r="Q232" i="4"/>
  <c r="R231" i="4"/>
  <c r="E230" i="4"/>
  <c r="F230" i="4"/>
  <c r="C232" i="4"/>
  <c r="D231" i="4"/>
  <c r="T231" i="4" l="1"/>
  <c r="S231" i="4"/>
  <c r="Q233" i="4"/>
  <c r="R232" i="4"/>
  <c r="E231" i="4"/>
  <c r="F231" i="4"/>
  <c r="C233" i="4"/>
  <c r="D232" i="4"/>
  <c r="T232" i="4" l="1"/>
  <c r="S232" i="4"/>
  <c r="Q234" i="4"/>
  <c r="R233" i="4"/>
  <c r="E232" i="4"/>
  <c r="F232" i="4"/>
  <c r="C234" i="4"/>
  <c r="D233" i="4"/>
  <c r="T233" i="4" l="1"/>
  <c r="S233" i="4"/>
  <c r="Q235" i="4"/>
  <c r="R234" i="4"/>
  <c r="E233" i="4"/>
  <c r="F233" i="4"/>
  <c r="C235" i="4"/>
  <c r="D234" i="4"/>
  <c r="Q236" i="4" l="1"/>
  <c r="R235" i="4"/>
  <c r="T234" i="4"/>
  <c r="S234" i="4"/>
  <c r="E234" i="4"/>
  <c r="F234" i="4"/>
  <c r="C236" i="4"/>
  <c r="D235" i="4"/>
  <c r="T235" i="4" l="1"/>
  <c r="S235" i="4"/>
  <c r="Q237" i="4"/>
  <c r="R236" i="4"/>
  <c r="E235" i="4"/>
  <c r="F235" i="4"/>
  <c r="C237" i="4"/>
  <c r="D236" i="4"/>
  <c r="T236" i="4" l="1"/>
  <c r="S236" i="4"/>
  <c r="Q238" i="4"/>
  <c r="R237" i="4"/>
  <c r="E236" i="4"/>
  <c r="F236" i="4"/>
  <c r="C238" i="4"/>
  <c r="D237" i="4"/>
  <c r="T237" i="4" l="1"/>
  <c r="S237" i="4"/>
  <c r="Q239" i="4"/>
  <c r="R238" i="4"/>
  <c r="E237" i="4"/>
  <c r="F237" i="4"/>
  <c r="C239" i="4"/>
  <c r="D238" i="4"/>
  <c r="S238" i="4" l="1"/>
  <c r="T238" i="4"/>
  <c r="Q240" i="4"/>
  <c r="R239" i="4"/>
  <c r="E238" i="4"/>
  <c r="F238" i="4"/>
  <c r="C240" i="4"/>
  <c r="D239" i="4"/>
  <c r="T239" i="4" l="1"/>
  <c r="S239" i="4"/>
  <c r="Q241" i="4"/>
  <c r="R240" i="4"/>
  <c r="E239" i="4"/>
  <c r="F239" i="4"/>
  <c r="C241" i="4"/>
  <c r="D240" i="4"/>
  <c r="T240" i="4" l="1"/>
  <c r="S240" i="4"/>
  <c r="Q242" i="4"/>
  <c r="R241" i="4"/>
  <c r="E240" i="4"/>
  <c r="F240" i="4"/>
  <c r="C242" i="4"/>
  <c r="D241" i="4"/>
  <c r="T241" i="4" l="1"/>
  <c r="S241" i="4"/>
  <c r="Q243" i="4"/>
  <c r="R242" i="4"/>
  <c r="E241" i="4"/>
  <c r="F241" i="4"/>
  <c r="C243" i="4"/>
  <c r="D242" i="4"/>
  <c r="S242" i="4" l="1"/>
  <c r="T242" i="4"/>
  <c r="Q244" i="4"/>
  <c r="R243" i="4"/>
  <c r="E242" i="4"/>
  <c r="F242" i="4"/>
  <c r="C244" i="4"/>
  <c r="D243" i="4"/>
  <c r="S243" i="4" l="1"/>
  <c r="T243" i="4"/>
  <c r="Q245" i="4"/>
  <c r="R244" i="4"/>
  <c r="E243" i="4"/>
  <c r="F243" i="4"/>
  <c r="C245" i="4"/>
  <c r="D244" i="4"/>
  <c r="T244" i="4" l="1"/>
  <c r="S244" i="4"/>
  <c r="Q246" i="4"/>
  <c r="R245" i="4"/>
  <c r="E244" i="4"/>
  <c r="F244" i="4"/>
  <c r="C246" i="4"/>
  <c r="D245" i="4"/>
  <c r="T245" i="4" l="1"/>
  <c r="S245" i="4"/>
  <c r="Q247" i="4"/>
  <c r="R246" i="4"/>
  <c r="E245" i="4"/>
  <c r="F245" i="4"/>
  <c r="C247" i="4"/>
  <c r="D246" i="4"/>
  <c r="T246" i="4" l="1"/>
  <c r="S246" i="4"/>
  <c r="Q248" i="4"/>
  <c r="R247" i="4"/>
  <c r="E246" i="4"/>
  <c r="F246" i="4"/>
  <c r="C248" i="4"/>
  <c r="D247" i="4"/>
  <c r="T247" i="4" l="1"/>
  <c r="S247" i="4"/>
  <c r="Q249" i="4"/>
  <c r="R248" i="4"/>
  <c r="E247" i="4"/>
  <c r="F247" i="4"/>
  <c r="C249" i="4"/>
  <c r="D248" i="4"/>
  <c r="T248" i="4" l="1"/>
  <c r="S248" i="4"/>
  <c r="Q250" i="4"/>
  <c r="R249" i="4"/>
  <c r="E248" i="4"/>
  <c r="F248" i="4"/>
  <c r="C250" i="4"/>
  <c r="D249" i="4"/>
  <c r="T249" i="4" l="1"/>
  <c r="S249" i="4"/>
  <c r="Q251" i="4"/>
  <c r="R250" i="4"/>
  <c r="E249" i="4"/>
  <c r="F249" i="4"/>
  <c r="C251" i="4"/>
  <c r="D250" i="4"/>
  <c r="T250" i="4" l="1"/>
  <c r="S250" i="4"/>
  <c r="Q252" i="4"/>
  <c r="R251" i="4"/>
  <c r="E250" i="4"/>
  <c r="F250" i="4"/>
  <c r="C252" i="4"/>
  <c r="D251" i="4"/>
  <c r="T251" i="4" l="1"/>
  <c r="S251" i="4"/>
  <c r="Q253" i="4"/>
  <c r="R252" i="4"/>
  <c r="E251" i="4"/>
  <c r="F251" i="4"/>
  <c r="C253" i="4"/>
  <c r="D252" i="4"/>
  <c r="T252" i="4" l="1"/>
  <c r="S252" i="4"/>
  <c r="Q254" i="4"/>
  <c r="R253" i="4"/>
  <c r="E252" i="4"/>
  <c r="F252" i="4"/>
  <c r="C254" i="4"/>
  <c r="D253" i="4"/>
  <c r="T253" i="4" l="1"/>
  <c r="S253" i="4"/>
  <c r="Q255" i="4"/>
  <c r="R254" i="4"/>
  <c r="E253" i="4"/>
  <c r="F253" i="4"/>
  <c r="C255" i="4"/>
  <c r="D254" i="4"/>
  <c r="S254" i="4" l="1"/>
  <c r="T254" i="4"/>
  <c r="Q256" i="4"/>
  <c r="R255" i="4"/>
  <c r="E254" i="4"/>
  <c r="F254" i="4"/>
  <c r="C256" i="4"/>
  <c r="D255" i="4"/>
  <c r="S255" i="4" l="1"/>
  <c r="T255" i="4"/>
  <c r="Q257" i="4"/>
  <c r="R256" i="4"/>
  <c r="E255" i="4"/>
  <c r="F255" i="4"/>
  <c r="C257" i="4"/>
  <c r="D256" i="4"/>
  <c r="T256" i="4" l="1"/>
  <c r="S256" i="4"/>
  <c r="Q258" i="4"/>
  <c r="R257" i="4"/>
  <c r="E256" i="4"/>
  <c r="F256" i="4"/>
  <c r="C258" i="4"/>
  <c r="D257" i="4"/>
  <c r="T257" i="4" l="1"/>
  <c r="S257" i="4"/>
  <c r="Q259" i="4"/>
  <c r="R258" i="4"/>
  <c r="E257" i="4"/>
  <c r="F257" i="4"/>
  <c r="C259" i="4"/>
  <c r="D258" i="4"/>
  <c r="T258" i="4" l="1"/>
  <c r="S258" i="4"/>
  <c r="Q260" i="4"/>
  <c r="R259" i="4"/>
  <c r="E258" i="4"/>
  <c r="F258" i="4"/>
  <c r="C260" i="4"/>
  <c r="D259" i="4"/>
  <c r="S259" i="4" l="1"/>
  <c r="T259" i="4"/>
  <c r="Q261" i="4"/>
  <c r="R260" i="4"/>
  <c r="E259" i="4"/>
  <c r="F259" i="4"/>
  <c r="C261" i="4"/>
  <c r="D260" i="4"/>
  <c r="T260" i="4" l="1"/>
  <c r="S260" i="4"/>
  <c r="Q262" i="4"/>
  <c r="R261" i="4"/>
  <c r="E260" i="4"/>
  <c r="F260" i="4"/>
  <c r="C262" i="4"/>
  <c r="D261" i="4"/>
  <c r="T261" i="4" l="1"/>
  <c r="S261" i="4"/>
  <c r="Q263" i="4"/>
  <c r="R262" i="4"/>
  <c r="E261" i="4"/>
  <c r="F261" i="4"/>
  <c r="C263" i="4"/>
  <c r="D262" i="4"/>
  <c r="T262" i="4" l="1"/>
  <c r="S262" i="4"/>
  <c r="Q264" i="4"/>
  <c r="R263" i="4"/>
  <c r="E262" i="4"/>
  <c r="F262" i="4"/>
  <c r="C264" i="4"/>
  <c r="D263" i="4"/>
  <c r="T263" i="4" l="1"/>
  <c r="S263" i="4"/>
  <c r="Q265" i="4"/>
  <c r="R264" i="4"/>
  <c r="E263" i="4"/>
  <c r="F263" i="4"/>
  <c r="C265" i="4"/>
  <c r="D264" i="4"/>
  <c r="T264" i="4" l="1"/>
  <c r="S264" i="4"/>
  <c r="Q266" i="4"/>
  <c r="R265" i="4"/>
  <c r="E264" i="4"/>
  <c r="F264" i="4"/>
  <c r="C266" i="4"/>
  <c r="D265" i="4"/>
  <c r="T265" i="4" l="1"/>
  <c r="S265" i="4"/>
  <c r="Q267" i="4"/>
  <c r="R266" i="4"/>
  <c r="E265" i="4"/>
  <c r="F265" i="4"/>
  <c r="C267" i="4"/>
  <c r="D266" i="4"/>
  <c r="T266" i="4" l="1"/>
  <c r="S266" i="4"/>
  <c r="Q268" i="4"/>
  <c r="R267" i="4"/>
  <c r="E266" i="4"/>
  <c r="F266" i="4"/>
  <c r="C268" i="4"/>
  <c r="D267" i="4"/>
  <c r="Q269" i="4" l="1"/>
  <c r="R268" i="4"/>
  <c r="T267" i="4"/>
  <c r="S267" i="4"/>
  <c r="E267" i="4"/>
  <c r="F267" i="4"/>
  <c r="C269" i="4"/>
  <c r="D268" i="4"/>
  <c r="T268" i="4" l="1"/>
  <c r="S268" i="4"/>
  <c r="Q270" i="4"/>
  <c r="R269" i="4"/>
  <c r="E268" i="4"/>
  <c r="F268" i="4"/>
  <c r="C270" i="4"/>
  <c r="D269" i="4"/>
  <c r="T269" i="4" l="1"/>
  <c r="S269" i="4"/>
  <c r="Q271" i="4"/>
  <c r="R270" i="4"/>
  <c r="E269" i="4"/>
  <c r="F269" i="4"/>
  <c r="C271" i="4"/>
  <c r="D270" i="4"/>
  <c r="S270" i="4" l="1"/>
  <c r="T270" i="4"/>
  <c r="Q272" i="4"/>
  <c r="R271" i="4"/>
  <c r="E270" i="4"/>
  <c r="F270" i="4"/>
  <c r="C272" i="4"/>
  <c r="D271" i="4"/>
  <c r="T271" i="4" l="1"/>
  <c r="S271" i="4"/>
  <c r="Q273" i="4"/>
  <c r="R272" i="4"/>
  <c r="E271" i="4"/>
  <c r="F271" i="4"/>
  <c r="C273" i="4"/>
  <c r="D272" i="4"/>
  <c r="T272" i="4" l="1"/>
  <c r="S272" i="4"/>
  <c r="Q274" i="4"/>
  <c r="R273" i="4"/>
  <c r="E272" i="4"/>
  <c r="F272" i="4"/>
  <c r="C274" i="4"/>
  <c r="D273" i="4"/>
  <c r="T273" i="4" l="1"/>
  <c r="S273" i="4"/>
  <c r="Q275" i="4"/>
  <c r="R274" i="4"/>
  <c r="E273" i="4"/>
  <c r="F273" i="4"/>
  <c r="C275" i="4"/>
  <c r="D274" i="4"/>
  <c r="S274" i="4" l="1"/>
  <c r="T274" i="4"/>
  <c r="Q276" i="4"/>
  <c r="R275" i="4"/>
  <c r="E274" i="4"/>
  <c r="F274" i="4"/>
  <c r="C276" i="4"/>
  <c r="D275" i="4"/>
  <c r="T275" i="4" l="1"/>
  <c r="S275" i="4"/>
  <c r="Q277" i="4"/>
  <c r="R276" i="4"/>
  <c r="E275" i="4"/>
  <c r="F275" i="4"/>
  <c r="C277" i="4"/>
  <c r="D276" i="4"/>
  <c r="T276" i="4" l="1"/>
  <c r="S276" i="4"/>
  <c r="Q278" i="4"/>
  <c r="R277" i="4"/>
  <c r="E276" i="4"/>
  <c r="F276" i="4"/>
  <c r="C278" i="4"/>
  <c r="D277" i="4"/>
  <c r="T277" i="4" l="1"/>
  <c r="S277" i="4"/>
  <c r="Q279" i="4"/>
  <c r="R278" i="4"/>
  <c r="E277" i="4"/>
  <c r="F277" i="4"/>
  <c r="C279" i="4"/>
  <c r="D278" i="4"/>
  <c r="T278" i="4" l="1"/>
  <c r="S278" i="4"/>
  <c r="Q280" i="4"/>
  <c r="R279" i="4"/>
  <c r="E278" i="4"/>
  <c r="F278" i="4"/>
  <c r="C280" i="4"/>
  <c r="D279" i="4"/>
  <c r="T279" i="4" l="1"/>
  <c r="S279" i="4"/>
  <c r="Q281" i="4"/>
  <c r="R280" i="4"/>
  <c r="E279" i="4"/>
  <c r="F279" i="4"/>
  <c r="C281" i="4"/>
  <c r="D280" i="4"/>
  <c r="T280" i="4" l="1"/>
  <c r="S280" i="4"/>
  <c r="Q282" i="4"/>
  <c r="R281" i="4"/>
  <c r="E280" i="4"/>
  <c r="F280" i="4"/>
  <c r="C282" i="4"/>
  <c r="D281" i="4"/>
  <c r="T281" i="4" l="1"/>
  <c r="S281" i="4"/>
  <c r="Q283" i="4"/>
  <c r="R282" i="4"/>
  <c r="E281" i="4"/>
  <c r="F281" i="4"/>
  <c r="C283" i="4"/>
  <c r="D282" i="4"/>
  <c r="T282" i="4" l="1"/>
  <c r="S282" i="4"/>
  <c r="Q284" i="4"/>
  <c r="R283" i="4"/>
  <c r="E282" i="4"/>
  <c r="F282" i="4"/>
  <c r="C284" i="4"/>
  <c r="D283" i="4"/>
  <c r="S283" i="4" l="1"/>
  <c r="T283" i="4"/>
  <c r="Q285" i="4"/>
  <c r="R284" i="4"/>
  <c r="E283" i="4"/>
  <c r="F283" i="4"/>
  <c r="C285" i="4"/>
  <c r="D284" i="4"/>
  <c r="T284" i="4" l="1"/>
  <c r="S284" i="4"/>
  <c r="Q286" i="4"/>
  <c r="R285" i="4"/>
  <c r="E284" i="4"/>
  <c r="F284" i="4"/>
  <c r="C286" i="4"/>
  <c r="D285" i="4"/>
  <c r="T285" i="4" l="1"/>
  <c r="S285" i="4"/>
  <c r="Q287" i="4"/>
  <c r="R286" i="4"/>
  <c r="E285" i="4"/>
  <c r="F285" i="4"/>
  <c r="C287" i="4"/>
  <c r="D286" i="4"/>
  <c r="S286" i="4" l="1"/>
  <c r="T286" i="4"/>
  <c r="Q288" i="4"/>
  <c r="R287" i="4"/>
  <c r="E286" i="4"/>
  <c r="F286" i="4"/>
  <c r="C288" i="4"/>
  <c r="D287" i="4"/>
  <c r="S287" i="4" l="1"/>
  <c r="T287" i="4"/>
  <c r="Q289" i="4"/>
  <c r="R288" i="4"/>
  <c r="E287" i="4"/>
  <c r="F287" i="4"/>
  <c r="C289" i="4"/>
  <c r="D288" i="4"/>
  <c r="T288" i="4" l="1"/>
  <c r="S288" i="4"/>
  <c r="Q290" i="4"/>
  <c r="R289" i="4"/>
  <c r="E288" i="4"/>
  <c r="F288" i="4"/>
  <c r="C290" i="4"/>
  <c r="D289" i="4"/>
  <c r="T289" i="4" l="1"/>
  <c r="S289" i="4"/>
  <c r="Q291" i="4"/>
  <c r="R290" i="4"/>
  <c r="E289" i="4"/>
  <c r="F289" i="4"/>
  <c r="C291" i="4"/>
  <c r="D290" i="4"/>
  <c r="T290" i="4" l="1"/>
  <c r="S290" i="4"/>
  <c r="Q292" i="4"/>
  <c r="R291" i="4"/>
  <c r="E290" i="4"/>
  <c r="F290" i="4"/>
  <c r="C292" i="4"/>
  <c r="D291" i="4"/>
  <c r="S291" i="4" l="1"/>
  <c r="T291" i="4"/>
  <c r="Q293" i="4"/>
  <c r="R292" i="4"/>
  <c r="E291" i="4"/>
  <c r="F291" i="4"/>
  <c r="C293" i="4"/>
  <c r="D292" i="4"/>
  <c r="T292" i="4" l="1"/>
  <c r="S292" i="4"/>
  <c r="Q294" i="4"/>
  <c r="R293" i="4"/>
  <c r="E292" i="4"/>
  <c r="F292" i="4"/>
  <c r="C294" i="4"/>
  <c r="D293" i="4"/>
  <c r="T293" i="4" l="1"/>
  <c r="S293" i="4"/>
  <c r="Q295" i="4"/>
  <c r="R294" i="4"/>
  <c r="E293" i="4"/>
  <c r="F293" i="4"/>
  <c r="C295" i="4"/>
  <c r="D294" i="4"/>
  <c r="T294" i="4" l="1"/>
  <c r="S294" i="4"/>
  <c r="Q296" i="4"/>
  <c r="R295" i="4"/>
  <c r="E294" i="4"/>
  <c r="F294" i="4"/>
  <c r="C296" i="4"/>
  <c r="D295" i="4"/>
  <c r="T295" i="4" l="1"/>
  <c r="S295" i="4"/>
  <c r="Q297" i="4"/>
  <c r="R296" i="4"/>
  <c r="E295" i="4"/>
  <c r="F295" i="4"/>
  <c r="C297" i="4"/>
  <c r="D296" i="4"/>
  <c r="T296" i="4" l="1"/>
  <c r="S296" i="4"/>
  <c r="Q298" i="4"/>
  <c r="R297" i="4"/>
  <c r="E296" i="4"/>
  <c r="F296" i="4"/>
  <c r="C298" i="4"/>
  <c r="D297" i="4"/>
  <c r="T297" i="4" l="1"/>
  <c r="S297" i="4"/>
  <c r="Q299" i="4"/>
  <c r="R298" i="4"/>
  <c r="E297" i="4"/>
  <c r="F297" i="4"/>
  <c r="C299" i="4"/>
  <c r="D298" i="4"/>
  <c r="T298" i="4" l="1"/>
  <c r="S298" i="4"/>
  <c r="Q300" i="4"/>
  <c r="R299" i="4"/>
  <c r="E298" i="4"/>
  <c r="F298" i="4"/>
  <c r="C300" i="4"/>
  <c r="D299" i="4"/>
  <c r="T299" i="4" l="1"/>
  <c r="S299" i="4"/>
  <c r="Q301" i="4"/>
  <c r="R300" i="4"/>
  <c r="E299" i="4"/>
  <c r="F299" i="4"/>
  <c r="C301" i="4"/>
  <c r="D300" i="4"/>
  <c r="T300" i="4" l="1"/>
  <c r="S300" i="4"/>
  <c r="Q302" i="4"/>
  <c r="R301" i="4"/>
  <c r="E300" i="4"/>
  <c r="F300" i="4"/>
  <c r="C302" i="4"/>
  <c r="D301" i="4"/>
  <c r="T301" i="4" l="1"/>
  <c r="S301" i="4"/>
  <c r="Q303" i="4"/>
  <c r="R302" i="4"/>
  <c r="E301" i="4"/>
  <c r="F301" i="4"/>
  <c r="C303" i="4"/>
  <c r="D302" i="4"/>
  <c r="Q304" i="4" l="1"/>
  <c r="R303" i="4"/>
  <c r="S302" i="4"/>
  <c r="T302" i="4"/>
  <c r="E302" i="4"/>
  <c r="F302" i="4"/>
  <c r="C304" i="4"/>
  <c r="D303" i="4"/>
  <c r="T303" i="4" l="1"/>
  <c r="S303" i="4"/>
  <c r="Q305" i="4"/>
  <c r="R304" i="4"/>
  <c r="E303" i="4"/>
  <c r="F303" i="4"/>
  <c r="C305" i="4"/>
  <c r="D304" i="4"/>
  <c r="T304" i="4" l="1"/>
  <c r="S304" i="4"/>
  <c r="Q306" i="4"/>
  <c r="R305" i="4"/>
  <c r="E304" i="4"/>
  <c r="F304" i="4"/>
  <c r="C306" i="4"/>
  <c r="D305" i="4"/>
  <c r="S305" i="4" l="1"/>
  <c r="T305" i="4"/>
  <c r="Q307" i="4"/>
  <c r="R306" i="4"/>
  <c r="E305" i="4"/>
  <c r="F305" i="4"/>
  <c r="C307" i="4"/>
  <c r="D306" i="4"/>
  <c r="T306" i="4" l="1"/>
  <c r="S306" i="4"/>
  <c r="Q308" i="4"/>
  <c r="R307" i="4"/>
  <c r="E306" i="4"/>
  <c r="F306" i="4"/>
  <c r="C308" i="4"/>
  <c r="D307" i="4"/>
  <c r="T307" i="4" l="1"/>
  <c r="S307" i="4"/>
  <c r="Q309" i="4"/>
  <c r="R308" i="4"/>
  <c r="E307" i="4"/>
  <c r="F307" i="4"/>
  <c r="C309" i="4"/>
  <c r="D308" i="4"/>
  <c r="Q310" i="4" l="1"/>
  <c r="R309" i="4"/>
  <c r="T308" i="4"/>
  <c r="S308" i="4"/>
  <c r="E308" i="4"/>
  <c r="F308" i="4"/>
  <c r="C310" i="4"/>
  <c r="D309" i="4"/>
  <c r="T309" i="4" l="1"/>
  <c r="S309" i="4"/>
  <c r="Q311" i="4"/>
  <c r="R310" i="4"/>
  <c r="E309" i="4"/>
  <c r="F309" i="4"/>
  <c r="C311" i="4"/>
  <c r="D310" i="4"/>
  <c r="T310" i="4" l="1"/>
  <c r="S310" i="4"/>
  <c r="Q312" i="4"/>
  <c r="R311" i="4"/>
  <c r="E310" i="4"/>
  <c r="F310" i="4"/>
  <c r="C312" i="4"/>
  <c r="D311" i="4"/>
  <c r="T311" i="4" l="1"/>
  <c r="S311" i="4"/>
  <c r="Q313" i="4"/>
  <c r="R312" i="4"/>
  <c r="E311" i="4"/>
  <c r="F311" i="4"/>
  <c r="C313" i="4"/>
  <c r="D312" i="4"/>
  <c r="T312" i="4" l="1"/>
  <c r="S312" i="4"/>
  <c r="Q314" i="4"/>
  <c r="R313" i="4"/>
  <c r="E312" i="4"/>
  <c r="F312" i="4"/>
  <c r="C314" i="4"/>
  <c r="D313" i="4"/>
  <c r="S313" i="4" l="1"/>
  <c r="T313" i="4"/>
  <c r="Q315" i="4"/>
  <c r="R314" i="4"/>
  <c r="E313" i="4"/>
  <c r="F313" i="4"/>
  <c r="C315" i="4"/>
  <c r="D314" i="4"/>
  <c r="T314" i="4" l="1"/>
  <c r="S314" i="4"/>
  <c r="Q316" i="4"/>
  <c r="R315" i="4"/>
  <c r="E314" i="4"/>
  <c r="F314" i="4"/>
  <c r="C316" i="4"/>
  <c r="D315" i="4"/>
  <c r="T315" i="4" l="1"/>
  <c r="S315" i="4"/>
  <c r="Q317" i="4"/>
  <c r="R316" i="4"/>
  <c r="E315" i="4"/>
  <c r="F315" i="4"/>
  <c r="C317" i="4"/>
  <c r="D316" i="4"/>
  <c r="T316" i="4" l="1"/>
  <c r="S316" i="4"/>
  <c r="Q318" i="4"/>
  <c r="R317" i="4"/>
  <c r="E316" i="4"/>
  <c r="F316" i="4"/>
  <c r="C318" i="4"/>
  <c r="D317" i="4"/>
  <c r="S317" i="4" l="1"/>
  <c r="T317" i="4"/>
  <c r="Q319" i="4"/>
  <c r="R318" i="4"/>
  <c r="E317" i="4"/>
  <c r="F317" i="4"/>
  <c r="C319" i="4"/>
  <c r="D318" i="4"/>
  <c r="S318" i="4" l="1"/>
  <c r="T318" i="4"/>
  <c r="Q320" i="4"/>
  <c r="R319" i="4"/>
  <c r="E318" i="4"/>
  <c r="F318" i="4"/>
  <c r="C320" i="4"/>
  <c r="D319" i="4"/>
  <c r="S319" i="4" l="1"/>
  <c r="T319" i="4"/>
  <c r="Q321" i="4"/>
  <c r="R320" i="4"/>
  <c r="E319" i="4"/>
  <c r="F319" i="4"/>
  <c r="C321" i="4"/>
  <c r="D320" i="4"/>
  <c r="Q322" i="4" l="1"/>
  <c r="R321" i="4"/>
  <c r="T320" i="4"/>
  <c r="S320" i="4"/>
  <c r="E320" i="4"/>
  <c r="F320" i="4"/>
  <c r="C322" i="4"/>
  <c r="D321" i="4"/>
  <c r="Q323" i="4" l="1"/>
  <c r="R322" i="4"/>
  <c r="S321" i="4"/>
  <c r="T321" i="4"/>
  <c r="E321" i="4"/>
  <c r="F321" i="4"/>
  <c r="C323" i="4"/>
  <c r="D322" i="4"/>
  <c r="T322" i="4" l="1"/>
  <c r="S322" i="4"/>
  <c r="Q324" i="4"/>
  <c r="R323" i="4"/>
  <c r="E322" i="4"/>
  <c r="F322" i="4"/>
  <c r="C324" i="4"/>
  <c r="D323" i="4"/>
  <c r="Q325" i="4" l="1"/>
  <c r="R325" i="4" s="1"/>
  <c r="R324" i="4"/>
  <c r="S323" i="4"/>
  <c r="T323" i="4"/>
  <c r="E323" i="4"/>
  <c r="F323" i="4"/>
  <c r="C325" i="4"/>
  <c r="D324" i="4"/>
  <c r="T324" i="4" l="1"/>
  <c r="S324" i="4"/>
  <c r="S325" i="4"/>
  <c r="S328" i="4" s="1"/>
  <c r="T325" i="4"/>
  <c r="T328" i="4" s="1"/>
  <c r="R328" i="4"/>
  <c r="E324" i="4"/>
  <c r="F324" i="4"/>
  <c r="C326" i="4"/>
  <c r="D326" i="4" s="1"/>
  <c r="F326" i="4" s="1"/>
  <c r="D325" i="4"/>
  <c r="E325" i="4" l="1"/>
  <c r="F325" i="4"/>
  <c r="F329" i="4"/>
  <c r="D329" i="4"/>
  <c r="E326" i="4"/>
  <c r="E329" i="4" s="1"/>
</calcChain>
</file>

<file path=xl/sharedStrings.xml><?xml version="1.0" encoding="utf-8"?>
<sst xmlns="http://schemas.openxmlformats.org/spreadsheetml/2006/main" count="59" uniqueCount="34">
  <si>
    <t>DATE</t>
  </si>
  <si>
    <t>BEER</t>
  </si>
  <si>
    <t>ALCOHOL</t>
  </si>
  <si>
    <t>Forecast(ALCOHOL)</t>
  </si>
  <si>
    <t>Lower Confidence Bound(ALCOHOL)</t>
  </si>
  <si>
    <t>Upper Confidence Bound(ALCOHOL)</t>
  </si>
  <si>
    <t>Timeline</t>
  </si>
  <si>
    <t>Values</t>
  </si>
  <si>
    <t>Forecast</t>
  </si>
  <si>
    <t>Lower Confidence Bound</t>
  </si>
  <si>
    <t>Upper Confidence Bound</t>
  </si>
  <si>
    <t>intercept</t>
  </si>
  <si>
    <t>slope</t>
  </si>
  <si>
    <t>Linear Regression Equation</t>
  </si>
  <si>
    <t>linear Regression Equation</t>
  </si>
  <si>
    <t>Alcohol</t>
  </si>
  <si>
    <t>Beer</t>
  </si>
  <si>
    <t>Slope</t>
  </si>
  <si>
    <t>Error%</t>
  </si>
  <si>
    <t xml:space="preserve"> Error</t>
  </si>
  <si>
    <t>α</t>
  </si>
  <si>
    <t>1-α</t>
  </si>
  <si>
    <t>FORCAST</t>
  </si>
  <si>
    <t>ERROR</t>
  </si>
  <si>
    <t>AVERAGE</t>
  </si>
  <si>
    <t>ERROR^2</t>
  </si>
  <si>
    <t>Abolute Percentage Error</t>
  </si>
  <si>
    <t>ABSOLUTE PERCENTAGE ERROR</t>
  </si>
  <si>
    <t>Moving Average of Quarter</t>
  </si>
  <si>
    <t>Error</t>
  </si>
  <si>
    <t>Average Percentage Error of Alcohol =</t>
  </si>
  <si>
    <t>Average Percentage Error of Beer =</t>
  </si>
  <si>
    <t>Average Error of Alcohol=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</si>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</sst>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FF33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 vertical="center"/>
    </xf>
    <xf numFmtId="14" fontId="0" fillId="33" borderId="10" xfId="0" applyNumberForma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4" fontId="0" fillId="34" borderId="1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2" fontId="0" fillId="0" borderId="0" xfId="0" applyNumberFormat="1"/>
    <xf numFmtId="0" fontId="0" fillId="0" borderId="10" xfId="0" applyBorder="1"/>
    <xf numFmtId="2" fontId="0" fillId="0" borderId="10" xfId="0" applyNumberFormat="1" applyBorder="1"/>
    <xf numFmtId="0" fontId="0" fillId="36" borderId="10" xfId="0" applyFill="1" applyBorder="1"/>
    <xf numFmtId="2" fontId="0" fillId="37" borderId="10" xfId="0" applyNumberFormat="1" applyFill="1" applyBorder="1" applyAlignment="1">
      <alignment horizontal="center" vertical="center"/>
    </xf>
    <xf numFmtId="0" fontId="0" fillId="37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8" borderId="10" xfId="0" applyFill="1" applyBorder="1"/>
    <xf numFmtId="0" fontId="0" fillId="35" borderId="10" xfId="0" applyFill="1" applyBorder="1"/>
    <xf numFmtId="9" fontId="0" fillId="35" borderId="10" xfId="0" applyNumberFormat="1" applyFill="1" applyBorder="1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2" fontId="0" fillId="38" borderId="10" xfId="0" applyNumberFormat="1" applyFill="1" applyBorder="1" applyAlignment="1">
      <alignment horizontal="center"/>
    </xf>
    <xf numFmtId="2" fontId="0" fillId="35" borderId="10" xfId="0" applyNumberFormat="1" applyFill="1" applyBorder="1"/>
    <xf numFmtId="0" fontId="19" fillId="0" borderId="11" xfId="0" applyFont="1" applyFill="1" applyBorder="1" applyAlignment="1">
      <alignment horizontal="center" vertical="center"/>
    </xf>
    <xf numFmtId="9" fontId="19" fillId="0" borderId="0" xfId="42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33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 ALCOHOL'!$B$1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0.11486489684731699"/>
                  <c:y val="-0.197066147431268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'FORCAST SHEET ALCOHOL'!$B$2:$B$408</c:f>
              <c:numCache>
                <c:formatCode>General</c:formatCode>
                <c:ptCount val="407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1A-4633-AED9-37385542A00A}"/>
            </c:ext>
          </c:extLst>
        </c:ser>
        <c:ser>
          <c:idx val="1"/>
          <c:order val="1"/>
          <c:tx>
            <c:strRef>
              <c:f>'FORCAST SHEET ALCOHOL'!$C$1</c:f>
              <c:strCache>
                <c:ptCount val="1"/>
                <c:pt idx="0">
                  <c:v>Forecast(ALCOHOL)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ALCOHOL'!$C$2:$C$408</c:f>
              <c:numCache>
                <c:formatCode>General</c:formatCode>
                <c:ptCount val="407"/>
                <c:pt idx="324">
                  <c:v>10718</c:v>
                </c:pt>
                <c:pt idx="325">
                  <c:v>11740.355338360376</c:v>
                </c:pt>
                <c:pt idx="326">
                  <c:v>13558.730976549361</c:v>
                </c:pt>
                <c:pt idx="327">
                  <c:v>13151.029494498494</c:v>
                </c:pt>
                <c:pt idx="328">
                  <c:v>14638.906231645236</c:v>
                </c:pt>
                <c:pt idx="329">
                  <c:v>15308.639955810426</c:v>
                </c:pt>
                <c:pt idx="330">
                  <c:v>13288.668507526467</c:v>
                </c:pt>
                <c:pt idx="331">
                  <c:v>14445.963544724136</c:v>
                </c:pt>
                <c:pt idx="332">
                  <c:v>13460.063483871101</c:v>
                </c:pt>
                <c:pt idx="333">
                  <c:v>14195.865373124365</c:v>
                </c:pt>
                <c:pt idx="334">
                  <c:v>14337.526308693163</c:v>
                </c:pt>
                <c:pt idx="335">
                  <c:v>15798.096530192739</c:v>
                </c:pt>
                <c:pt idx="336">
                  <c:v>11041.058302903657</c:v>
                </c:pt>
                <c:pt idx="337">
                  <c:v>12112.522654003818</c:v>
                </c:pt>
                <c:pt idx="338">
                  <c:v>13930.898292192805</c:v>
                </c:pt>
                <c:pt idx="339">
                  <c:v>13523.196810141939</c:v>
                </c:pt>
                <c:pt idx="340">
                  <c:v>15011.073547288681</c:v>
                </c:pt>
                <c:pt idx="341">
                  <c:v>15680.807271453868</c:v>
                </c:pt>
                <c:pt idx="342">
                  <c:v>13660.835823169909</c:v>
                </c:pt>
                <c:pt idx="343">
                  <c:v>14818.130860367579</c:v>
                </c:pt>
                <c:pt idx="344">
                  <c:v>13832.230799514544</c:v>
                </c:pt>
                <c:pt idx="345">
                  <c:v>14568.032688767807</c:v>
                </c:pt>
                <c:pt idx="346">
                  <c:v>14709.693624336605</c:v>
                </c:pt>
                <c:pt idx="347">
                  <c:v>16170.263845836183</c:v>
                </c:pt>
                <c:pt idx="348">
                  <c:v>11413.225618547101</c:v>
                </c:pt>
                <c:pt idx="349">
                  <c:v>12484.689969647263</c:v>
                </c:pt>
                <c:pt idx="350">
                  <c:v>14303.065607836248</c:v>
                </c:pt>
                <c:pt idx="351">
                  <c:v>13895.364125785381</c:v>
                </c:pt>
                <c:pt idx="352">
                  <c:v>15383.240862932123</c:v>
                </c:pt>
                <c:pt idx="353">
                  <c:v>16052.974587097311</c:v>
                </c:pt>
                <c:pt idx="354">
                  <c:v>14033.003138813352</c:v>
                </c:pt>
                <c:pt idx="355">
                  <c:v>15190.298176011021</c:v>
                </c:pt>
                <c:pt idx="356">
                  <c:v>14204.398115157988</c:v>
                </c:pt>
                <c:pt idx="357">
                  <c:v>14940.200004411252</c:v>
                </c:pt>
                <c:pt idx="358">
                  <c:v>15081.86093998005</c:v>
                </c:pt>
                <c:pt idx="359">
                  <c:v>16542.431161479628</c:v>
                </c:pt>
                <c:pt idx="360">
                  <c:v>11785.392934190542</c:v>
                </c:pt>
                <c:pt idx="361">
                  <c:v>12856.857285290705</c:v>
                </c:pt>
                <c:pt idx="362">
                  <c:v>14675.232923479691</c:v>
                </c:pt>
                <c:pt idx="363">
                  <c:v>14267.531441428824</c:v>
                </c:pt>
                <c:pt idx="364">
                  <c:v>15755.408178575566</c:v>
                </c:pt>
                <c:pt idx="365">
                  <c:v>16425.141902740754</c:v>
                </c:pt>
                <c:pt idx="366">
                  <c:v>14405.170454456797</c:v>
                </c:pt>
                <c:pt idx="367">
                  <c:v>15562.465491654466</c:v>
                </c:pt>
                <c:pt idx="368">
                  <c:v>14576.565430801431</c:v>
                </c:pt>
                <c:pt idx="369">
                  <c:v>15312.367320054695</c:v>
                </c:pt>
                <c:pt idx="370">
                  <c:v>15454.028255623492</c:v>
                </c:pt>
                <c:pt idx="371">
                  <c:v>16914.598477123069</c:v>
                </c:pt>
                <c:pt idx="372">
                  <c:v>12157.560249833987</c:v>
                </c:pt>
                <c:pt idx="373">
                  <c:v>13229.02460093415</c:v>
                </c:pt>
                <c:pt idx="374">
                  <c:v>15047.400239123135</c:v>
                </c:pt>
                <c:pt idx="375">
                  <c:v>14639.698757072269</c:v>
                </c:pt>
                <c:pt idx="376">
                  <c:v>16127.575494219011</c:v>
                </c:pt>
                <c:pt idx="377">
                  <c:v>16797.309218384198</c:v>
                </c:pt>
                <c:pt idx="378">
                  <c:v>14777.337770100239</c:v>
                </c:pt>
                <c:pt idx="379">
                  <c:v>15934.632807297909</c:v>
                </c:pt>
                <c:pt idx="380">
                  <c:v>14948.732746444874</c:v>
                </c:pt>
                <c:pt idx="381">
                  <c:v>15684.534635698137</c:v>
                </c:pt>
                <c:pt idx="382">
                  <c:v>15826.195571266935</c:v>
                </c:pt>
                <c:pt idx="383">
                  <c:v>17286.765792766513</c:v>
                </c:pt>
                <c:pt idx="384">
                  <c:v>12529.727565477431</c:v>
                </c:pt>
                <c:pt idx="385">
                  <c:v>13601.191916577593</c:v>
                </c:pt>
                <c:pt idx="386">
                  <c:v>15419.567554766578</c:v>
                </c:pt>
                <c:pt idx="387">
                  <c:v>15011.866072715711</c:v>
                </c:pt>
                <c:pt idx="388">
                  <c:v>16499.742809862455</c:v>
                </c:pt>
                <c:pt idx="389">
                  <c:v>17169.476534027643</c:v>
                </c:pt>
                <c:pt idx="390">
                  <c:v>15149.505085743682</c:v>
                </c:pt>
                <c:pt idx="391">
                  <c:v>16306.800122941353</c:v>
                </c:pt>
                <c:pt idx="392">
                  <c:v>15320.900062088318</c:v>
                </c:pt>
                <c:pt idx="393">
                  <c:v>16056.701951341582</c:v>
                </c:pt>
                <c:pt idx="394">
                  <c:v>16198.36288691038</c:v>
                </c:pt>
                <c:pt idx="395">
                  <c:v>17658.933108409958</c:v>
                </c:pt>
                <c:pt idx="396">
                  <c:v>12901.894881120872</c:v>
                </c:pt>
                <c:pt idx="397">
                  <c:v>13973.359232221035</c:v>
                </c:pt>
                <c:pt idx="398">
                  <c:v>15791.73487041002</c:v>
                </c:pt>
                <c:pt idx="399">
                  <c:v>15384.033388359154</c:v>
                </c:pt>
                <c:pt idx="400">
                  <c:v>16871.910125505896</c:v>
                </c:pt>
                <c:pt idx="401">
                  <c:v>17541.643849671083</c:v>
                </c:pt>
                <c:pt idx="402">
                  <c:v>15521.672401387126</c:v>
                </c:pt>
                <c:pt idx="403">
                  <c:v>16678.967438584797</c:v>
                </c:pt>
                <c:pt idx="404">
                  <c:v>15693.067377731761</c:v>
                </c:pt>
                <c:pt idx="405">
                  <c:v>16428.869266985024</c:v>
                </c:pt>
                <c:pt idx="406">
                  <c:v>16570.530202553822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A-4633-AED9-37385542A00A}"/>
            </c:ext>
          </c:extLst>
        </c:ser>
        <c:ser>
          <c:idx val="2"/>
          <c:order val="2"/>
          <c:tx>
            <c:strRef>
              <c:f>'FORCAST SHEET ALCOHOL'!$D$1</c:f>
              <c:strCache>
                <c:ptCount val="1"/>
                <c:pt idx="0">
                  <c:v>Lower Confidence Bound(ALCOHOL)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ALCOHOL'!$D$2:$D$408</c:f>
              <c:numCache>
                <c:formatCode>General</c:formatCode>
                <c:ptCount val="407"/>
                <c:pt idx="324" formatCode="0.00">
                  <c:v>10718</c:v>
                </c:pt>
                <c:pt idx="325" formatCode="0.00">
                  <c:v>11061.965397001924</c:v>
                </c:pt>
                <c:pt idx="326" formatCode="0.00">
                  <c:v>12859.132324939719</c:v>
                </c:pt>
                <c:pt idx="327" formatCode="0.00">
                  <c:v>12430.685103493353</c:v>
                </c:pt>
                <c:pt idx="328" formatCode="0.00">
                  <c:v>13898.239546882272</c:v>
                </c:pt>
                <c:pt idx="329" formatCode="0.00">
                  <c:v>14548.039875245458</c:v>
                </c:pt>
                <c:pt idx="330" formatCode="0.00">
                  <c:v>12508.493529722504</c:v>
                </c:pt>
                <c:pt idx="331" formatCode="0.00">
                  <c:v>13646.545257060208</c:v>
                </c:pt>
                <c:pt idx="332" formatCode="0.00">
                  <c:v>12641.709519524624</c:v>
                </c:pt>
                <c:pt idx="333" formatCode="0.00">
                  <c:v>13358.861936245254</c:v>
                </c:pt>
                <c:pt idx="334" formatCode="0.00">
                  <c:v>13482.140345378999</c:v>
                </c:pt>
                <c:pt idx="335" formatCode="0.00">
                  <c:v>14924.577606499734</c:v>
                </c:pt>
                <c:pt idx="336" formatCode="0.00">
                  <c:v>10149.640238683547</c:v>
                </c:pt>
                <c:pt idx="337" formatCode="0.00">
                  <c:v>11155.579637310975</c:v>
                </c:pt>
                <c:pt idx="338" formatCode="0.00">
                  <c:v>12957.340417000307</c:v>
                </c:pt>
                <c:pt idx="339" formatCode="0.00">
                  <c:v>12533.17994759252</c:v>
                </c:pt>
                <c:pt idx="340" formatCode="0.00">
                  <c:v>14004.745463127449</c:v>
                </c:pt>
                <c:pt idx="341" formatCode="0.00">
                  <c:v>14658.308209697127</c:v>
                </c:pt>
                <c:pt idx="342" formatCode="0.00">
                  <c:v>12622.299033487701</c:v>
                </c:pt>
                <c:pt idx="343" formatCode="0.00">
                  <c:v>13763.683075938465</c:v>
                </c:pt>
                <c:pt idx="344" formatCode="0.00">
                  <c:v>12761.99267114714</c:v>
                </c:pt>
                <c:pt idx="345" formatCode="0.00">
                  <c:v>13482.119180277861</c:v>
                </c:pt>
                <c:pt idx="346" formatCode="0.00">
                  <c:v>13608.214373491619</c:v>
                </c:pt>
                <c:pt idx="347" formatCode="0.00">
                  <c:v>15053.323494608576</c:v>
                </c:pt>
                <c:pt idx="348" formatCode="0.00">
                  <c:v>10280.924115933054</c:v>
                </c:pt>
                <c:pt idx="349" formatCode="0.00">
                  <c:v>11297.696761225305</c:v>
                </c:pt>
                <c:pt idx="350" formatCode="0.00">
                  <c:v>13101.395912926195</c:v>
                </c:pt>
                <c:pt idx="351" formatCode="0.00">
                  <c:v>12679.090418007721</c:v>
                </c:pt>
                <c:pt idx="352" formatCode="0.00">
                  <c:v>14152.432662210469</c:v>
                </c:pt>
                <c:pt idx="353" formatCode="0.00">
                  <c:v>14807.69860953715</c:v>
                </c:pt>
                <c:pt idx="354" formatCode="0.00">
                  <c:v>12773.323436416245</c:v>
                </c:pt>
                <c:pt idx="355" formatCode="0.00">
                  <c:v>13916.276267087143</c:v>
                </c:pt>
                <c:pt idx="356" formatCode="0.00">
                  <c:v>12916.093106212287</c:v>
                </c:pt>
                <c:pt idx="357" formatCode="0.00">
                  <c:v>13637.668704201271</c:v>
                </c:pt>
                <c:pt idx="358" formatCode="0.00">
                  <c:v>13765.157966375056</c:v>
                </c:pt>
                <c:pt idx="359" formatCode="0.00">
                  <c:v>15211.609041690135</c:v>
                </c:pt>
                <c:pt idx="360" formatCode="0.00">
                  <c:v>10440.502198883463</c:v>
                </c:pt>
                <c:pt idx="361" formatCode="0.00">
                  <c:v>11463.500824333925</c:v>
                </c:pt>
                <c:pt idx="362" formatCode="0.00">
                  <c:v>13268.245316175555</c:v>
                </c:pt>
                <c:pt idx="363" formatCode="0.00">
                  <c:v>12846.950021806786</c:v>
                </c:pt>
                <c:pt idx="364" formatCode="0.00">
                  <c:v>14321.268898129045</c:v>
                </c:pt>
                <c:pt idx="365" formatCode="0.00">
                  <c:v>14977.479384967306</c:v>
                </c:pt>
                <c:pt idx="366" formatCode="0.00">
                  <c:v>12944.01804654698</c:v>
                </c:pt>
                <c:pt idx="367" formatCode="0.00">
                  <c:v>14087.855313516195</c:v>
                </c:pt>
                <c:pt idx="368" formatCode="0.00">
                  <c:v>13088.528421591991</c:v>
                </c:pt>
                <c:pt idx="369" formatCode="0.00">
                  <c:v>13810.93328237923</c:v>
                </c:pt>
                <c:pt idx="370" formatCode="0.00">
                  <c:v>13939.225897546628</c:v>
                </c:pt>
                <c:pt idx="371" formatCode="0.00">
                  <c:v>15386.455452129287</c:v>
                </c:pt>
                <c:pt idx="372" formatCode="0.00">
                  <c:v>10616.103194862288</c:v>
                </c:pt>
                <c:pt idx="373" formatCode="0.00">
                  <c:v>11643.212984009435</c:v>
                </c:pt>
                <c:pt idx="374" formatCode="0.00">
                  <c:v>13448.58266150471</c:v>
                </c:pt>
                <c:pt idx="375" formatCode="0.00">
                  <c:v>13027.894365531423</c:v>
                </c:pt>
                <c:pt idx="376" formatCode="0.00">
                  <c:v>14502.802693158716</c:v>
                </c:pt>
                <c:pt idx="377" formatCode="0.00">
                  <c:v>15159.585693990546</c:v>
                </c:pt>
                <c:pt idx="378" formatCode="0.00">
                  <c:v>13126.680513466592</c:v>
                </c:pt>
                <c:pt idx="379" formatCode="0.00">
                  <c:v>14271.058136576448</c:v>
                </c:pt>
                <c:pt idx="380" formatCode="0.00">
                  <c:v>13272.256328076794</c:v>
                </c:pt>
                <c:pt idx="381" formatCode="0.00">
                  <c:v>13995.17150477042</c:v>
                </c:pt>
                <c:pt idx="382" formatCode="0.00">
                  <c:v>14123.960151040712</c:v>
                </c:pt>
                <c:pt idx="383" formatCode="0.00">
                  <c:v>15571.671913419197</c:v>
                </c:pt>
                <c:pt idx="384" formatCode="0.00">
                  <c:v>10801.788482098225</c:v>
                </c:pt>
                <c:pt idx="385" formatCode="0.00">
                  <c:v>11831.838321640811</c:v>
                </c:pt>
                <c:pt idx="386" formatCode="0.00">
                  <c:v>13637.599230223841</c:v>
                </c:pt>
                <c:pt idx="387" formatCode="0.00">
                  <c:v>13217.291552529403</c:v>
                </c:pt>
                <c:pt idx="388" formatCode="0.00">
                  <c:v>14692.570194746138</c:v>
                </c:pt>
                <c:pt idx="389" formatCode="0.00">
                  <c:v>15349.713503555608</c:v>
                </c:pt>
                <c:pt idx="390" formatCode="0.00">
                  <c:v>13317.158910026061</c:v>
                </c:pt>
                <c:pt idx="391" formatCode="0.00">
                  <c:v>14461.877673884252</c:v>
                </c:pt>
                <c:pt idx="392" formatCode="0.00">
                  <c:v>13463.407824257381</c:v>
                </c:pt>
                <c:pt idx="393" formatCode="0.00">
                  <c:v>14186.646032446431</c:v>
                </c:pt>
                <c:pt idx="394" formatCode="0.00">
                  <c:v>14315.749027926413</c:v>
                </c:pt>
                <c:pt idx="395" formatCode="0.00">
                  <c:v>15763.76669335318</c:v>
                </c:pt>
                <c:pt idx="396" formatCode="0.00">
                  <c:v>10994.180946490584</c:v>
                </c:pt>
                <c:pt idx="397" formatCode="0.00">
                  <c:v>12026.445340508637</c:v>
                </c:pt>
                <c:pt idx="398" formatCode="0.00">
                  <c:v>13832.453111078523</c:v>
                </c:pt>
                <c:pt idx="399" formatCode="0.00">
                  <c:v>13412.385600001462</c:v>
                </c:pt>
                <c:pt idx="400" formatCode="0.00">
                  <c:v>14887.897880375214</c:v>
                </c:pt>
                <c:pt idx="401" formatCode="0.00">
                  <c:v>15545.268460283334</c:v>
                </c:pt>
                <c:pt idx="402" formatCode="0.00">
                  <c:v>13512.934926918302</c:v>
                </c:pt>
                <c:pt idx="403" formatCode="0.00">
                  <c:v>14657.868691071149</c:v>
                </c:pt>
                <c:pt idx="404" formatCode="0.00">
                  <c:v>13659.607928080393</c:v>
                </c:pt>
                <c:pt idx="405" formatCode="0.00">
                  <c:v>14383.049450802075</c:v>
                </c:pt>
                <c:pt idx="406" formatCode="0.00">
                  <c:v>14512.350125797117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1A-4633-AED9-37385542A00A}"/>
            </c:ext>
          </c:extLst>
        </c:ser>
        <c:ser>
          <c:idx val="3"/>
          <c:order val="3"/>
          <c:tx>
            <c:strRef>
              <c:f>'FORCAST SHEET ALCOHOL'!$E$1</c:f>
              <c:strCache>
                <c:ptCount val="1"/>
                <c:pt idx="0">
                  <c:v>Upper Confidence Bound(ALCOHOL)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ALCOHOL'!$E$2:$E$408</c:f>
              <c:numCache>
                <c:formatCode>General</c:formatCode>
                <c:ptCount val="407"/>
                <c:pt idx="324" formatCode="0.00">
                  <c:v>10718</c:v>
                </c:pt>
                <c:pt idx="325" formatCode="0.00">
                  <c:v>12418.745279718827</c:v>
                </c:pt>
                <c:pt idx="326" formatCode="0.00">
                  <c:v>14258.329628159003</c:v>
                </c:pt>
                <c:pt idx="327" formatCode="0.00">
                  <c:v>13871.373885503635</c:v>
                </c:pt>
                <c:pt idx="328" formatCode="0.00">
                  <c:v>15379.5729164082</c:v>
                </c:pt>
                <c:pt idx="329" formatCode="0.00">
                  <c:v>16069.240036375393</c:v>
                </c:pt>
                <c:pt idx="330" formatCode="0.00">
                  <c:v>14068.84348533043</c:v>
                </c:pt>
                <c:pt idx="331" formatCode="0.00">
                  <c:v>15245.381832388064</c:v>
                </c:pt>
                <c:pt idx="332" formatCode="0.00">
                  <c:v>14278.417448217579</c:v>
                </c:pt>
                <c:pt idx="333" formatCode="0.00">
                  <c:v>15032.868810003476</c:v>
                </c:pt>
                <c:pt idx="334" formatCode="0.00">
                  <c:v>15192.912272007326</c:v>
                </c:pt>
                <c:pt idx="335" formatCode="0.00">
                  <c:v>16671.615453885745</c:v>
                </c:pt>
                <c:pt idx="336" formatCode="0.00">
                  <c:v>11932.476367123767</c:v>
                </c:pt>
                <c:pt idx="337" formatCode="0.00">
                  <c:v>13069.465670696662</c:v>
                </c:pt>
                <c:pt idx="338" formatCode="0.00">
                  <c:v>14904.456167385304</c:v>
                </c:pt>
                <c:pt idx="339" formatCode="0.00">
                  <c:v>14513.213672691358</c:v>
                </c:pt>
                <c:pt idx="340" formatCode="0.00">
                  <c:v>16017.401631449913</c:v>
                </c:pt>
                <c:pt idx="341" formatCode="0.00">
                  <c:v>16703.30633321061</c:v>
                </c:pt>
                <c:pt idx="342" formatCode="0.00">
                  <c:v>14699.372612852118</c:v>
                </c:pt>
                <c:pt idx="343" formatCode="0.00">
                  <c:v>15872.578644796693</c:v>
                </c:pt>
                <c:pt idx="344" formatCode="0.00">
                  <c:v>14902.468927881948</c:v>
                </c:pt>
                <c:pt idx="345" formatCode="0.00">
                  <c:v>15653.946197257754</c:v>
                </c:pt>
                <c:pt idx="346" formatCode="0.00">
                  <c:v>15811.172875181592</c:v>
                </c:pt>
                <c:pt idx="347" formatCode="0.00">
                  <c:v>17287.204197063791</c:v>
                </c:pt>
                <c:pt idx="348" formatCode="0.00">
                  <c:v>12545.527121161149</c:v>
                </c:pt>
                <c:pt idx="349" formatCode="0.00">
                  <c:v>13671.683178069221</c:v>
                </c:pt>
                <c:pt idx="350" formatCode="0.00">
                  <c:v>15504.735302746301</c:v>
                </c:pt>
                <c:pt idx="351" formatCode="0.00">
                  <c:v>15111.637833563042</c:v>
                </c:pt>
                <c:pt idx="352" formatCode="0.00">
                  <c:v>16614.049063653776</c:v>
                </c:pt>
                <c:pt idx="353" formatCode="0.00">
                  <c:v>17298.250564657472</c:v>
                </c:pt>
                <c:pt idx="354" formatCode="0.00">
                  <c:v>15292.682841210459</c:v>
                </c:pt>
                <c:pt idx="355" formatCode="0.00">
                  <c:v>16464.320084934901</c:v>
                </c:pt>
                <c:pt idx="356" formatCode="0.00">
                  <c:v>15492.703124103689</c:v>
                </c:pt>
                <c:pt idx="357" formatCode="0.00">
                  <c:v>16242.731304621233</c:v>
                </c:pt>
                <c:pt idx="358" formatCode="0.00">
                  <c:v>16398.563913585043</c:v>
                </c:pt>
                <c:pt idx="359" formatCode="0.00">
                  <c:v>17873.253281269121</c:v>
                </c:pt>
                <c:pt idx="360" formatCode="0.00">
                  <c:v>13130.283669497621</c:v>
                </c:pt>
                <c:pt idx="361" formatCode="0.00">
                  <c:v>14250.213746247486</c:v>
                </c:pt>
                <c:pt idx="362" formatCode="0.00">
                  <c:v>16082.220530783827</c:v>
                </c:pt>
                <c:pt idx="363" formatCode="0.00">
                  <c:v>15688.112861050862</c:v>
                </c:pt>
                <c:pt idx="364" formatCode="0.00">
                  <c:v>17189.547459022087</c:v>
                </c:pt>
                <c:pt idx="365" formatCode="0.00">
                  <c:v>17872.8044205142</c:v>
                </c:pt>
                <c:pt idx="366" formatCode="0.00">
                  <c:v>15866.322862366613</c:v>
                </c:pt>
                <c:pt idx="367" formatCode="0.00">
                  <c:v>17037.075669792735</c:v>
                </c:pt>
                <c:pt idx="368" formatCode="0.00">
                  <c:v>16064.602440010871</c:v>
                </c:pt>
                <c:pt idx="369" formatCode="0.00">
                  <c:v>16813.801357730157</c:v>
                </c:pt>
                <c:pt idx="370" formatCode="0.00">
                  <c:v>16968.830613700356</c:v>
                </c:pt>
                <c:pt idx="371" formatCode="0.00">
                  <c:v>18442.741502116849</c:v>
                </c:pt>
                <c:pt idx="372" formatCode="0.00">
                  <c:v>13699.017304805686</c:v>
                </c:pt>
                <c:pt idx="373" formatCode="0.00">
                  <c:v>14814.836217858865</c:v>
                </c:pt>
                <c:pt idx="374" formatCode="0.00">
                  <c:v>16646.217816741562</c:v>
                </c:pt>
                <c:pt idx="375" formatCode="0.00">
                  <c:v>16251.503148613114</c:v>
                </c:pt>
                <c:pt idx="376" formatCode="0.00">
                  <c:v>17752.348295279306</c:v>
                </c:pt>
                <c:pt idx="377" formatCode="0.00">
                  <c:v>18435.03274277785</c:v>
                </c:pt>
                <c:pt idx="378" formatCode="0.00">
                  <c:v>16427.995026733886</c:v>
                </c:pt>
                <c:pt idx="379" formatCode="0.00">
                  <c:v>17598.207478019369</c:v>
                </c:pt>
                <c:pt idx="380" formatCode="0.00">
                  <c:v>16625.209164812954</c:v>
                </c:pt>
                <c:pt idx="381" formatCode="0.00">
                  <c:v>17373.897766625854</c:v>
                </c:pt>
                <c:pt idx="382" formatCode="0.00">
                  <c:v>17528.430991493158</c:v>
                </c:pt>
                <c:pt idx="383" formatCode="0.00">
                  <c:v>19001.859672113831</c:v>
                </c:pt>
                <c:pt idx="384" formatCode="0.00">
                  <c:v>14257.666648856637</c:v>
                </c:pt>
                <c:pt idx="385" formatCode="0.00">
                  <c:v>15370.545511514374</c:v>
                </c:pt>
                <c:pt idx="386" formatCode="0.00">
                  <c:v>17201.535879309315</c:v>
                </c:pt>
                <c:pt idx="387" formatCode="0.00">
                  <c:v>16806.440592902018</c:v>
                </c:pt>
                <c:pt idx="388" formatCode="0.00">
                  <c:v>18306.915424978772</c:v>
                </c:pt>
                <c:pt idx="389" formatCode="0.00">
                  <c:v>18989.23956449968</c:v>
                </c:pt>
                <c:pt idx="390" formatCode="0.00">
                  <c:v>16981.851261461303</c:v>
                </c:pt>
                <c:pt idx="391" formatCode="0.00">
                  <c:v>18151.722571998456</c:v>
                </c:pt>
                <c:pt idx="392" formatCode="0.00">
                  <c:v>17178.392299919255</c:v>
                </c:pt>
                <c:pt idx="393" formatCode="0.00">
                  <c:v>17926.757870236732</c:v>
                </c:pt>
                <c:pt idx="394" formatCode="0.00">
                  <c:v>18080.976745894346</c:v>
                </c:pt>
                <c:pt idx="395" formatCode="0.00">
                  <c:v>19554.099523466735</c:v>
                </c:pt>
                <c:pt idx="396" formatCode="0.00">
                  <c:v>14809.60881575116</c:v>
                </c:pt>
                <c:pt idx="397" formatCode="0.00">
                  <c:v>15920.273123933433</c:v>
                </c:pt>
                <c:pt idx="398" formatCode="0.00">
                  <c:v>17751.016629741516</c:v>
                </c:pt>
                <c:pt idx="399" formatCode="0.00">
                  <c:v>17355.681176716847</c:v>
                </c:pt>
                <c:pt idx="400" formatCode="0.00">
                  <c:v>18855.922370636577</c:v>
                </c:pt>
                <c:pt idx="401" formatCode="0.00">
                  <c:v>19538.019239058831</c:v>
                </c:pt>
                <c:pt idx="402" formatCode="0.00">
                  <c:v>17530.409875855952</c:v>
                </c:pt>
                <c:pt idx="403" formatCode="0.00">
                  <c:v>18700.066186098444</c:v>
                </c:pt>
                <c:pt idx="404" formatCode="0.00">
                  <c:v>17726.526827383128</c:v>
                </c:pt>
                <c:pt idx="405" formatCode="0.00">
                  <c:v>18474.689083167974</c:v>
                </c:pt>
                <c:pt idx="406" formatCode="0.00">
                  <c:v>18628.710279310526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1A-4633-AED9-37385542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8432"/>
        <c:axId val="58929264"/>
      </c:lineChart>
      <c:catAx>
        <c:axId val="58928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264"/>
        <c:crosses val="autoZero"/>
        <c:auto val="1"/>
        <c:lblAlgn val="ctr"/>
        <c:lblOffset val="100"/>
        <c:noMultiLvlLbl val="0"/>
      </c:catAx>
      <c:valAx>
        <c:axId val="589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 of</a:t>
            </a:r>
            <a:r>
              <a:rPr lang="en-IN" baseline="0"/>
              <a:t> Quater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SMOOTHING'!$P$1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SMOOTHING'!$O$2:$O$329</c:f>
              <c:numCache>
                <c:formatCode>m/d/yyyy</c:formatCode>
                <c:ptCount val="32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SMOOTHING'!$P$2:$P$329</c:f>
              <c:numCache>
                <c:formatCode>General</c:formatCode>
                <c:ptCount val="32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3155</c:v>
                </c:pt>
                <c:pt idx="253">
                  <c:v>3227</c:v>
                </c:pt>
                <c:pt idx="254">
                  <c:v>3624</c:v>
                </c:pt>
                <c:pt idx="255">
                  <c:v>3488</c:v>
                </c:pt>
                <c:pt idx="256">
                  <c:v>3947</c:v>
                </c:pt>
                <c:pt idx="257">
                  <c:v>3809</c:v>
                </c:pt>
                <c:pt idx="258">
                  <c:v>4034</c:v>
                </c:pt>
                <c:pt idx="259">
                  <c:v>4100</c:v>
                </c:pt>
                <c:pt idx="260">
                  <c:v>3631</c:v>
                </c:pt>
                <c:pt idx="261">
                  <c:v>3787</c:v>
                </c:pt>
                <c:pt idx="262">
                  <c:v>4059</c:v>
                </c:pt>
                <c:pt idx="263">
                  <c:v>5215</c:v>
                </c:pt>
                <c:pt idx="264">
                  <c:v>3381</c:v>
                </c:pt>
                <c:pt idx="265">
                  <c:v>3310</c:v>
                </c:pt>
                <c:pt idx="266">
                  <c:v>3652</c:v>
                </c:pt>
                <c:pt idx="267">
                  <c:v>3702</c:v>
                </c:pt>
                <c:pt idx="268">
                  <c:v>4165</c:v>
                </c:pt>
                <c:pt idx="269">
                  <c:v>4036</c:v>
                </c:pt>
                <c:pt idx="270">
                  <c:v>4242</c:v>
                </c:pt>
                <c:pt idx="271">
                  <c:v>4219</c:v>
                </c:pt>
                <c:pt idx="272">
                  <c:v>3814</c:v>
                </c:pt>
                <c:pt idx="273">
                  <c:v>4090</c:v>
                </c:pt>
                <c:pt idx="274">
                  <c:v>4103</c:v>
                </c:pt>
                <c:pt idx="275">
                  <c:v>5572</c:v>
                </c:pt>
                <c:pt idx="276">
                  <c:v>3572</c:v>
                </c:pt>
                <c:pt idx="277">
                  <c:v>3482</c:v>
                </c:pt>
                <c:pt idx="278">
                  <c:v>3857</c:v>
                </c:pt>
                <c:pt idx="279">
                  <c:v>3867</c:v>
                </c:pt>
                <c:pt idx="280">
                  <c:v>4335</c:v>
                </c:pt>
                <c:pt idx="281">
                  <c:v>4217</c:v>
                </c:pt>
                <c:pt idx="282">
                  <c:v>4532</c:v>
                </c:pt>
                <c:pt idx="283">
                  <c:v>4260</c:v>
                </c:pt>
                <c:pt idx="284">
                  <c:v>4073</c:v>
                </c:pt>
                <c:pt idx="285">
                  <c:v>4273</c:v>
                </c:pt>
                <c:pt idx="286">
                  <c:v>4266</c:v>
                </c:pt>
                <c:pt idx="287">
                  <c:v>5816</c:v>
                </c:pt>
                <c:pt idx="288">
                  <c:v>3610</c:v>
                </c:pt>
                <c:pt idx="289">
                  <c:v>3773</c:v>
                </c:pt>
                <c:pt idx="290">
                  <c:v>4051</c:v>
                </c:pt>
                <c:pt idx="291">
                  <c:v>4114</c:v>
                </c:pt>
                <c:pt idx="292">
                  <c:v>4403</c:v>
                </c:pt>
                <c:pt idx="293">
                  <c:v>4474</c:v>
                </c:pt>
                <c:pt idx="294">
                  <c:v>4751</c:v>
                </c:pt>
                <c:pt idx="295">
                  <c:v>4480</c:v>
                </c:pt>
                <c:pt idx="296">
                  <c:v>4434</c:v>
                </c:pt>
                <c:pt idx="297">
                  <c:v>4437</c:v>
                </c:pt>
                <c:pt idx="298">
                  <c:v>4674</c:v>
                </c:pt>
                <c:pt idx="299">
                  <c:v>6054</c:v>
                </c:pt>
                <c:pt idx="300">
                  <c:v>3728</c:v>
                </c:pt>
                <c:pt idx="301">
                  <c:v>3759</c:v>
                </c:pt>
                <c:pt idx="302">
                  <c:v>4247</c:v>
                </c:pt>
                <c:pt idx="303">
                  <c:v>4251</c:v>
                </c:pt>
                <c:pt idx="304">
                  <c:v>4647</c:v>
                </c:pt>
                <c:pt idx="305">
                  <c:v>4676</c:v>
                </c:pt>
                <c:pt idx="306">
                  <c:v>4798</c:v>
                </c:pt>
                <c:pt idx="307">
                  <c:v>4647</c:v>
                </c:pt>
                <c:pt idx="308">
                  <c:v>4538</c:v>
                </c:pt>
                <c:pt idx="309">
                  <c:v>4536</c:v>
                </c:pt>
                <c:pt idx="310">
                  <c:v>4846</c:v>
                </c:pt>
                <c:pt idx="311">
                  <c:v>6241</c:v>
                </c:pt>
                <c:pt idx="312">
                  <c:v>3965</c:v>
                </c:pt>
                <c:pt idx="313">
                  <c:v>3967</c:v>
                </c:pt>
                <c:pt idx="314">
                  <c:v>4629</c:v>
                </c:pt>
                <c:pt idx="315">
                  <c:v>4317</c:v>
                </c:pt>
                <c:pt idx="316">
                  <c:v>4897</c:v>
                </c:pt>
                <c:pt idx="317">
                  <c:v>4939</c:v>
                </c:pt>
                <c:pt idx="318">
                  <c:v>4963</c:v>
                </c:pt>
                <c:pt idx="319">
                  <c:v>4898</c:v>
                </c:pt>
                <c:pt idx="320">
                  <c:v>4598</c:v>
                </c:pt>
                <c:pt idx="321">
                  <c:v>4737</c:v>
                </c:pt>
                <c:pt idx="322">
                  <c:v>5130</c:v>
                </c:pt>
                <c:pt idx="323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A-4B9B-9E8F-D1BB42D28CCF}"/>
            </c:ext>
          </c:extLst>
        </c:ser>
        <c:ser>
          <c:idx val="1"/>
          <c:order val="1"/>
          <c:tx>
            <c:strRef>
              <c:f>'EXPONENTIAL SMOOTHING'!$W$1</c:f>
              <c:strCache>
                <c:ptCount val="1"/>
                <c:pt idx="0">
                  <c:v>Moving Average of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SMOOTHING'!$O$2:$O$329</c:f>
              <c:numCache>
                <c:formatCode>m/d/yyyy</c:formatCode>
                <c:ptCount val="32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SMOOTHING'!$W$2:$W$329</c:f>
              <c:numCache>
                <c:formatCode>General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1580.5</c:v>
                </c:pt>
                <c:pt idx="4">
                  <c:v>1658.75</c:v>
                </c:pt>
                <c:pt idx="5">
                  <c:v>1717.25</c:v>
                </c:pt>
                <c:pt idx="6">
                  <c:v>1796</c:v>
                </c:pt>
                <c:pt idx="7">
                  <c:v>1842.75</c:v>
                </c:pt>
                <c:pt idx="8">
                  <c:v>1829.75</c:v>
                </c:pt>
                <c:pt idx="9">
                  <c:v>1856.5</c:v>
                </c:pt>
                <c:pt idx="10">
                  <c:v>1836.25</c:v>
                </c:pt>
                <c:pt idx="11">
                  <c:v>1998.5</c:v>
                </c:pt>
                <c:pt idx="12">
                  <c:v>1959.5</c:v>
                </c:pt>
                <c:pt idx="13">
                  <c:v>1871.25</c:v>
                </c:pt>
                <c:pt idx="14">
                  <c:v>1833</c:v>
                </c:pt>
                <c:pt idx="15">
                  <c:v>1633.5</c:v>
                </c:pt>
                <c:pt idx="16">
                  <c:v>1679</c:v>
                </c:pt>
                <c:pt idx="17">
                  <c:v>1744.75</c:v>
                </c:pt>
                <c:pt idx="18">
                  <c:v>1812.75</c:v>
                </c:pt>
                <c:pt idx="19">
                  <c:v>1828.75</c:v>
                </c:pt>
                <c:pt idx="20">
                  <c:v>1806.5</c:v>
                </c:pt>
                <c:pt idx="21">
                  <c:v>1797.75</c:v>
                </c:pt>
                <c:pt idx="22">
                  <c:v>1755.75</c:v>
                </c:pt>
                <c:pt idx="23">
                  <c:v>1922.25</c:v>
                </c:pt>
                <c:pt idx="24">
                  <c:v>1882.5</c:v>
                </c:pt>
                <c:pt idx="25">
                  <c:v>1819.5</c:v>
                </c:pt>
                <c:pt idx="26">
                  <c:v>1802.5</c:v>
                </c:pt>
                <c:pt idx="27">
                  <c:v>1631</c:v>
                </c:pt>
                <c:pt idx="28">
                  <c:v>1701.5</c:v>
                </c:pt>
                <c:pt idx="29">
                  <c:v>1789.5</c:v>
                </c:pt>
                <c:pt idx="30">
                  <c:v>1856.25</c:v>
                </c:pt>
                <c:pt idx="31">
                  <c:v>1881.5</c:v>
                </c:pt>
                <c:pt idx="32">
                  <c:v>1879.75</c:v>
                </c:pt>
                <c:pt idx="33">
                  <c:v>1867</c:v>
                </c:pt>
                <c:pt idx="34">
                  <c:v>1833</c:v>
                </c:pt>
                <c:pt idx="35">
                  <c:v>2012.75</c:v>
                </c:pt>
                <c:pt idx="36">
                  <c:v>1945.75</c:v>
                </c:pt>
                <c:pt idx="37">
                  <c:v>1869.5</c:v>
                </c:pt>
                <c:pt idx="38">
                  <c:v>1839.5</c:v>
                </c:pt>
                <c:pt idx="39">
                  <c:v>1620</c:v>
                </c:pt>
                <c:pt idx="40">
                  <c:v>1683</c:v>
                </c:pt>
                <c:pt idx="41">
                  <c:v>1773.5</c:v>
                </c:pt>
                <c:pt idx="42">
                  <c:v>1813.75</c:v>
                </c:pt>
                <c:pt idx="43">
                  <c:v>1854.25</c:v>
                </c:pt>
                <c:pt idx="44">
                  <c:v>1863.75</c:v>
                </c:pt>
                <c:pt idx="45">
                  <c:v>1845</c:v>
                </c:pt>
                <c:pt idx="46">
                  <c:v>1843.25</c:v>
                </c:pt>
                <c:pt idx="47">
                  <c:v>2027.5</c:v>
                </c:pt>
                <c:pt idx="48">
                  <c:v>1986</c:v>
                </c:pt>
                <c:pt idx="49">
                  <c:v>1952</c:v>
                </c:pt>
                <c:pt idx="50">
                  <c:v>1941.5</c:v>
                </c:pt>
                <c:pt idx="51">
                  <c:v>1741.5</c:v>
                </c:pt>
                <c:pt idx="52">
                  <c:v>1811</c:v>
                </c:pt>
                <c:pt idx="53">
                  <c:v>1887.5</c:v>
                </c:pt>
                <c:pt idx="54">
                  <c:v>1936.75</c:v>
                </c:pt>
                <c:pt idx="55">
                  <c:v>2002.75</c:v>
                </c:pt>
                <c:pt idx="56">
                  <c:v>1958.75</c:v>
                </c:pt>
                <c:pt idx="57">
                  <c:v>1934.25</c:v>
                </c:pt>
                <c:pt idx="58">
                  <c:v>1923.75</c:v>
                </c:pt>
                <c:pt idx="59">
                  <c:v>2045</c:v>
                </c:pt>
                <c:pt idx="60">
                  <c:v>2026.25</c:v>
                </c:pt>
                <c:pt idx="61">
                  <c:v>1966.5</c:v>
                </c:pt>
                <c:pt idx="62">
                  <c:v>1931.75</c:v>
                </c:pt>
                <c:pt idx="63">
                  <c:v>1749.25</c:v>
                </c:pt>
                <c:pt idx="64">
                  <c:v>1837.75</c:v>
                </c:pt>
                <c:pt idx="65">
                  <c:v>1933</c:v>
                </c:pt>
                <c:pt idx="66">
                  <c:v>1994.25</c:v>
                </c:pt>
                <c:pt idx="67">
                  <c:v>2059.75</c:v>
                </c:pt>
                <c:pt idx="68">
                  <c:v>2017.75</c:v>
                </c:pt>
                <c:pt idx="69">
                  <c:v>2029.75</c:v>
                </c:pt>
                <c:pt idx="70">
                  <c:v>2025.75</c:v>
                </c:pt>
                <c:pt idx="71">
                  <c:v>2211.25</c:v>
                </c:pt>
                <c:pt idx="72">
                  <c:v>2199.75</c:v>
                </c:pt>
                <c:pt idx="73">
                  <c:v>2129.25</c:v>
                </c:pt>
                <c:pt idx="74">
                  <c:v>2082.25</c:v>
                </c:pt>
                <c:pt idx="75">
                  <c:v>1867.75</c:v>
                </c:pt>
                <c:pt idx="76">
                  <c:v>1941.25</c:v>
                </c:pt>
                <c:pt idx="77">
                  <c:v>2014</c:v>
                </c:pt>
                <c:pt idx="78">
                  <c:v>2092.75</c:v>
                </c:pt>
                <c:pt idx="79">
                  <c:v>2131.5</c:v>
                </c:pt>
                <c:pt idx="80">
                  <c:v>2104.25</c:v>
                </c:pt>
                <c:pt idx="81">
                  <c:v>2130.25</c:v>
                </c:pt>
                <c:pt idx="82">
                  <c:v>2116.5</c:v>
                </c:pt>
                <c:pt idx="83">
                  <c:v>2346.25</c:v>
                </c:pt>
                <c:pt idx="84">
                  <c:v>2305</c:v>
                </c:pt>
                <c:pt idx="85">
                  <c:v>2216.25</c:v>
                </c:pt>
                <c:pt idx="86">
                  <c:v>2174.25</c:v>
                </c:pt>
                <c:pt idx="87">
                  <c:v>1939.75</c:v>
                </c:pt>
                <c:pt idx="88">
                  <c:v>2025.75</c:v>
                </c:pt>
                <c:pt idx="89">
                  <c:v>2110</c:v>
                </c:pt>
                <c:pt idx="90">
                  <c:v>2198.25</c:v>
                </c:pt>
                <c:pt idx="91">
                  <c:v>2208.5</c:v>
                </c:pt>
                <c:pt idx="92">
                  <c:v>2187.5</c:v>
                </c:pt>
                <c:pt idx="93">
                  <c:v>2206</c:v>
                </c:pt>
                <c:pt idx="94">
                  <c:v>2189.5</c:v>
                </c:pt>
                <c:pt idx="95">
                  <c:v>2470.75</c:v>
                </c:pt>
                <c:pt idx="96">
                  <c:v>2419.25</c:v>
                </c:pt>
                <c:pt idx="97">
                  <c:v>2358.5</c:v>
                </c:pt>
                <c:pt idx="98">
                  <c:v>2337.75</c:v>
                </c:pt>
                <c:pt idx="99">
                  <c:v>2054.5</c:v>
                </c:pt>
                <c:pt idx="100">
                  <c:v>2163.75</c:v>
                </c:pt>
                <c:pt idx="101">
                  <c:v>2273</c:v>
                </c:pt>
                <c:pt idx="102">
                  <c:v>2341.25</c:v>
                </c:pt>
                <c:pt idx="103">
                  <c:v>2413.75</c:v>
                </c:pt>
                <c:pt idx="104">
                  <c:v>2414</c:v>
                </c:pt>
                <c:pt idx="105">
                  <c:v>2398.75</c:v>
                </c:pt>
                <c:pt idx="106">
                  <c:v>2420.25</c:v>
                </c:pt>
                <c:pt idx="107">
                  <c:v>2658.5</c:v>
                </c:pt>
                <c:pt idx="108">
                  <c:v>2596.25</c:v>
                </c:pt>
                <c:pt idx="109">
                  <c:v>2521.25</c:v>
                </c:pt>
                <c:pt idx="110">
                  <c:v>2465.75</c:v>
                </c:pt>
                <c:pt idx="111">
                  <c:v>2179.75</c:v>
                </c:pt>
                <c:pt idx="112">
                  <c:v>2270</c:v>
                </c:pt>
                <c:pt idx="113">
                  <c:v>2388.5</c:v>
                </c:pt>
                <c:pt idx="114">
                  <c:v>2427.5</c:v>
                </c:pt>
                <c:pt idx="115">
                  <c:v>2499.25</c:v>
                </c:pt>
                <c:pt idx="116">
                  <c:v>2460.75</c:v>
                </c:pt>
                <c:pt idx="117">
                  <c:v>2431.5</c:v>
                </c:pt>
                <c:pt idx="118">
                  <c:v>2470.25</c:v>
                </c:pt>
                <c:pt idx="119">
                  <c:v>2726.25</c:v>
                </c:pt>
                <c:pt idx="120">
                  <c:v>2675.75</c:v>
                </c:pt>
                <c:pt idx="121">
                  <c:v>2600.75</c:v>
                </c:pt>
                <c:pt idx="122">
                  <c:v>2532.75</c:v>
                </c:pt>
                <c:pt idx="123">
                  <c:v>2222.25</c:v>
                </c:pt>
                <c:pt idx="124">
                  <c:v>2336</c:v>
                </c:pt>
                <c:pt idx="125">
                  <c:v>2430.25</c:v>
                </c:pt>
                <c:pt idx="126">
                  <c:v>2480.75</c:v>
                </c:pt>
                <c:pt idx="127">
                  <c:v>2554.5</c:v>
                </c:pt>
                <c:pt idx="128">
                  <c:v>2486.5</c:v>
                </c:pt>
                <c:pt idx="129">
                  <c:v>2465.25</c:v>
                </c:pt>
                <c:pt idx="130">
                  <c:v>2473.5</c:v>
                </c:pt>
                <c:pt idx="131">
                  <c:v>2696.75</c:v>
                </c:pt>
                <c:pt idx="132">
                  <c:v>2652.75</c:v>
                </c:pt>
                <c:pt idx="133">
                  <c:v>2564</c:v>
                </c:pt>
                <c:pt idx="134">
                  <c:v>2482</c:v>
                </c:pt>
                <c:pt idx="135">
                  <c:v>2193.25</c:v>
                </c:pt>
                <c:pt idx="136">
                  <c:v>2307</c:v>
                </c:pt>
                <c:pt idx="137">
                  <c:v>2403.75</c:v>
                </c:pt>
                <c:pt idx="138">
                  <c:v>2488.25</c:v>
                </c:pt>
                <c:pt idx="139">
                  <c:v>2570</c:v>
                </c:pt>
                <c:pt idx="140">
                  <c:v>2541.25</c:v>
                </c:pt>
                <c:pt idx="141">
                  <c:v>2593.25</c:v>
                </c:pt>
                <c:pt idx="142">
                  <c:v>2605.5</c:v>
                </c:pt>
                <c:pt idx="143">
                  <c:v>2854</c:v>
                </c:pt>
                <c:pt idx="144">
                  <c:v>2812</c:v>
                </c:pt>
                <c:pt idx="145">
                  <c:v>2706.5</c:v>
                </c:pt>
                <c:pt idx="146">
                  <c:v>2641</c:v>
                </c:pt>
                <c:pt idx="147">
                  <c:v>2365.75</c:v>
                </c:pt>
                <c:pt idx="148">
                  <c:v>2463.75</c:v>
                </c:pt>
                <c:pt idx="149">
                  <c:v>2569.75</c:v>
                </c:pt>
                <c:pt idx="150">
                  <c:v>2687</c:v>
                </c:pt>
                <c:pt idx="151">
                  <c:v>2704.25</c:v>
                </c:pt>
                <c:pt idx="152">
                  <c:v>2687.5</c:v>
                </c:pt>
                <c:pt idx="153">
                  <c:v>2708.5</c:v>
                </c:pt>
                <c:pt idx="154">
                  <c:v>2682.5</c:v>
                </c:pt>
                <c:pt idx="155">
                  <c:v>2977.25</c:v>
                </c:pt>
                <c:pt idx="156">
                  <c:v>2877.5</c:v>
                </c:pt>
                <c:pt idx="157">
                  <c:v>2774.75</c:v>
                </c:pt>
                <c:pt idx="158">
                  <c:v>2716.5</c:v>
                </c:pt>
                <c:pt idx="159">
                  <c:v>2426.25</c:v>
                </c:pt>
                <c:pt idx="160">
                  <c:v>2548.75</c:v>
                </c:pt>
                <c:pt idx="161">
                  <c:v>2665.5</c:v>
                </c:pt>
                <c:pt idx="162">
                  <c:v>2764</c:v>
                </c:pt>
                <c:pt idx="163">
                  <c:v>2801.75</c:v>
                </c:pt>
                <c:pt idx="164">
                  <c:v>2820.5</c:v>
                </c:pt>
                <c:pt idx="165">
                  <c:v>2825</c:v>
                </c:pt>
                <c:pt idx="166">
                  <c:v>2827.25</c:v>
                </c:pt>
                <c:pt idx="167">
                  <c:v>3163.75</c:v>
                </c:pt>
                <c:pt idx="168">
                  <c:v>3073.75</c:v>
                </c:pt>
                <c:pt idx="169">
                  <c:v>3003.25</c:v>
                </c:pt>
                <c:pt idx="170">
                  <c:v>2958.25</c:v>
                </c:pt>
                <c:pt idx="171">
                  <c:v>2621.75</c:v>
                </c:pt>
                <c:pt idx="172">
                  <c:v>2770</c:v>
                </c:pt>
                <c:pt idx="173">
                  <c:v>2904</c:v>
                </c:pt>
                <c:pt idx="174">
                  <c:v>2995</c:v>
                </c:pt>
                <c:pt idx="175">
                  <c:v>3053.25</c:v>
                </c:pt>
                <c:pt idx="176">
                  <c:v>3048.25</c:v>
                </c:pt>
                <c:pt idx="177">
                  <c:v>3012.75</c:v>
                </c:pt>
                <c:pt idx="178">
                  <c:v>3017.75</c:v>
                </c:pt>
                <c:pt idx="179">
                  <c:v>3329</c:v>
                </c:pt>
                <c:pt idx="180">
                  <c:v>3222</c:v>
                </c:pt>
                <c:pt idx="181">
                  <c:v>3144.5</c:v>
                </c:pt>
                <c:pt idx="182">
                  <c:v>3111.5</c:v>
                </c:pt>
                <c:pt idx="183">
                  <c:v>2761</c:v>
                </c:pt>
                <c:pt idx="184">
                  <c:v>2934.25</c:v>
                </c:pt>
                <c:pt idx="185">
                  <c:v>3124.5</c:v>
                </c:pt>
                <c:pt idx="186">
                  <c:v>3203.75</c:v>
                </c:pt>
                <c:pt idx="187">
                  <c:v>3310</c:v>
                </c:pt>
                <c:pt idx="188">
                  <c:v>3258.75</c:v>
                </c:pt>
                <c:pt idx="189">
                  <c:v>3189.5</c:v>
                </c:pt>
                <c:pt idx="190">
                  <c:v>3183.25</c:v>
                </c:pt>
                <c:pt idx="191">
                  <c:v>3461</c:v>
                </c:pt>
                <c:pt idx="192">
                  <c:v>3365.5</c:v>
                </c:pt>
                <c:pt idx="193">
                  <c:v>3295.25</c:v>
                </c:pt>
                <c:pt idx="194">
                  <c:v>3218.25</c:v>
                </c:pt>
                <c:pt idx="195">
                  <c:v>2866.75</c:v>
                </c:pt>
                <c:pt idx="196">
                  <c:v>3053</c:v>
                </c:pt>
                <c:pt idx="197">
                  <c:v>3171.25</c:v>
                </c:pt>
                <c:pt idx="198">
                  <c:v>3303.25</c:v>
                </c:pt>
                <c:pt idx="199">
                  <c:v>3422</c:v>
                </c:pt>
                <c:pt idx="200">
                  <c:v>3354.75</c:v>
                </c:pt>
                <c:pt idx="201">
                  <c:v>3372.75</c:v>
                </c:pt>
                <c:pt idx="202">
                  <c:v>3340</c:v>
                </c:pt>
                <c:pt idx="203">
                  <c:v>3587.25</c:v>
                </c:pt>
                <c:pt idx="204">
                  <c:v>3527.75</c:v>
                </c:pt>
                <c:pt idx="205">
                  <c:v>3385.25</c:v>
                </c:pt>
                <c:pt idx="206">
                  <c:v>3294.75</c:v>
                </c:pt>
                <c:pt idx="207">
                  <c:v>2962</c:v>
                </c:pt>
                <c:pt idx="208">
                  <c:v>3100.5</c:v>
                </c:pt>
                <c:pt idx="209">
                  <c:v>3232</c:v>
                </c:pt>
                <c:pt idx="210">
                  <c:v>3364.75</c:v>
                </c:pt>
                <c:pt idx="211">
                  <c:v>3432</c:v>
                </c:pt>
                <c:pt idx="212">
                  <c:v>3381</c:v>
                </c:pt>
                <c:pt idx="213">
                  <c:v>3410.5</c:v>
                </c:pt>
                <c:pt idx="214">
                  <c:v>3360.75</c:v>
                </c:pt>
                <c:pt idx="215">
                  <c:v>3667.25</c:v>
                </c:pt>
                <c:pt idx="216">
                  <c:v>3571</c:v>
                </c:pt>
                <c:pt idx="217">
                  <c:v>3443.75</c:v>
                </c:pt>
                <c:pt idx="218">
                  <c:v>3408.25</c:v>
                </c:pt>
                <c:pt idx="219">
                  <c:v>3079.5</c:v>
                </c:pt>
                <c:pt idx="220">
                  <c:v>3226.75</c:v>
                </c:pt>
                <c:pt idx="221">
                  <c:v>3357.25</c:v>
                </c:pt>
                <c:pt idx="222">
                  <c:v>3468</c:v>
                </c:pt>
                <c:pt idx="223">
                  <c:v>3504</c:v>
                </c:pt>
                <c:pt idx="224">
                  <c:v>3478.5</c:v>
                </c:pt>
                <c:pt idx="225">
                  <c:v>3493.25</c:v>
                </c:pt>
                <c:pt idx="226">
                  <c:v>3460</c:v>
                </c:pt>
                <c:pt idx="227">
                  <c:v>3766.75</c:v>
                </c:pt>
                <c:pt idx="228">
                  <c:v>3647.5</c:v>
                </c:pt>
                <c:pt idx="229">
                  <c:v>3519.25</c:v>
                </c:pt>
                <c:pt idx="230">
                  <c:v>3450.5</c:v>
                </c:pt>
                <c:pt idx="231">
                  <c:v>3121</c:v>
                </c:pt>
                <c:pt idx="232">
                  <c:v>3266.75</c:v>
                </c:pt>
                <c:pt idx="233">
                  <c:v>3408.5</c:v>
                </c:pt>
                <c:pt idx="234">
                  <c:v>3531.25</c:v>
                </c:pt>
                <c:pt idx="235">
                  <c:v>3584.5</c:v>
                </c:pt>
                <c:pt idx="236">
                  <c:v>3596</c:v>
                </c:pt>
                <c:pt idx="237">
                  <c:v>3587</c:v>
                </c:pt>
                <c:pt idx="238">
                  <c:v>3563.5</c:v>
                </c:pt>
                <c:pt idx="239">
                  <c:v>3892.5</c:v>
                </c:pt>
                <c:pt idx="240">
                  <c:v>3762</c:v>
                </c:pt>
                <c:pt idx="241">
                  <c:v>3683.75</c:v>
                </c:pt>
                <c:pt idx="242">
                  <c:v>3659.75</c:v>
                </c:pt>
                <c:pt idx="243">
                  <c:v>3289</c:v>
                </c:pt>
                <c:pt idx="244">
                  <c:v>3486.75</c:v>
                </c:pt>
                <c:pt idx="245">
                  <c:v>3640.25</c:v>
                </c:pt>
                <c:pt idx="246">
                  <c:v>3686</c:v>
                </c:pt>
                <c:pt idx="247">
                  <c:v>3771.75</c:v>
                </c:pt>
                <c:pt idx="248">
                  <c:v>3701</c:v>
                </c:pt>
                <c:pt idx="249">
                  <c:v>3653.5</c:v>
                </c:pt>
                <c:pt idx="250">
                  <c:v>3687.5</c:v>
                </c:pt>
                <c:pt idx="251">
                  <c:v>4030.5</c:v>
                </c:pt>
                <c:pt idx="252">
                  <c:v>3943.5</c:v>
                </c:pt>
                <c:pt idx="253">
                  <c:v>3843.75</c:v>
                </c:pt>
                <c:pt idx="254">
                  <c:v>3782.5</c:v>
                </c:pt>
                <c:pt idx="255">
                  <c:v>3373.5</c:v>
                </c:pt>
                <c:pt idx="256">
                  <c:v>3571.5</c:v>
                </c:pt>
                <c:pt idx="257">
                  <c:v>3717</c:v>
                </c:pt>
                <c:pt idx="258">
                  <c:v>3819.5</c:v>
                </c:pt>
                <c:pt idx="259">
                  <c:v>3972.5</c:v>
                </c:pt>
                <c:pt idx="260">
                  <c:v>3893.5</c:v>
                </c:pt>
                <c:pt idx="261">
                  <c:v>3888</c:v>
                </c:pt>
                <c:pt idx="262">
                  <c:v>3894.25</c:v>
                </c:pt>
                <c:pt idx="263">
                  <c:v>4173</c:v>
                </c:pt>
                <c:pt idx="264">
                  <c:v>4110.5</c:v>
                </c:pt>
                <c:pt idx="265">
                  <c:v>3991.25</c:v>
                </c:pt>
                <c:pt idx="266">
                  <c:v>3889.5</c:v>
                </c:pt>
                <c:pt idx="267">
                  <c:v>3511.25</c:v>
                </c:pt>
                <c:pt idx="268">
                  <c:v>3707.25</c:v>
                </c:pt>
                <c:pt idx="269">
                  <c:v>3888.75</c:v>
                </c:pt>
                <c:pt idx="270">
                  <c:v>4036.25</c:v>
                </c:pt>
                <c:pt idx="271">
                  <c:v>4165.5</c:v>
                </c:pt>
                <c:pt idx="272">
                  <c:v>4077.75</c:v>
                </c:pt>
                <c:pt idx="273">
                  <c:v>4091.25</c:v>
                </c:pt>
                <c:pt idx="274">
                  <c:v>4056.5</c:v>
                </c:pt>
                <c:pt idx="275">
                  <c:v>4394.75</c:v>
                </c:pt>
                <c:pt idx="276">
                  <c:v>4334.25</c:v>
                </c:pt>
                <c:pt idx="277">
                  <c:v>4182.25</c:v>
                </c:pt>
                <c:pt idx="278">
                  <c:v>4120.75</c:v>
                </c:pt>
                <c:pt idx="279">
                  <c:v>3694.5</c:v>
                </c:pt>
                <c:pt idx="280">
                  <c:v>3885.25</c:v>
                </c:pt>
                <c:pt idx="281">
                  <c:v>4069</c:v>
                </c:pt>
                <c:pt idx="282">
                  <c:v>4237.75</c:v>
                </c:pt>
                <c:pt idx="283">
                  <c:v>4336</c:v>
                </c:pt>
                <c:pt idx="284">
                  <c:v>4270.5</c:v>
                </c:pt>
                <c:pt idx="285">
                  <c:v>4284.5</c:v>
                </c:pt>
                <c:pt idx="286">
                  <c:v>4218</c:v>
                </c:pt>
                <c:pt idx="287">
                  <c:v>4607</c:v>
                </c:pt>
                <c:pt idx="288">
                  <c:v>4491.25</c:v>
                </c:pt>
                <c:pt idx="289">
                  <c:v>4366.25</c:v>
                </c:pt>
                <c:pt idx="290">
                  <c:v>4312.5</c:v>
                </c:pt>
                <c:pt idx="291">
                  <c:v>3887</c:v>
                </c:pt>
                <c:pt idx="292">
                  <c:v>4085.25</c:v>
                </c:pt>
                <c:pt idx="293">
                  <c:v>4260.5</c:v>
                </c:pt>
                <c:pt idx="294">
                  <c:v>4435.5</c:v>
                </c:pt>
                <c:pt idx="295">
                  <c:v>4527</c:v>
                </c:pt>
                <c:pt idx="296">
                  <c:v>4534.75</c:v>
                </c:pt>
                <c:pt idx="297">
                  <c:v>4525.5</c:v>
                </c:pt>
                <c:pt idx="298">
                  <c:v>4506.25</c:v>
                </c:pt>
                <c:pt idx="299">
                  <c:v>4899.75</c:v>
                </c:pt>
                <c:pt idx="300">
                  <c:v>4723.25</c:v>
                </c:pt>
                <c:pt idx="301">
                  <c:v>4553.75</c:v>
                </c:pt>
                <c:pt idx="302">
                  <c:v>4447</c:v>
                </c:pt>
                <c:pt idx="303">
                  <c:v>3996.25</c:v>
                </c:pt>
                <c:pt idx="304">
                  <c:v>4226</c:v>
                </c:pt>
                <c:pt idx="305">
                  <c:v>4455.25</c:v>
                </c:pt>
                <c:pt idx="306">
                  <c:v>4593</c:v>
                </c:pt>
                <c:pt idx="307">
                  <c:v>4692</c:v>
                </c:pt>
                <c:pt idx="308">
                  <c:v>4664.75</c:v>
                </c:pt>
                <c:pt idx="309">
                  <c:v>4629.75</c:v>
                </c:pt>
                <c:pt idx="310">
                  <c:v>4641.75</c:v>
                </c:pt>
                <c:pt idx="311">
                  <c:v>5040.25</c:v>
                </c:pt>
                <c:pt idx="312">
                  <c:v>4897</c:v>
                </c:pt>
                <c:pt idx="313">
                  <c:v>4754.75</c:v>
                </c:pt>
                <c:pt idx="314">
                  <c:v>4700.5</c:v>
                </c:pt>
                <c:pt idx="315">
                  <c:v>4219.5</c:v>
                </c:pt>
                <c:pt idx="316">
                  <c:v>4452.5</c:v>
                </c:pt>
                <c:pt idx="317">
                  <c:v>4695.5</c:v>
                </c:pt>
                <c:pt idx="318">
                  <c:v>4779</c:v>
                </c:pt>
                <c:pt idx="319">
                  <c:v>4924.25</c:v>
                </c:pt>
                <c:pt idx="320">
                  <c:v>4849.5</c:v>
                </c:pt>
                <c:pt idx="321">
                  <c:v>4799</c:v>
                </c:pt>
                <c:pt idx="322">
                  <c:v>4840.75</c:v>
                </c:pt>
                <c:pt idx="323">
                  <c:v>5208.75</c:v>
                </c:pt>
                <c:pt idx="324">
                  <c:v>5412.333333333333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A-4B9B-9E8F-D1BB42D28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846447"/>
        <c:axId val="548846863"/>
      </c:lineChart>
      <c:dateAx>
        <c:axId val="5488464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6863"/>
        <c:crosses val="autoZero"/>
        <c:auto val="1"/>
        <c:lblOffset val="100"/>
        <c:baseTimeUnit val="months"/>
      </c:dateAx>
      <c:valAx>
        <c:axId val="54884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4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 BEER'!$B$1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901061280383435E-2"/>
                  <c:y val="-0.22189235436479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'FORCAST SHEET BEER'!$B$2:$B$406</c:f>
              <c:numCache>
                <c:formatCode>General</c:formatCode>
                <c:ptCount val="405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3155</c:v>
                </c:pt>
                <c:pt idx="253">
                  <c:v>3227</c:v>
                </c:pt>
                <c:pt idx="254">
                  <c:v>3624</c:v>
                </c:pt>
                <c:pt idx="255">
                  <c:v>3488</c:v>
                </c:pt>
                <c:pt idx="256">
                  <c:v>3947</c:v>
                </c:pt>
                <c:pt idx="257">
                  <c:v>3809</c:v>
                </c:pt>
                <c:pt idx="258">
                  <c:v>4034</c:v>
                </c:pt>
                <c:pt idx="259">
                  <c:v>4100</c:v>
                </c:pt>
                <c:pt idx="260">
                  <c:v>3631</c:v>
                </c:pt>
                <c:pt idx="261">
                  <c:v>3787</c:v>
                </c:pt>
                <c:pt idx="262">
                  <c:v>4059</c:v>
                </c:pt>
                <c:pt idx="263">
                  <c:v>5215</c:v>
                </c:pt>
                <c:pt idx="264">
                  <c:v>3381</c:v>
                </c:pt>
                <c:pt idx="265">
                  <c:v>3310</c:v>
                </c:pt>
                <c:pt idx="266">
                  <c:v>3652</c:v>
                </c:pt>
                <c:pt idx="267">
                  <c:v>3702</c:v>
                </c:pt>
                <c:pt idx="268">
                  <c:v>4165</c:v>
                </c:pt>
                <c:pt idx="269">
                  <c:v>4036</c:v>
                </c:pt>
                <c:pt idx="270">
                  <c:v>4242</c:v>
                </c:pt>
                <c:pt idx="271">
                  <c:v>4219</c:v>
                </c:pt>
                <c:pt idx="272">
                  <c:v>3814</c:v>
                </c:pt>
                <c:pt idx="273">
                  <c:v>4090</c:v>
                </c:pt>
                <c:pt idx="274">
                  <c:v>4103</c:v>
                </c:pt>
                <c:pt idx="275">
                  <c:v>5572</c:v>
                </c:pt>
                <c:pt idx="276">
                  <c:v>3572</c:v>
                </c:pt>
                <c:pt idx="277">
                  <c:v>3482</c:v>
                </c:pt>
                <c:pt idx="278">
                  <c:v>3857</c:v>
                </c:pt>
                <c:pt idx="279">
                  <c:v>3867</c:v>
                </c:pt>
                <c:pt idx="280">
                  <c:v>4335</c:v>
                </c:pt>
                <c:pt idx="281">
                  <c:v>4217</c:v>
                </c:pt>
                <c:pt idx="282">
                  <c:v>4532</c:v>
                </c:pt>
                <c:pt idx="283">
                  <c:v>4260</c:v>
                </c:pt>
                <c:pt idx="284">
                  <c:v>4073</c:v>
                </c:pt>
                <c:pt idx="285">
                  <c:v>4273</c:v>
                </c:pt>
                <c:pt idx="286">
                  <c:v>4266</c:v>
                </c:pt>
                <c:pt idx="287">
                  <c:v>5816</c:v>
                </c:pt>
                <c:pt idx="288">
                  <c:v>3610</c:v>
                </c:pt>
                <c:pt idx="289">
                  <c:v>3773</c:v>
                </c:pt>
                <c:pt idx="290">
                  <c:v>4051</c:v>
                </c:pt>
                <c:pt idx="291">
                  <c:v>4114</c:v>
                </c:pt>
                <c:pt idx="292">
                  <c:v>4403</c:v>
                </c:pt>
                <c:pt idx="293">
                  <c:v>4474</c:v>
                </c:pt>
                <c:pt idx="294">
                  <c:v>4751</c:v>
                </c:pt>
                <c:pt idx="295">
                  <c:v>4480</c:v>
                </c:pt>
                <c:pt idx="296">
                  <c:v>4434</c:v>
                </c:pt>
                <c:pt idx="297">
                  <c:v>4437</c:v>
                </c:pt>
                <c:pt idx="298">
                  <c:v>4674</c:v>
                </c:pt>
                <c:pt idx="299">
                  <c:v>6054</c:v>
                </c:pt>
                <c:pt idx="300">
                  <c:v>3728</c:v>
                </c:pt>
                <c:pt idx="301">
                  <c:v>3759</c:v>
                </c:pt>
                <c:pt idx="302">
                  <c:v>4247</c:v>
                </c:pt>
                <c:pt idx="303">
                  <c:v>4251</c:v>
                </c:pt>
                <c:pt idx="304">
                  <c:v>4647</c:v>
                </c:pt>
                <c:pt idx="305">
                  <c:v>4676</c:v>
                </c:pt>
                <c:pt idx="306">
                  <c:v>4798</c:v>
                </c:pt>
                <c:pt idx="307">
                  <c:v>4647</c:v>
                </c:pt>
                <c:pt idx="308">
                  <c:v>4538</c:v>
                </c:pt>
                <c:pt idx="309">
                  <c:v>4536</c:v>
                </c:pt>
                <c:pt idx="310">
                  <c:v>4846</c:v>
                </c:pt>
                <c:pt idx="311">
                  <c:v>6241</c:v>
                </c:pt>
                <c:pt idx="312">
                  <c:v>3965</c:v>
                </c:pt>
                <c:pt idx="313">
                  <c:v>3967</c:v>
                </c:pt>
                <c:pt idx="314">
                  <c:v>4629</c:v>
                </c:pt>
                <c:pt idx="315">
                  <c:v>4317</c:v>
                </c:pt>
                <c:pt idx="316">
                  <c:v>4897</c:v>
                </c:pt>
                <c:pt idx="317">
                  <c:v>4939</c:v>
                </c:pt>
                <c:pt idx="318">
                  <c:v>4963</c:v>
                </c:pt>
                <c:pt idx="319">
                  <c:v>4898</c:v>
                </c:pt>
                <c:pt idx="320">
                  <c:v>4598</c:v>
                </c:pt>
                <c:pt idx="321">
                  <c:v>4737</c:v>
                </c:pt>
                <c:pt idx="322">
                  <c:v>5130</c:v>
                </c:pt>
                <c:pt idx="323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A-4965-8D94-57CF80B34FB2}"/>
            </c:ext>
          </c:extLst>
        </c:ser>
        <c:ser>
          <c:idx val="1"/>
          <c:order val="1"/>
          <c:tx>
            <c:strRef>
              <c:f>'FORCAST SHEET BEER'!$C$1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BEER'!$C$2:$C$406</c:f>
              <c:numCache>
                <c:formatCode>General</c:formatCode>
                <c:ptCount val="405"/>
                <c:pt idx="323">
                  <c:v>6370</c:v>
                </c:pt>
                <c:pt idx="324">
                  <c:v>4235.3695817402895</c:v>
                </c:pt>
                <c:pt idx="325">
                  <c:v>4372.8423314637967</c:v>
                </c:pt>
                <c:pt idx="326">
                  <c:v>4865.307609189189</c:v>
                </c:pt>
                <c:pt idx="327">
                  <c:v>4826.482491583005</c:v>
                </c:pt>
                <c:pt idx="328">
                  <c:v>5277.480569696736</c:v>
                </c:pt>
                <c:pt idx="329">
                  <c:v>5228.9680289935595</c:v>
                </c:pt>
                <c:pt idx="330">
                  <c:v>5331.6360962538229</c:v>
                </c:pt>
                <c:pt idx="331">
                  <c:v>5174.1609130663601</c:v>
                </c:pt>
                <c:pt idx="332">
                  <c:v>4944.895519806103</c:v>
                </c:pt>
                <c:pt idx="333">
                  <c:v>5049.5873909202355</c:v>
                </c:pt>
                <c:pt idx="334">
                  <c:v>5255.9900126735693</c:v>
                </c:pt>
                <c:pt idx="335">
                  <c:v>6486.4129636685975</c:v>
                </c:pt>
                <c:pt idx="336">
                  <c:v>4351.782545408887</c:v>
                </c:pt>
                <c:pt idx="337">
                  <c:v>4489.2552951323942</c:v>
                </c:pt>
                <c:pt idx="338">
                  <c:v>4981.7205728577865</c:v>
                </c:pt>
                <c:pt idx="339">
                  <c:v>4942.8954552516025</c:v>
                </c:pt>
                <c:pt idx="340">
                  <c:v>5393.8935333653335</c:v>
                </c:pt>
                <c:pt idx="341">
                  <c:v>5345.380992662157</c:v>
                </c:pt>
                <c:pt idx="342">
                  <c:v>5448.0490599224204</c:v>
                </c:pt>
                <c:pt idx="343">
                  <c:v>5290.5738767349576</c:v>
                </c:pt>
                <c:pt idx="344">
                  <c:v>5061.3084834747006</c:v>
                </c:pt>
                <c:pt idx="345">
                  <c:v>5166.000354588833</c:v>
                </c:pt>
                <c:pt idx="346">
                  <c:v>5372.4029763421677</c:v>
                </c:pt>
                <c:pt idx="347">
                  <c:v>6602.8259273371959</c:v>
                </c:pt>
                <c:pt idx="348">
                  <c:v>4468.1955090774854</c:v>
                </c:pt>
                <c:pt idx="349">
                  <c:v>4605.6682588009926</c:v>
                </c:pt>
                <c:pt idx="350">
                  <c:v>5098.1335365263849</c:v>
                </c:pt>
                <c:pt idx="351">
                  <c:v>5059.3084189202</c:v>
                </c:pt>
                <c:pt idx="352">
                  <c:v>5510.3064970339319</c:v>
                </c:pt>
                <c:pt idx="353">
                  <c:v>5461.7939563307555</c:v>
                </c:pt>
                <c:pt idx="354">
                  <c:v>5564.4620235910188</c:v>
                </c:pt>
                <c:pt idx="355">
                  <c:v>5406.9868404035569</c:v>
                </c:pt>
                <c:pt idx="356">
                  <c:v>5177.721447143299</c:v>
                </c:pt>
                <c:pt idx="357">
                  <c:v>5282.4133182574315</c:v>
                </c:pt>
                <c:pt idx="358">
                  <c:v>5488.8159400107652</c:v>
                </c:pt>
                <c:pt idx="359">
                  <c:v>6719.2388910057934</c:v>
                </c:pt>
                <c:pt idx="360">
                  <c:v>4584.608472746083</c:v>
                </c:pt>
                <c:pt idx="361">
                  <c:v>4722.0812224695901</c:v>
                </c:pt>
                <c:pt idx="362">
                  <c:v>5214.5465001949824</c:v>
                </c:pt>
                <c:pt idx="363">
                  <c:v>5175.7213825887975</c:v>
                </c:pt>
                <c:pt idx="364">
                  <c:v>5626.7194607025294</c:v>
                </c:pt>
                <c:pt idx="365">
                  <c:v>5578.206919999353</c:v>
                </c:pt>
                <c:pt idx="366">
                  <c:v>5680.8749872596163</c:v>
                </c:pt>
                <c:pt idx="367">
                  <c:v>5523.3998040721544</c:v>
                </c:pt>
                <c:pt idx="368">
                  <c:v>5294.1344108118965</c:v>
                </c:pt>
                <c:pt idx="369">
                  <c:v>5398.826281926029</c:v>
                </c:pt>
                <c:pt idx="370">
                  <c:v>5605.2289036793627</c:v>
                </c:pt>
                <c:pt idx="371">
                  <c:v>6835.651854674391</c:v>
                </c:pt>
                <c:pt idx="372">
                  <c:v>4701.0214364146805</c:v>
                </c:pt>
                <c:pt idx="373">
                  <c:v>4838.4941861381876</c:v>
                </c:pt>
                <c:pt idx="374">
                  <c:v>5330.9594638635799</c:v>
                </c:pt>
                <c:pt idx="375">
                  <c:v>5292.134346257395</c:v>
                </c:pt>
                <c:pt idx="376">
                  <c:v>5743.1324243711269</c:v>
                </c:pt>
                <c:pt idx="377">
                  <c:v>5694.6198836679505</c:v>
                </c:pt>
                <c:pt idx="378">
                  <c:v>5797.2879509282138</c:v>
                </c:pt>
                <c:pt idx="379">
                  <c:v>5639.812767740752</c:v>
                </c:pt>
                <c:pt idx="380">
                  <c:v>5410.547374480494</c:v>
                </c:pt>
                <c:pt idx="381">
                  <c:v>5515.2392455946265</c:v>
                </c:pt>
                <c:pt idx="382">
                  <c:v>5721.6418673479602</c:v>
                </c:pt>
                <c:pt idx="383">
                  <c:v>6952.0648183429885</c:v>
                </c:pt>
                <c:pt idx="384">
                  <c:v>4817.434400083278</c:v>
                </c:pt>
                <c:pt idx="385">
                  <c:v>4954.9071498067851</c:v>
                </c:pt>
                <c:pt idx="386">
                  <c:v>5447.3724275321774</c:v>
                </c:pt>
                <c:pt idx="387">
                  <c:v>5408.5473099259925</c:v>
                </c:pt>
                <c:pt idx="388">
                  <c:v>5859.5453880397245</c:v>
                </c:pt>
                <c:pt idx="389">
                  <c:v>5811.032847336548</c:v>
                </c:pt>
                <c:pt idx="390">
                  <c:v>5913.7009145968113</c:v>
                </c:pt>
                <c:pt idx="391">
                  <c:v>5756.2257314093495</c:v>
                </c:pt>
                <c:pt idx="392">
                  <c:v>5526.9603381490915</c:v>
                </c:pt>
                <c:pt idx="393">
                  <c:v>5631.652209263224</c:v>
                </c:pt>
                <c:pt idx="394">
                  <c:v>5838.0548310165577</c:v>
                </c:pt>
                <c:pt idx="395">
                  <c:v>7068.477782011586</c:v>
                </c:pt>
                <c:pt idx="396">
                  <c:v>4933.8473637518764</c:v>
                </c:pt>
                <c:pt idx="397">
                  <c:v>5071.3201134753836</c:v>
                </c:pt>
                <c:pt idx="398">
                  <c:v>5563.7853912007758</c:v>
                </c:pt>
                <c:pt idx="399">
                  <c:v>5524.9602735945919</c:v>
                </c:pt>
                <c:pt idx="400">
                  <c:v>5975.9583517083229</c:v>
                </c:pt>
                <c:pt idx="401">
                  <c:v>5927.4458110051464</c:v>
                </c:pt>
                <c:pt idx="402">
                  <c:v>6030.1138782654098</c:v>
                </c:pt>
                <c:pt idx="403">
                  <c:v>5872.638695077947</c:v>
                </c:pt>
                <c:pt idx="404">
                  <c:v>5643.3733018176899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A-4965-8D94-57CF80B34FB2}"/>
            </c:ext>
          </c:extLst>
        </c:ser>
        <c:ser>
          <c:idx val="2"/>
          <c:order val="2"/>
          <c:tx>
            <c:strRef>
              <c:f>'FORCAST SHEET BEER'!$D$1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BEER'!$D$2:$D$406</c:f>
              <c:numCache>
                <c:formatCode>General</c:formatCode>
                <c:ptCount val="405"/>
                <c:pt idx="323" formatCode="0.00">
                  <c:v>6370</c:v>
                </c:pt>
                <c:pt idx="324" formatCode="0.00">
                  <c:v>4043.2860277716359</c:v>
                </c:pt>
                <c:pt idx="325" formatCode="0.00">
                  <c:v>4141.8799908252695</c:v>
                </c:pt>
                <c:pt idx="326" formatCode="0.00">
                  <c:v>4601.0342291770548</c:v>
                </c:pt>
                <c:pt idx="327" formatCode="0.00">
                  <c:v>4532.5664912243228</c:v>
                </c:pt>
                <c:pt idx="328" formatCode="0.00">
                  <c:v>4956.5720714658046</c:v>
                </c:pt>
                <c:pt idx="329" formatCode="0.00">
                  <c:v>4883.0960294255374</c:v>
                </c:pt>
                <c:pt idx="330" formatCode="0.00">
                  <c:v>4962.4177101947344</c:v>
                </c:pt>
                <c:pt idx="331" formatCode="0.00">
                  <c:v>4782.9235585286006</c:v>
                </c:pt>
                <c:pt idx="332" formatCode="0.00">
                  <c:v>4532.7537155417895</c:v>
                </c:pt>
                <c:pt idx="333" formatCode="0.00">
                  <c:v>4617.4937805695617</c:v>
                </c:pt>
                <c:pt idx="334" formatCode="0.00">
                  <c:v>4804.7707697009364</c:v>
                </c:pt>
                <c:pt idx="335" formatCode="0.00">
                  <c:v>6016.7932324144949</c:v>
                </c:pt>
                <c:pt idx="336" formatCode="0.00">
                  <c:v>3854.8839095213389</c:v>
                </c:pt>
                <c:pt idx="337" formatCode="0.00">
                  <c:v>3975.4924103881153</c:v>
                </c:pt>
                <c:pt idx="338" formatCode="0.00">
                  <c:v>4451.5823454655019</c:v>
                </c:pt>
                <c:pt idx="339" formatCode="0.00">
                  <c:v>4396.8267385641311</c:v>
                </c:pt>
                <c:pt idx="340" formatCode="0.00">
                  <c:v>4832.301256763215</c:v>
                </c:pt>
                <c:pt idx="341" formatCode="0.00">
                  <c:v>4768.6391619283677</c:v>
                </c:pt>
                <c:pt idx="342" formatCode="0.00">
                  <c:v>4856.502882795121</c:v>
                </c:pt>
                <c:pt idx="343" formatCode="0.00">
                  <c:v>4684.5432009448514</c:v>
                </c:pt>
                <c:pt idx="344" formatCode="0.00">
                  <c:v>4441.0906877896541</c:v>
                </c:pt>
                <c:pt idx="345" formatCode="0.00">
                  <c:v>4531.872799814937</c:v>
                </c:pt>
                <c:pt idx="346" formatCode="0.00">
                  <c:v>4724.6250987420572</c:v>
                </c:pt>
                <c:pt idx="347" formatCode="0.00">
                  <c:v>5941.6410387996921</c:v>
                </c:pt>
                <c:pt idx="348" formatCode="0.00">
                  <c:v>3786.810976871081</c:v>
                </c:pt>
                <c:pt idx="349" formatCode="0.00">
                  <c:v>3911.4520889343812</c:v>
                </c:pt>
                <c:pt idx="350" formatCode="0.00">
                  <c:v>4391.2825078133974</c:v>
                </c:pt>
                <c:pt idx="351" formatCode="0.00">
                  <c:v>4340.0088892475123</c:v>
                </c:pt>
                <c:pt idx="352" formatCode="0.00">
                  <c:v>4778.7352605294682</c:v>
                </c:pt>
                <c:pt idx="353" formatCode="0.00">
                  <c:v>4718.1190053846067</c:v>
                </c:pt>
                <c:pt idx="354" formatCode="0.00">
                  <c:v>4808.8432288725508</c:v>
                </c:pt>
                <c:pt idx="355" formatCode="0.00">
                  <c:v>4639.5765598665048</c:v>
                </c:pt>
                <c:pt idx="356" formatCode="0.00">
                  <c:v>4398.6650732630524</c:v>
                </c:pt>
                <c:pt idx="357" formatCode="0.00">
                  <c:v>4491.849771316126</c:v>
                </c:pt>
                <c:pt idx="358" formatCode="0.00">
                  <c:v>4686.878114070948</c:v>
                </c:pt>
                <c:pt idx="359" formatCode="0.00">
                  <c:v>5906.0540582416752</c:v>
                </c:pt>
                <c:pt idx="360" formatCode="0.00">
                  <c:v>3754.455785737322</c:v>
                </c:pt>
                <c:pt idx="361" formatCode="0.00">
                  <c:v>3880.9971113506881</c:v>
                </c:pt>
                <c:pt idx="362" formatCode="0.00">
                  <c:v>4362.6407294515875</c:v>
                </c:pt>
                <c:pt idx="363" formatCode="0.00">
                  <c:v>4313.0995429118047</c:v>
                </c:pt>
                <c:pt idx="364" formatCode="0.00">
                  <c:v>4753.4832131988396</c:v>
                </c:pt>
                <c:pt idx="365" formatCode="0.00">
                  <c:v>4694.4542209834481</c:v>
                </c:pt>
                <c:pt idx="366" formatCode="0.00">
                  <c:v>4786.7002955630687</c:v>
                </c:pt>
                <c:pt idx="367" formatCode="0.00">
                  <c:v>4618.8942725773668</c:v>
                </c:pt>
                <c:pt idx="368" formatCode="0.00">
                  <c:v>4379.386063717332</c:v>
                </c:pt>
                <c:pt idx="369" formatCode="0.00">
                  <c:v>4473.9201790780116</c:v>
                </c:pt>
                <c:pt idx="370" formatCode="0.00">
                  <c:v>4670.2472931561088</c:v>
                </c:pt>
                <c:pt idx="371" formatCode="0.00">
                  <c:v>5890.6743146778708</c:v>
                </c:pt>
                <c:pt idx="372" formatCode="0.00">
                  <c:v>3740.9997823396202</c:v>
                </c:pt>
                <c:pt idx="373" formatCode="0.00">
                  <c:v>3868.6802921095887</c:v>
                </c:pt>
                <c:pt idx="374" formatCode="0.00">
                  <c:v>4351.4242427839945</c:v>
                </c:pt>
                <c:pt idx="375" formatCode="0.00">
                  <c:v>4302.9465830199251</c:v>
                </c:pt>
                <c:pt idx="376" formatCode="0.00">
                  <c:v>4744.3588726322714</c:v>
                </c:pt>
                <c:pt idx="377" formatCode="0.00">
                  <c:v>4686.3253566221501</c:v>
                </c:pt>
                <c:pt idx="378" formatCode="0.00">
                  <c:v>4779.5354065524543</c:v>
                </c:pt>
                <c:pt idx="379" formatCode="0.00">
                  <c:v>4612.6633889337145</c:v>
                </c:pt>
                <c:pt idx="380" formatCode="0.00">
                  <c:v>4374.060644481624</c:v>
                </c:pt>
                <c:pt idx="381" formatCode="0.00">
                  <c:v>4469.4730190335858</c:v>
                </c:pt>
                <c:pt idx="382" formatCode="0.00">
                  <c:v>4666.6524372436725</c:v>
                </c:pt>
                <c:pt idx="383" formatCode="0.00">
                  <c:v>5887.9069793434874</c:v>
                </c:pt>
                <c:pt idx="384" formatCode="0.00">
                  <c:v>3739.5305679820463</c:v>
                </c:pt>
                <c:pt idx="385" formatCode="0.00">
                  <c:v>3867.9788519784861</c:v>
                </c:pt>
                <c:pt idx="386" formatCode="0.00">
                  <c:v>4351.4694614744403</c:v>
                </c:pt>
                <c:pt idx="387" formatCode="0.00">
                  <c:v>4303.7182262060869</c:v>
                </c:pt>
                <c:pt idx="388" formatCode="0.00">
                  <c:v>4745.8375367296185</c:v>
                </c:pt>
                <c:pt idx="389" formatCode="0.00">
                  <c:v>4688.4924220887324</c:v>
                </c:pt>
                <c:pt idx="390" formatCode="0.00">
                  <c:v>4782.372994512245</c:v>
                </c:pt>
                <c:pt idx="391" formatCode="0.00">
                  <c:v>4616.1543208372168</c:v>
                </c:pt>
                <c:pt idx="392" formatCode="0.00">
                  <c:v>4378.1884045474262</c:v>
                </c:pt>
                <c:pt idx="393" formatCode="0.00">
                  <c:v>4474.2217192397466</c:v>
                </c:pt>
                <c:pt idx="394" formatCode="0.00">
                  <c:v>4672.0067846602551</c:v>
                </c:pt>
                <c:pt idx="395" formatCode="0.00">
                  <c:v>5893.8522456174633</c:v>
                </c:pt>
                <c:pt idx="396" formatCode="0.00">
                  <c:v>3746.4189315769872</c:v>
                </c:pt>
                <c:pt idx="397" formatCode="0.00">
                  <c:v>3875.4219566172696</c:v>
                </c:pt>
                <c:pt idx="398" formatCode="0.00">
                  <c:v>4359.4543984272068</c:v>
                </c:pt>
                <c:pt idx="399" formatCode="0.00">
                  <c:v>4312.2325337186921</c:v>
                </c:pt>
                <c:pt idx="400" formatCode="0.00">
                  <c:v>4754.8691788395136</c:v>
                </c:pt>
                <c:pt idx="401" formatCode="0.00">
                  <c:v>4698.0297687127404</c:v>
                </c:pt>
                <c:pt idx="402" formatCode="0.00">
                  <c:v>4792.4048027140634</c:v>
                </c:pt>
                <c:pt idx="403" formatCode="0.00">
                  <c:v>4626.6697171903161</c:v>
                </c:pt>
                <c:pt idx="404" formatCode="0.00">
                  <c:v>4389.1768685160141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FA-4965-8D94-57CF80B34FB2}"/>
            </c:ext>
          </c:extLst>
        </c:ser>
        <c:ser>
          <c:idx val="3"/>
          <c:order val="3"/>
          <c:tx>
            <c:strRef>
              <c:f>'FORCAST SHEET BEER'!$E$1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BEER'!$E$2:$E$406</c:f>
              <c:numCache>
                <c:formatCode>General</c:formatCode>
                <c:ptCount val="405"/>
                <c:pt idx="323" formatCode="0.00">
                  <c:v>6370</c:v>
                </c:pt>
                <c:pt idx="324" formatCode="0.00">
                  <c:v>4427.4531357089436</c:v>
                </c:pt>
                <c:pt idx="325" formatCode="0.00">
                  <c:v>4603.8046721023238</c:v>
                </c:pt>
                <c:pt idx="326" formatCode="0.00">
                  <c:v>5129.5809892013231</c:v>
                </c:pt>
                <c:pt idx="327" formatCode="0.00">
                  <c:v>5120.3984919416871</c:v>
                </c:pt>
                <c:pt idx="328" formatCode="0.00">
                  <c:v>5598.3890679276674</c:v>
                </c:pt>
                <c:pt idx="329" formatCode="0.00">
                  <c:v>5574.8400285615817</c:v>
                </c:pt>
                <c:pt idx="330" formatCode="0.00">
                  <c:v>5700.8544823129114</c:v>
                </c:pt>
                <c:pt idx="331" formatCode="0.00">
                  <c:v>5565.3982676041196</c:v>
                </c:pt>
                <c:pt idx="332" formatCode="0.00">
                  <c:v>5357.0373240704166</c:v>
                </c:pt>
                <c:pt idx="333" formatCode="0.00">
                  <c:v>5481.6810012709093</c:v>
                </c:pt>
                <c:pt idx="334" formatCode="0.00">
                  <c:v>5707.2092556462021</c:v>
                </c:pt>
                <c:pt idx="335" formatCode="0.00">
                  <c:v>6956.0326949227001</c:v>
                </c:pt>
                <c:pt idx="336" formatCode="0.00">
                  <c:v>4848.6811812964352</c:v>
                </c:pt>
                <c:pt idx="337" formatCode="0.00">
                  <c:v>5003.0181798766735</c:v>
                </c:pt>
                <c:pt idx="338" formatCode="0.00">
                  <c:v>5511.858800250071</c:v>
                </c:pt>
                <c:pt idx="339" formatCode="0.00">
                  <c:v>5488.9641719390738</c:v>
                </c:pt>
                <c:pt idx="340" formatCode="0.00">
                  <c:v>5955.485809967452</c:v>
                </c:pt>
                <c:pt idx="341" formatCode="0.00">
                  <c:v>5922.1228233959464</c:v>
                </c:pt>
                <c:pt idx="342" formatCode="0.00">
                  <c:v>6039.5952370497198</c:v>
                </c:pt>
                <c:pt idx="343" formatCode="0.00">
                  <c:v>5896.6045525250638</c:v>
                </c:pt>
                <c:pt idx="344" formatCode="0.00">
                  <c:v>5681.526279159747</c:v>
                </c:pt>
                <c:pt idx="345" formatCode="0.00">
                  <c:v>5800.127909362729</c:v>
                </c:pt>
                <c:pt idx="346" formatCode="0.00">
                  <c:v>6020.1808539422782</c:v>
                </c:pt>
                <c:pt idx="347" formatCode="0.00">
                  <c:v>7264.0108158746998</c:v>
                </c:pt>
                <c:pt idx="348" formatCode="0.00">
                  <c:v>5149.5800412838898</c:v>
                </c:pt>
                <c:pt idx="349" formatCode="0.00">
                  <c:v>5299.884428667604</c:v>
                </c:pt>
                <c:pt idx="350" formatCode="0.00">
                  <c:v>5804.9845652393724</c:v>
                </c:pt>
                <c:pt idx="351" formatCode="0.00">
                  <c:v>5778.6079485928876</c:v>
                </c:pt>
                <c:pt idx="352" formatCode="0.00">
                  <c:v>6241.8777335383957</c:v>
                </c:pt>
                <c:pt idx="353" formatCode="0.00">
                  <c:v>6205.4689072769042</c:v>
                </c:pt>
                <c:pt idx="354" formatCode="0.00">
                  <c:v>6320.0808183094869</c:v>
                </c:pt>
                <c:pt idx="355" formatCode="0.00">
                  <c:v>6174.3971209406091</c:v>
                </c:pt>
                <c:pt idx="356" formatCode="0.00">
                  <c:v>5956.7778210235456</c:v>
                </c:pt>
                <c:pt idx="357" formatCode="0.00">
                  <c:v>6072.976865198737</c:v>
                </c:pt>
                <c:pt idx="358" formatCode="0.00">
                  <c:v>6290.7537659505824</c:v>
                </c:pt>
                <c:pt idx="359" formatCode="0.00">
                  <c:v>7532.4237237699117</c:v>
                </c:pt>
                <c:pt idx="360" formatCode="0.00">
                  <c:v>5414.7611597548439</c:v>
                </c:pt>
                <c:pt idx="361" formatCode="0.00">
                  <c:v>5563.1653335884921</c:v>
                </c:pt>
                <c:pt idx="362" formatCode="0.00">
                  <c:v>6066.4522709383773</c:v>
                </c:pt>
                <c:pt idx="363" formatCode="0.00">
                  <c:v>6038.3432222657902</c:v>
                </c:pt>
                <c:pt idx="364" formatCode="0.00">
                  <c:v>6499.9557082062192</c:v>
                </c:pt>
                <c:pt idx="365" formatCode="0.00">
                  <c:v>6461.9596190152579</c:v>
                </c:pt>
                <c:pt idx="366" formatCode="0.00">
                  <c:v>6575.0496789561639</c:v>
                </c:pt>
                <c:pt idx="367" formatCode="0.00">
                  <c:v>6427.9053355669421</c:v>
                </c:pt>
                <c:pt idx="368" formatCode="0.00">
                  <c:v>6208.8827579064609</c:v>
                </c:pt>
                <c:pt idx="369" formatCode="0.00">
                  <c:v>6323.7323847740463</c:v>
                </c:pt>
                <c:pt idx="370" formatCode="0.00">
                  <c:v>6540.2105142026167</c:v>
                </c:pt>
                <c:pt idx="371" formatCode="0.00">
                  <c:v>7780.6293946709111</c:v>
                </c:pt>
                <c:pt idx="372" formatCode="0.00">
                  <c:v>5661.0430904897403</c:v>
                </c:pt>
                <c:pt idx="373" formatCode="0.00">
                  <c:v>5808.3080801667866</c:v>
                </c:pt>
                <c:pt idx="374" formatCode="0.00">
                  <c:v>6310.4946849431653</c:v>
                </c:pt>
                <c:pt idx="375" formatCode="0.00">
                  <c:v>6281.3221094948649</c:v>
                </c:pt>
                <c:pt idx="376" formatCode="0.00">
                  <c:v>6741.9059761099825</c:v>
                </c:pt>
                <c:pt idx="377" formatCode="0.00">
                  <c:v>6702.9144107137508</c:v>
                </c:pt>
                <c:pt idx="378" formatCode="0.00">
                  <c:v>6815.0404953039733</c:v>
                </c:pt>
                <c:pt idx="379" formatCode="0.00">
                  <c:v>6666.9621465477894</c:v>
                </c:pt>
                <c:pt idx="380" formatCode="0.00">
                  <c:v>6447.034104479364</c:v>
                </c:pt>
                <c:pt idx="381" formatCode="0.00">
                  <c:v>6561.0054721556671</c:v>
                </c:pt>
                <c:pt idx="382" formatCode="0.00">
                  <c:v>6776.631297452248</c:v>
                </c:pt>
                <c:pt idx="383" formatCode="0.00">
                  <c:v>8016.2226573424896</c:v>
                </c:pt>
                <c:pt idx="384" formatCode="0.00">
                  <c:v>5895.3382321845093</c:v>
                </c:pt>
                <c:pt idx="385" formatCode="0.00">
                  <c:v>6041.8354476350842</c:v>
                </c:pt>
                <c:pt idx="386" formatCode="0.00">
                  <c:v>6543.2753935899145</c:v>
                </c:pt>
                <c:pt idx="387" formatCode="0.00">
                  <c:v>6513.3763936458981</c:v>
                </c:pt>
                <c:pt idx="388" formatCode="0.00">
                  <c:v>6973.2532393498304</c:v>
                </c:pt>
                <c:pt idx="389" formatCode="0.00">
                  <c:v>6933.5732725843636</c:v>
                </c:pt>
                <c:pt idx="390" formatCode="0.00">
                  <c:v>7045.0288346813777</c:v>
                </c:pt>
                <c:pt idx="391" formatCode="0.00">
                  <c:v>6896.2971419814821</c:v>
                </c:pt>
                <c:pt idx="392" formatCode="0.00">
                  <c:v>6675.7322717507568</c:v>
                </c:pt>
                <c:pt idx="393" formatCode="0.00">
                  <c:v>6789.0826992867014</c:v>
                </c:pt>
                <c:pt idx="394" formatCode="0.00">
                  <c:v>7004.1028773728603</c:v>
                </c:pt>
                <c:pt idx="395" formatCode="0.00">
                  <c:v>8243.1033184057087</c:v>
                </c:pt>
                <c:pt idx="396" formatCode="0.00">
                  <c:v>6121.2757959267656</c:v>
                </c:pt>
                <c:pt idx="397" formatCode="0.00">
                  <c:v>6267.2182703334975</c:v>
                </c:pt>
                <c:pt idx="398" formatCode="0.00">
                  <c:v>6768.1163839743449</c:v>
                </c:pt>
                <c:pt idx="399" formatCode="0.00">
                  <c:v>6737.6880134704916</c:v>
                </c:pt>
                <c:pt idx="400" formatCode="0.00">
                  <c:v>7197.0475245771322</c:v>
                </c:pt>
                <c:pt idx="401" formatCode="0.00">
                  <c:v>7156.8618532975524</c:v>
                </c:pt>
                <c:pt idx="402" formatCode="0.00">
                  <c:v>7267.8229538167561</c:v>
                </c:pt>
                <c:pt idx="403" formatCode="0.00">
                  <c:v>7118.6076729655779</c:v>
                </c:pt>
                <c:pt idx="404" formatCode="0.00">
                  <c:v>6897.5697351193658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FA-4965-8D94-57CF80B34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6928"/>
        <c:axId val="72046512"/>
      </c:lineChart>
      <c:catAx>
        <c:axId val="72046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512"/>
        <c:crosses val="autoZero"/>
        <c:auto val="1"/>
        <c:lblAlgn val="ctr"/>
        <c:lblOffset val="100"/>
        <c:noMultiLvlLbl val="0"/>
      </c:catAx>
      <c:valAx>
        <c:axId val="72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REGRESSION'!$B$1</c:f>
              <c:strCache>
                <c:ptCount val="1"/>
                <c:pt idx="0">
                  <c:v>ALCOHOL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3183281335116132E-4"/>
                  <c:y val="-0.29750765529308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REGRESSION'!$A$2:$A$326</c:f>
              <c:numCache>
                <c:formatCode>m/d/yyyy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xVal>
          <c:yVal>
            <c:numRef>
              <c:f>'LINEAR REGRESSION'!$B$2:$B$326</c:f>
              <c:numCache>
                <c:formatCode>General</c:formatCode>
                <c:ptCount val="325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E-4D6C-A1AA-1842344EE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3216"/>
        <c:axId val="2074644880"/>
      </c:scatterChart>
      <c:valAx>
        <c:axId val="2074643216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44880"/>
        <c:crosses val="autoZero"/>
        <c:crossBetween val="midCat"/>
      </c:valAx>
      <c:valAx>
        <c:axId val="20746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4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alpha val="97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REGRESSION'!$I$1</c:f>
              <c:strCache>
                <c:ptCount val="1"/>
                <c:pt idx="0">
                  <c:v>BEER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818511582900281E-5"/>
                  <c:y val="-0.331535433070866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 REGRESSION'!$H$2:$H$326</c:f>
              <c:numCache>
                <c:formatCode>m/d/yyyy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xVal>
          <c:yVal>
            <c:numRef>
              <c:f>'LINEAR REGRESSION'!$I$2:$I$326</c:f>
              <c:numCache>
                <c:formatCode>General</c:formatCode>
                <c:ptCount val="325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3155</c:v>
                </c:pt>
                <c:pt idx="253">
                  <c:v>3227</c:v>
                </c:pt>
                <c:pt idx="254">
                  <c:v>3624</c:v>
                </c:pt>
                <c:pt idx="255">
                  <c:v>3488</c:v>
                </c:pt>
                <c:pt idx="256">
                  <c:v>3947</c:v>
                </c:pt>
                <c:pt idx="257">
                  <c:v>3809</c:v>
                </c:pt>
                <c:pt idx="258">
                  <c:v>4034</c:v>
                </c:pt>
                <c:pt idx="259">
                  <c:v>4100</c:v>
                </c:pt>
                <c:pt idx="260">
                  <c:v>3631</c:v>
                </c:pt>
                <c:pt idx="261">
                  <c:v>3787</c:v>
                </c:pt>
                <c:pt idx="262">
                  <c:v>4059</c:v>
                </c:pt>
                <c:pt idx="263">
                  <c:v>5215</c:v>
                </c:pt>
                <c:pt idx="264">
                  <c:v>3381</c:v>
                </c:pt>
                <c:pt idx="265">
                  <c:v>3310</c:v>
                </c:pt>
                <c:pt idx="266">
                  <c:v>3652</c:v>
                </c:pt>
                <c:pt idx="267">
                  <c:v>3702</c:v>
                </c:pt>
                <c:pt idx="268">
                  <c:v>4165</c:v>
                </c:pt>
                <c:pt idx="269">
                  <c:v>4036</c:v>
                </c:pt>
                <c:pt idx="270">
                  <c:v>4242</c:v>
                </c:pt>
                <c:pt idx="271">
                  <c:v>4219</c:v>
                </c:pt>
                <c:pt idx="272">
                  <c:v>3814</c:v>
                </c:pt>
                <c:pt idx="273">
                  <c:v>4090</c:v>
                </c:pt>
                <c:pt idx="274">
                  <c:v>4103</c:v>
                </c:pt>
                <c:pt idx="275">
                  <c:v>5572</c:v>
                </c:pt>
                <c:pt idx="276">
                  <c:v>3572</c:v>
                </c:pt>
                <c:pt idx="277">
                  <c:v>3482</c:v>
                </c:pt>
                <c:pt idx="278">
                  <c:v>3857</c:v>
                </c:pt>
                <c:pt idx="279">
                  <c:v>3867</c:v>
                </c:pt>
                <c:pt idx="280">
                  <c:v>4335</c:v>
                </c:pt>
                <c:pt idx="281">
                  <c:v>4217</c:v>
                </c:pt>
                <c:pt idx="282">
                  <c:v>4532</c:v>
                </c:pt>
                <c:pt idx="283">
                  <c:v>4260</c:v>
                </c:pt>
                <c:pt idx="284">
                  <c:v>4073</c:v>
                </c:pt>
                <c:pt idx="285">
                  <c:v>4273</c:v>
                </c:pt>
                <c:pt idx="286">
                  <c:v>4266</c:v>
                </c:pt>
                <c:pt idx="287">
                  <c:v>5816</c:v>
                </c:pt>
                <c:pt idx="288">
                  <c:v>3610</c:v>
                </c:pt>
                <c:pt idx="289">
                  <c:v>3773</c:v>
                </c:pt>
                <c:pt idx="290">
                  <c:v>4051</c:v>
                </c:pt>
                <c:pt idx="291">
                  <c:v>4114</c:v>
                </c:pt>
                <c:pt idx="292">
                  <c:v>4403</c:v>
                </c:pt>
                <c:pt idx="293">
                  <c:v>4474</c:v>
                </c:pt>
                <c:pt idx="294">
                  <c:v>4751</c:v>
                </c:pt>
                <c:pt idx="295">
                  <c:v>4480</c:v>
                </c:pt>
                <c:pt idx="296">
                  <c:v>4434</c:v>
                </c:pt>
                <c:pt idx="297">
                  <c:v>4437</c:v>
                </c:pt>
                <c:pt idx="298">
                  <c:v>4674</c:v>
                </c:pt>
                <c:pt idx="299">
                  <c:v>6054</c:v>
                </c:pt>
                <c:pt idx="300">
                  <c:v>3728</c:v>
                </c:pt>
                <c:pt idx="301">
                  <c:v>3759</c:v>
                </c:pt>
                <c:pt idx="302">
                  <c:v>4247</c:v>
                </c:pt>
                <c:pt idx="303">
                  <c:v>4251</c:v>
                </c:pt>
                <c:pt idx="304">
                  <c:v>4647</c:v>
                </c:pt>
                <c:pt idx="305">
                  <c:v>4676</c:v>
                </c:pt>
                <c:pt idx="306">
                  <c:v>4798</c:v>
                </c:pt>
                <c:pt idx="307">
                  <c:v>4647</c:v>
                </c:pt>
                <c:pt idx="308">
                  <c:v>4538</c:v>
                </c:pt>
                <c:pt idx="309">
                  <c:v>4536</c:v>
                </c:pt>
                <c:pt idx="310">
                  <c:v>4846</c:v>
                </c:pt>
                <c:pt idx="311">
                  <c:v>6241</c:v>
                </c:pt>
                <c:pt idx="312">
                  <c:v>3965</c:v>
                </c:pt>
                <c:pt idx="313">
                  <c:v>3967</c:v>
                </c:pt>
                <c:pt idx="314">
                  <c:v>4629</c:v>
                </c:pt>
                <c:pt idx="315">
                  <c:v>4317</c:v>
                </c:pt>
                <c:pt idx="316">
                  <c:v>4897</c:v>
                </c:pt>
                <c:pt idx="317">
                  <c:v>4939</c:v>
                </c:pt>
                <c:pt idx="318">
                  <c:v>4963</c:v>
                </c:pt>
                <c:pt idx="319">
                  <c:v>4898</c:v>
                </c:pt>
                <c:pt idx="320">
                  <c:v>4598</c:v>
                </c:pt>
                <c:pt idx="321">
                  <c:v>4737</c:v>
                </c:pt>
                <c:pt idx="322">
                  <c:v>5130</c:v>
                </c:pt>
                <c:pt idx="323">
                  <c:v>6370</c:v>
                </c:pt>
                <c:pt idx="324">
                  <c:v>4560.7605775050724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C-464A-85C3-B22C74AC1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9312"/>
        <c:axId val="24371808"/>
      </c:scatterChart>
      <c:valAx>
        <c:axId val="24369312"/>
        <c:scaling>
          <c:orientation val="minMax"/>
          <c:min val="3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1808"/>
        <c:crosses val="autoZero"/>
        <c:crossBetween val="midCat"/>
      </c:valAx>
      <c:valAx>
        <c:axId val="243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 ALCOHOL'!$B$1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012740646365582"/>
                  <c:y val="-0.21063939734805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'FORCAST SHEET ALCOHOL'!$B$2:$B$408</c:f>
              <c:numCache>
                <c:formatCode>General</c:formatCode>
                <c:ptCount val="407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1-4F08-80AA-C6979392C8BD}"/>
            </c:ext>
          </c:extLst>
        </c:ser>
        <c:ser>
          <c:idx val="1"/>
          <c:order val="1"/>
          <c:tx>
            <c:strRef>
              <c:f>'FORCAST SHEET ALCOHOL'!$C$1</c:f>
              <c:strCache>
                <c:ptCount val="1"/>
                <c:pt idx="0">
                  <c:v>Forecast(ALCOHOL)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ALCOHOL'!$C$2:$C$408</c:f>
              <c:numCache>
                <c:formatCode>General</c:formatCode>
                <c:ptCount val="407"/>
                <c:pt idx="324">
                  <c:v>10718</c:v>
                </c:pt>
                <c:pt idx="325">
                  <c:v>11740.355338360376</c:v>
                </c:pt>
                <c:pt idx="326">
                  <c:v>13558.730976549361</c:v>
                </c:pt>
                <c:pt idx="327">
                  <c:v>13151.029494498494</c:v>
                </c:pt>
                <c:pt idx="328">
                  <c:v>14638.906231645236</c:v>
                </c:pt>
                <c:pt idx="329">
                  <c:v>15308.639955810426</c:v>
                </c:pt>
                <c:pt idx="330">
                  <c:v>13288.668507526467</c:v>
                </c:pt>
                <c:pt idx="331">
                  <c:v>14445.963544724136</c:v>
                </c:pt>
                <c:pt idx="332">
                  <c:v>13460.063483871101</c:v>
                </c:pt>
                <c:pt idx="333">
                  <c:v>14195.865373124365</c:v>
                </c:pt>
                <c:pt idx="334">
                  <c:v>14337.526308693163</c:v>
                </c:pt>
                <c:pt idx="335">
                  <c:v>15798.096530192739</c:v>
                </c:pt>
                <c:pt idx="336">
                  <c:v>11041.058302903657</c:v>
                </c:pt>
                <c:pt idx="337">
                  <c:v>12112.522654003818</c:v>
                </c:pt>
                <c:pt idx="338">
                  <c:v>13930.898292192805</c:v>
                </c:pt>
                <c:pt idx="339">
                  <c:v>13523.196810141939</c:v>
                </c:pt>
                <c:pt idx="340">
                  <c:v>15011.073547288681</c:v>
                </c:pt>
                <c:pt idx="341">
                  <c:v>15680.807271453868</c:v>
                </c:pt>
                <c:pt idx="342">
                  <c:v>13660.835823169909</c:v>
                </c:pt>
                <c:pt idx="343">
                  <c:v>14818.130860367579</c:v>
                </c:pt>
                <c:pt idx="344">
                  <c:v>13832.230799514544</c:v>
                </c:pt>
                <c:pt idx="345">
                  <c:v>14568.032688767807</c:v>
                </c:pt>
                <c:pt idx="346">
                  <c:v>14709.693624336605</c:v>
                </c:pt>
                <c:pt idx="347">
                  <c:v>16170.263845836183</c:v>
                </c:pt>
                <c:pt idx="348">
                  <c:v>11413.225618547101</c:v>
                </c:pt>
                <c:pt idx="349">
                  <c:v>12484.689969647263</c:v>
                </c:pt>
                <c:pt idx="350">
                  <c:v>14303.065607836248</c:v>
                </c:pt>
                <c:pt idx="351">
                  <c:v>13895.364125785381</c:v>
                </c:pt>
                <c:pt idx="352">
                  <c:v>15383.240862932123</c:v>
                </c:pt>
                <c:pt idx="353">
                  <c:v>16052.974587097311</c:v>
                </c:pt>
                <c:pt idx="354">
                  <c:v>14033.003138813352</c:v>
                </c:pt>
                <c:pt idx="355">
                  <c:v>15190.298176011021</c:v>
                </c:pt>
                <c:pt idx="356">
                  <c:v>14204.398115157988</c:v>
                </c:pt>
                <c:pt idx="357">
                  <c:v>14940.200004411252</c:v>
                </c:pt>
                <c:pt idx="358">
                  <c:v>15081.86093998005</c:v>
                </c:pt>
                <c:pt idx="359">
                  <c:v>16542.431161479628</c:v>
                </c:pt>
                <c:pt idx="360">
                  <c:v>11785.392934190542</c:v>
                </c:pt>
                <c:pt idx="361">
                  <c:v>12856.857285290705</c:v>
                </c:pt>
                <c:pt idx="362">
                  <c:v>14675.232923479691</c:v>
                </c:pt>
                <c:pt idx="363">
                  <c:v>14267.531441428824</c:v>
                </c:pt>
                <c:pt idx="364">
                  <c:v>15755.408178575566</c:v>
                </c:pt>
                <c:pt idx="365">
                  <c:v>16425.141902740754</c:v>
                </c:pt>
                <c:pt idx="366">
                  <c:v>14405.170454456797</c:v>
                </c:pt>
                <c:pt idx="367">
                  <c:v>15562.465491654466</c:v>
                </c:pt>
                <c:pt idx="368">
                  <c:v>14576.565430801431</c:v>
                </c:pt>
                <c:pt idx="369">
                  <c:v>15312.367320054695</c:v>
                </c:pt>
                <c:pt idx="370">
                  <c:v>15454.028255623492</c:v>
                </c:pt>
                <c:pt idx="371">
                  <c:v>16914.598477123069</c:v>
                </c:pt>
                <c:pt idx="372">
                  <c:v>12157.560249833987</c:v>
                </c:pt>
                <c:pt idx="373">
                  <c:v>13229.02460093415</c:v>
                </c:pt>
                <c:pt idx="374">
                  <c:v>15047.400239123135</c:v>
                </c:pt>
                <c:pt idx="375">
                  <c:v>14639.698757072269</c:v>
                </c:pt>
                <c:pt idx="376">
                  <c:v>16127.575494219011</c:v>
                </c:pt>
                <c:pt idx="377">
                  <c:v>16797.309218384198</c:v>
                </c:pt>
                <c:pt idx="378">
                  <c:v>14777.337770100239</c:v>
                </c:pt>
                <c:pt idx="379">
                  <c:v>15934.632807297909</c:v>
                </c:pt>
                <c:pt idx="380">
                  <c:v>14948.732746444874</c:v>
                </c:pt>
                <c:pt idx="381">
                  <c:v>15684.534635698137</c:v>
                </c:pt>
                <c:pt idx="382">
                  <c:v>15826.195571266935</c:v>
                </c:pt>
                <c:pt idx="383">
                  <c:v>17286.765792766513</c:v>
                </c:pt>
                <c:pt idx="384">
                  <c:v>12529.727565477431</c:v>
                </c:pt>
                <c:pt idx="385">
                  <c:v>13601.191916577593</c:v>
                </c:pt>
                <c:pt idx="386">
                  <c:v>15419.567554766578</c:v>
                </c:pt>
                <c:pt idx="387">
                  <c:v>15011.866072715711</c:v>
                </c:pt>
                <c:pt idx="388">
                  <c:v>16499.742809862455</c:v>
                </c:pt>
                <c:pt idx="389">
                  <c:v>17169.476534027643</c:v>
                </c:pt>
                <c:pt idx="390">
                  <c:v>15149.505085743682</c:v>
                </c:pt>
                <c:pt idx="391">
                  <c:v>16306.800122941353</c:v>
                </c:pt>
                <c:pt idx="392">
                  <c:v>15320.900062088318</c:v>
                </c:pt>
                <c:pt idx="393">
                  <c:v>16056.701951341582</c:v>
                </c:pt>
                <c:pt idx="394">
                  <c:v>16198.36288691038</c:v>
                </c:pt>
                <c:pt idx="395">
                  <c:v>17658.933108409958</c:v>
                </c:pt>
                <c:pt idx="396">
                  <c:v>12901.894881120872</c:v>
                </c:pt>
                <c:pt idx="397">
                  <c:v>13973.359232221035</c:v>
                </c:pt>
                <c:pt idx="398">
                  <c:v>15791.73487041002</c:v>
                </c:pt>
                <c:pt idx="399">
                  <c:v>15384.033388359154</c:v>
                </c:pt>
                <c:pt idx="400">
                  <c:v>16871.910125505896</c:v>
                </c:pt>
                <c:pt idx="401">
                  <c:v>17541.643849671083</c:v>
                </c:pt>
                <c:pt idx="402">
                  <c:v>15521.672401387126</c:v>
                </c:pt>
                <c:pt idx="403">
                  <c:v>16678.967438584797</c:v>
                </c:pt>
                <c:pt idx="404">
                  <c:v>15693.067377731761</c:v>
                </c:pt>
                <c:pt idx="405">
                  <c:v>16428.869266985024</c:v>
                </c:pt>
                <c:pt idx="406">
                  <c:v>16570.530202553822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1-4F08-80AA-C6979392C8BD}"/>
            </c:ext>
          </c:extLst>
        </c:ser>
        <c:ser>
          <c:idx val="2"/>
          <c:order val="2"/>
          <c:tx>
            <c:strRef>
              <c:f>'FORCAST SHEET ALCOHOL'!$D$1</c:f>
              <c:strCache>
                <c:ptCount val="1"/>
                <c:pt idx="0">
                  <c:v>Lower Confidence Bound(ALCOHOL)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ALCOHOL'!$D$2:$D$408</c:f>
              <c:numCache>
                <c:formatCode>General</c:formatCode>
                <c:ptCount val="407"/>
                <c:pt idx="324" formatCode="0.00">
                  <c:v>10718</c:v>
                </c:pt>
                <c:pt idx="325" formatCode="0.00">
                  <c:v>11061.965397001924</c:v>
                </c:pt>
                <c:pt idx="326" formatCode="0.00">
                  <c:v>12859.132324939719</c:v>
                </c:pt>
                <c:pt idx="327" formatCode="0.00">
                  <c:v>12430.685103493353</c:v>
                </c:pt>
                <c:pt idx="328" formatCode="0.00">
                  <c:v>13898.239546882272</c:v>
                </c:pt>
                <c:pt idx="329" formatCode="0.00">
                  <c:v>14548.039875245458</c:v>
                </c:pt>
                <c:pt idx="330" formatCode="0.00">
                  <c:v>12508.493529722504</c:v>
                </c:pt>
                <c:pt idx="331" formatCode="0.00">
                  <c:v>13646.545257060208</c:v>
                </c:pt>
                <c:pt idx="332" formatCode="0.00">
                  <c:v>12641.709519524624</c:v>
                </c:pt>
                <c:pt idx="333" formatCode="0.00">
                  <c:v>13358.861936245254</c:v>
                </c:pt>
                <c:pt idx="334" formatCode="0.00">
                  <c:v>13482.140345378999</c:v>
                </c:pt>
                <c:pt idx="335" formatCode="0.00">
                  <c:v>14924.577606499734</c:v>
                </c:pt>
                <c:pt idx="336" formatCode="0.00">
                  <c:v>10149.640238683547</c:v>
                </c:pt>
                <c:pt idx="337" formatCode="0.00">
                  <c:v>11155.579637310975</c:v>
                </c:pt>
                <c:pt idx="338" formatCode="0.00">
                  <c:v>12957.340417000307</c:v>
                </c:pt>
                <c:pt idx="339" formatCode="0.00">
                  <c:v>12533.17994759252</c:v>
                </c:pt>
                <c:pt idx="340" formatCode="0.00">
                  <c:v>14004.745463127449</c:v>
                </c:pt>
                <c:pt idx="341" formatCode="0.00">
                  <c:v>14658.308209697127</c:v>
                </c:pt>
                <c:pt idx="342" formatCode="0.00">
                  <c:v>12622.299033487701</c:v>
                </c:pt>
                <c:pt idx="343" formatCode="0.00">
                  <c:v>13763.683075938465</c:v>
                </c:pt>
                <c:pt idx="344" formatCode="0.00">
                  <c:v>12761.99267114714</c:v>
                </c:pt>
                <c:pt idx="345" formatCode="0.00">
                  <c:v>13482.119180277861</c:v>
                </c:pt>
                <c:pt idx="346" formatCode="0.00">
                  <c:v>13608.214373491619</c:v>
                </c:pt>
                <c:pt idx="347" formatCode="0.00">
                  <c:v>15053.323494608576</c:v>
                </c:pt>
                <c:pt idx="348" formatCode="0.00">
                  <c:v>10280.924115933054</c:v>
                </c:pt>
                <c:pt idx="349" formatCode="0.00">
                  <c:v>11297.696761225305</c:v>
                </c:pt>
                <c:pt idx="350" formatCode="0.00">
                  <c:v>13101.395912926195</c:v>
                </c:pt>
                <c:pt idx="351" formatCode="0.00">
                  <c:v>12679.090418007721</c:v>
                </c:pt>
                <c:pt idx="352" formatCode="0.00">
                  <c:v>14152.432662210469</c:v>
                </c:pt>
                <c:pt idx="353" formatCode="0.00">
                  <c:v>14807.69860953715</c:v>
                </c:pt>
                <c:pt idx="354" formatCode="0.00">
                  <c:v>12773.323436416245</c:v>
                </c:pt>
                <c:pt idx="355" formatCode="0.00">
                  <c:v>13916.276267087143</c:v>
                </c:pt>
                <c:pt idx="356" formatCode="0.00">
                  <c:v>12916.093106212287</c:v>
                </c:pt>
                <c:pt idx="357" formatCode="0.00">
                  <c:v>13637.668704201271</c:v>
                </c:pt>
                <c:pt idx="358" formatCode="0.00">
                  <c:v>13765.157966375056</c:v>
                </c:pt>
                <c:pt idx="359" formatCode="0.00">
                  <c:v>15211.609041690135</c:v>
                </c:pt>
                <c:pt idx="360" formatCode="0.00">
                  <c:v>10440.502198883463</c:v>
                </c:pt>
                <c:pt idx="361" formatCode="0.00">
                  <c:v>11463.500824333925</c:v>
                </c:pt>
                <c:pt idx="362" formatCode="0.00">
                  <c:v>13268.245316175555</c:v>
                </c:pt>
                <c:pt idx="363" formatCode="0.00">
                  <c:v>12846.950021806786</c:v>
                </c:pt>
                <c:pt idx="364" formatCode="0.00">
                  <c:v>14321.268898129045</c:v>
                </c:pt>
                <c:pt idx="365" formatCode="0.00">
                  <c:v>14977.479384967306</c:v>
                </c:pt>
                <c:pt idx="366" formatCode="0.00">
                  <c:v>12944.01804654698</c:v>
                </c:pt>
                <c:pt idx="367" formatCode="0.00">
                  <c:v>14087.855313516195</c:v>
                </c:pt>
                <c:pt idx="368" formatCode="0.00">
                  <c:v>13088.528421591991</c:v>
                </c:pt>
                <c:pt idx="369" formatCode="0.00">
                  <c:v>13810.93328237923</c:v>
                </c:pt>
                <c:pt idx="370" formatCode="0.00">
                  <c:v>13939.225897546628</c:v>
                </c:pt>
                <c:pt idx="371" formatCode="0.00">
                  <c:v>15386.455452129287</c:v>
                </c:pt>
                <c:pt idx="372" formatCode="0.00">
                  <c:v>10616.103194862288</c:v>
                </c:pt>
                <c:pt idx="373" formatCode="0.00">
                  <c:v>11643.212984009435</c:v>
                </c:pt>
                <c:pt idx="374" formatCode="0.00">
                  <c:v>13448.58266150471</c:v>
                </c:pt>
                <c:pt idx="375" formatCode="0.00">
                  <c:v>13027.894365531423</c:v>
                </c:pt>
                <c:pt idx="376" formatCode="0.00">
                  <c:v>14502.802693158716</c:v>
                </c:pt>
                <c:pt idx="377" formatCode="0.00">
                  <c:v>15159.585693990546</c:v>
                </c:pt>
                <c:pt idx="378" formatCode="0.00">
                  <c:v>13126.680513466592</c:v>
                </c:pt>
                <c:pt idx="379" formatCode="0.00">
                  <c:v>14271.058136576448</c:v>
                </c:pt>
                <c:pt idx="380" formatCode="0.00">
                  <c:v>13272.256328076794</c:v>
                </c:pt>
                <c:pt idx="381" formatCode="0.00">
                  <c:v>13995.17150477042</c:v>
                </c:pt>
                <c:pt idx="382" formatCode="0.00">
                  <c:v>14123.960151040712</c:v>
                </c:pt>
                <c:pt idx="383" formatCode="0.00">
                  <c:v>15571.671913419197</c:v>
                </c:pt>
                <c:pt idx="384" formatCode="0.00">
                  <c:v>10801.788482098225</c:v>
                </c:pt>
                <c:pt idx="385" formatCode="0.00">
                  <c:v>11831.838321640811</c:v>
                </c:pt>
                <c:pt idx="386" formatCode="0.00">
                  <c:v>13637.599230223841</c:v>
                </c:pt>
                <c:pt idx="387" formatCode="0.00">
                  <c:v>13217.291552529403</c:v>
                </c:pt>
                <c:pt idx="388" formatCode="0.00">
                  <c:v>14692.570194746138</c:v>
                </c:pt>
                <c:pt idx="389" formatCode="0.00">
                  <c:v>15349.713503555608</c:v>
                </c:pt>
                <c:pt idx="390" formatCode="0.00">
                  <c:v>13317.158910026061</c:v>
                </c:pt>
                <c:pt idx="391" formatCode="0.00">
                  <c:v>14461.877673884252</c:v>
                </c:pt>
                <c:pt idx="392" formatCode="0.00">
                  <c:v>13463.407824257381</c:v>
                </c:pt>
                <c:pt idx="393" formatCode="0.00">
                  <c:v>14186.646032446431</c:v>
                </c:pt>
                <c:pt idx="394" formatCode="0.00">
                  <c:v>14315.749027926413</c:v>
                </c:pt>
                <c:pt idx="395" formatCode="0.00">
                  <c:v>15763.76669335318</c:v>
                </c:pt>
                <c:pt idx="396" formatCode="0.00">
                  <c:v>10994.180946490584</c:v>
                </c:pt>
                <c:pt idx="397" formatCode="0.00">
                  <c:v>12026.445340508637</c:v>
                </c:pt>
                <c:pt idx="398" formatCode="0.00">
                  <c:v>13832.453111078523</c:v>
                </c:pt>
                <c:pt idx="399" formatCode="0.00">
                  <c:v>13412.385600001462</c:v>
                </c:pt>
                <c:pt idx="400" formatCode="0.00">
                  <c:v>14887.897880375214</c:v>
                </c:pt>
                <c:pt idx="401" formatCode="0.00">
                  <c:v>15545.268460283334</c:v>
                </c:pt>
                <c:pt idx="402" formatCode="0.00">
                  <c:v>13512.934926918302</c:v>
                </c:pt>
                <c:pt idx="403" formatCode="0.00">
                  <c:v>14657.868691071149</c:v>
                </c:pt>
                <c:pt idx="404" formatCode="0.00">
                  <c:v>13659.607928080393</c:v>
                </c:pt>
                <c:pt idx="405" formatCode="0.00">
                  <c:v>14383.049450802075</c:v>
                </c:pt>
                <c:pt idx="406" formatCode="0.00">
                  <c:v>14512.350125797117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1-4F08-80AA-C6979392C8BD}"/>
            </c:ext>
          </c:extLst>
        </c:ser>
        <c:ser>
          <c:idx val="3"/>
          <c:order val="3"/>
          <c:tx>
            <c:strRef>
              <c:f>'FORCAST SHEET ALCOHOL'!$E$1</c:f>
              <c:strCache>
                <c:ptCount val="1"/>
                <c:pt idx="0">
                  <c:v>Upper Confidence Bound(ALCOHOL)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ALCOHOL'!$A$2:$A$408</c:f>
              <c:numCache>
                <c:formatCode>m/d/yyyy</c:formatCode>
                <c:ptCount val="407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  <c:pt idx="405">
                  <c:v>45931</c:v>
                </c:pt>
                <c:pt idx="406">
                  <c:v>45962</c:v>
                </c:pt>
              </c:numCache>
            </c:numRef>
          </c:cat>
          <c:val>
            <c:numRef>
              <c:f>'FORCAST SHEET ALCOHOL'!$E$2:$E$408</c:f>
              <c:numCache>
                <c:formatCode>General</c:formatCode>
                <c:ptCount val="407"/>
                <c:pt idx="324" formatCode="0.00">
                  <c:v>10718</c:v>
                </c:pt>
                <c:pt idx="325" formatCode="0.00">
                  <c:v>12418.745279718827</c:v>
                </c:pt>
                <c:pt idx="326" formatCode="0.00">
                  <c:v>14258.329628159003</c:v>
                </c:pt>
                <c:pt idx="327" formatCode="0.00">
                  <c:v>13871.373885503635</c:v>
                </c:pt>
                <c:pt idx="328" formatCode="0.00">
                  <c:v>15379.5729164082</c:v>
                </c:pt>
                <c:pt idx="329" formatCode="0.00">
                  <c:v>16069.240036375393</c:v>
                </c:pt>
                <c:pt idx="330" formatCode="0.00">
                  <c:v>14068.84348533043</c:v>
                </c:pt>
                <c:pt idx="331" formatCode="0.00">
                  <c:v>15245.381832388064</c:v>
                </c:pt>
                <c:pt idx="332" formatCode="0.00">
                  <c:v>14278.417448217579</c:v>
                </c:pt>
                <c:pt idx="333" formatCode="0.00">
                  <c:v>15032.868810003476</c:v>
                </c:pt>
                <c:pt idx="334" formatCode="0.00">
                  <c:v>15192.912272007326</c:v>
                </c:pt>
                <c:pt idx="335" formatCode="0.00">
                  <c:v>16671.615453885745</c:v>
                </c:pt>
                <c:pt idx="336" formatCode="0.00">
                  <c:v>11932.476367123767</c:v>
                </c:pt>
                <c:pt idx="337" formatCode="0.00">
                  <c:v>13069.465670696662</c:v>
                </c:pt>
                <c:pt idx="338" formatCode="0.00">
                  <c:v>14904.456167385304</c:v>
                </c:pt>
                <c:pt idx="339" formatCode="0.00">
                  <c:v>14513.213672691358</c:v>
                </c:pt>
                <c:pt idx="340" formatCode="0.00">
                  <c:v>16017.401631449913</c:v>
                </c:pt>
                <c:pt idx="341" formatCode="0.00">
                  <c:v>16703.30633321061</c:v>
                </c:pt>
                <c:pt idx="342" formatCode="0.00">
                  <c:v>14699.372612852118</c:v>
                </c:pt>
                <c:pt idx="343" formatCode="0.00">
                  <c:v>15872.578644796693</c:v>
                </c:pt>
                <c:pt idx="344" formatCode="0.00">
                  <c:v>14902.468927881948</c:v>
                </c:pt>
                <c:pt idx="345" formatCode="0.00">
                  <c:v>15653.946197257754</c:v>
                </c:pt>
                <c:pt idx="346" formatCode="0.00">
                  <c:v>15811.172875181592</c:v>
                </c:pt>
                <c:pt idx="347" formatCode="0.00">
                  <c:v>17287.204197063791</c:v>
                </c:pt>
                <c:pt idx="348" formatCode="0.00">
                  <c:v>12545.527121161149</c:v>
                </c:pt>
                <c:pt idx="349" formatCode="0.00">
                  <c:v>13671.683178069221</c:v>
                </c:pt>
                <c:pt idx="350" formatCode="0.00">
                  <c:v>15504.735302746301</c:v>
                </c:pt>
                <c:pt idx="351" formatCode="0.00">
                  <c:v>15111.637833563042</c:v>
                </c:pt>
                <c:pt idx="352" formatCode="0.00">
                  <c:v>16614.049063653776</c:v>
                </c:pt>
                <c:pt idx="353" formatCode="0.00">
                  <c:v>17298.250564657472</c:v>
                </c:pt>
                <c:pt idx="354" formatCode="0.00">
                  <c:v>15292.682841210459</c:v>
                </c:pt>
                <c:pt idx="355" formatCode="0.00">
                  <c:v>16464.320084934901</c:v>
                </c:pt>
                <c:pt idx="356" formatCode="0.00">
                  <c:v>15492.703124103689</c:v>
                </c:pt>
                <c:pt idx="357" formatCode="0.00">
                  <c:v>16242.731304621233</c:v>
                </c:pt>
                <c:pt idx="358" formatCode="0.00">
                  <c:v>16398.563913585043</c:v>
                </c:pt>
                <c:pt idx="359" formatCode="0.00">
                  <c:v>17873.253281269121</c:v>
                </c:pt>
                <c:pt idx="360" formatCode="0.00">
                  <c:v>13130.283669497621</c:v>
                </c:pt>
                <c:pt idx="361" formatCode="0.00">
                  <c:v>14250.213746247486</c:v>
                </c:pt>
                <c:pt idx="362" formatCode="0.00">
                  <c:v>16082.220530783827</c:v>
                </c:pt>
                <c:pt idx="363" formatCode="0.00">
                  <c:v>15688.112861050862</c:v>
                </c:pt>
                <c:pt idx="364" formatCode="0.00">
                  <c:v>17189.547459022087</c:v>
                </c:pt>
                <c:pt idx="365" formatCode="0.00">
                  <c:v>17872.8044205142</c:v>
                </c:pt>
                <c:pt idx="366" formatCode="0.00">
                  <c:v>15866.322862366613</c:v>
                </c:pt>
                <c:pt idx="367" formatCode="0.00">
                  <c:v>17037.075669792735</c:v>
                </c:pt>
                <c:pt idx="368" formatCode="0.00">
                  <c:v>16064.602440010871</c:v>
                </c:pt>
                <c:pt idx="369" formatCode="0.00">
                  <c:v>16813.801357730157</c:v>
                </c:pt>
                <c:pt idx="370" formatCode="0.00">
                  <c:v>16968.830613700356</c:v>
                </c:pt>
                <c:pt idx="371" formatCode="0.00">
                  <c:v>18442.741502116849</c:v>
                </c:pt>
                <c:pt idx="372" formatCode="0.00">
                  <c:v>13699.017304805686</c:v>
                </c:pt>
                <c:pt idx="373" formatCode="0.00">
                  <c:v>14814.836217858865</c:v>
                </c:pt>
                <c:pt idx="374" formatCode="0.00">
                  <c:v>16646.217816741562</c:v>
                </c:pt>
                <c:pt idx="375" formatCode="0.00">
                  <c:v>16251.503148613114</c:v>
                </c:pt>
                <c:pt idx="376" formatCode="0.00">
                  <c:v>17752.348295279306</c:v>
                </c:pt>
                <c:pt idx="377" formatCode="0.00">
                  <c:v>18435.03274277785</c:v>
                </c:pt>
                <c:pt idx="378" formatCode="0.00">
                  <c:v>16427.995026733886</c:v>
                </c:pt>
                <c:pt idx="379" formatCode="0.00">
                  <c:v>17598.207478019369</c:v>
                </c:pt>
                <c:pt idx="380" formatCode="0.00">
                  <c:v>16625.209164812954</c:v>
                </c:pt>
                <c:pt idx="381" formatCode="0.00">
                  <c:v>17373.897766625854</c:v>
                </c:pt>
                <c:pt idx="382" formatCode="0.00">
                  <c:v>17528.430991493158</c:v>
                </c:pt>
                <c:pt idx="383" formatCode="0.00">
                  <c:v>19001.859672113831</c:v>
                </c:pt>
                <c:pt idx="384" formatCode="0.00">
                  <c:v>14257.666648856637</c:v>
                </c:pt>
                <c:pt idx="385" formatCode="0.00">
                  <c:v>15370.545511514374</c:v>
                </c:pt>
                <c:pt idx="386" formatCode="0.00">
                  <c:v>17201.535879309315</c:v>
                </c:pt>
                <c:pt idx="387" formatCode="0.00">
                  <c:v>16806.440592902018</c:v>
                </c:pt>
                <c:pt idx="388" formatCode="0.00">
                  <c:v>18306.915424978772</c:v>
                </c:pt>
                <c:pt idx="389" formatCode="0.00">
                  <c:v>18989.23956449968</c:v>
                </c:pt>
                <c:pt idx="390" formatCode="0.00">
                  <c:v>16981.851261461303</c:v>
                </c:pt>
                <c:pt idx="391" formatCode="0.00">
                  <c:v>18151.722571998456</c:v>
                </c:pt>
                <c:pt idx="392" formatCode="0.00">
                  <c:v>17178.392299919255</c:v>
                </c:pt>
                <c:pt idx="393" formatCode="0.00">
                  <c:v>17926.757870236732</c:v>
                </c:pt>
                <c:pt idx="394" formatCode="0.00">
                  <c:v>18080.976745894346</c:v>
                </c:pt>
                <c:pt idx="395" formatCode="0.00">
                  <c:v>19554.099523466735</c:v>
                </c:pt>
                <c:pt idx="396" formatCode="0.00">
                  <c:v>14809.60881575116</c:v>
                </c:pt>
                <c:pt idx="397" formatCode="0.00">
                  <c:v>15920.273123933433</c:v>
                </c:pt>
                <c:pt idx="398" formatCode="0.00">
                  <c:v>17751.016629741516</c:v>
                </c:pt>
                <c:pt idx="399" formatCode="0.00">
                  <c:v>17355.681176716847</c:v>
                </c:pt>
                <c:pt idx="400" formatCode="0.00">
                  <c:v>18855.922370636577</c:v>
                </c:pt>
                <c:pt idx="401" formatCode="0.00">
                  <c:v>19538.019239058831</c:v>
                </c:pt>
                <c:pt idx="402" formatCode="0.00">
                  <c:v>17530.409875855952</c:v>
                </c:pt>
                <c:pt idx="403" formatCode="0.00">
                  <c:v>18700.066186098444</c:v>
                </c:pt>
                <c:pt idx="404" formatCode="0.00">
                  <c:v>17726.526827383128</c:v>
                </c:pt>
                <c:pt idx="405" formatCode="0.00">
                  <c:v>18474.689083167974</c:v>
                </c:pt>
                <c:pt idx="406" formatCode="0.00">
                  <c:v>18628.710279310526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1-4F08-80AA-C6979392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8432"/>
        <c:axId val="58929264"/>
      </c:lineChart>
      <c:catAx>
        <c:axId val="5892843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9264"/>
        <c:crosses val="autoZero"/>
        <c:auto val="1"/>
        <c:lblAlgn val="ctr"/>
        <c:lblOffset val="100"/>
        <c:noMultiLvlLbl val="0"/>
      </c:catAx>
      <c:valAx>
        <c:axId val="5892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84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'FORCAST SHEET BEER'!$B$1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901061280383435E-2"/>
                  <c:y val="-0.22189235436479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'FORCAST SHEET BEER'!$B$2:$B$406</c:f>
              <c:numCache>
                <c:formatCode>General</c:formatCode>
                <c:ptCount val="405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3155</c:v>
                </c:pt>
                <c:pt idx="253">
                  <c:v>3227</c:v>
                </c:pt>
                <c:pt idx="254">
                  <c:v>3624</c:v>
                </c:pt>
                <c:pt idx="255">
                  <c:v>3488</c:v>
                </c:pt>
                <c:pt idx="256">
                  <c:v>3947</c:v>
                </c:pt>
                <c:pt idx="257">
                  <c:v>3809</c:v>
                </c:pt>
                <c:pt idx="258">
                  <c:v>4034</c:v>
                </c:pt>
                <c:pt idx="259">
                  <c:v>4100</c:v>
                </c:pt>
                <c:pt idx="260">
                  <c:v>3631</c:v>
                </c:pt>
                <c:pt idx="261">
                  <c:v>3787</c:v>
                </c:pt>
                <c:pt idx="262">
                  <c:v>4059</c:v>
                </c:pt>
                <c:pt idx="263">
                  <c:v>5215</c:v>
                </c:pt>
                <c:pt idx="264">
                  <c:v>3381</c:v>
                </c:pt>
                <c:pt idx="265">
                  <c:v>3310</c:v>
                </c:pt>
                <c:pt idx="266">
                  <c:v>3652</c:v>
                </c:pt>
                <c:pt idx="267">
                  <c:v>3702</c:v>
                </c:pt>
                <c:pt idx="268">
                  <c:v>4165</c:v>
                </c:pt>
                <c:pt idx="269">
                  <c:v>4036</c:v>
                </c:pt>
                <c:pt idx="270">
                  <c:v>4242</c:v>
                </c:pt>
                <c:pt idx="271">
                  <c:v>4219</c:v>
                </c:pt>
                <c:pt idx="272">
                  <c:v>3814</c:v>
                </c:pt>
                <c:pt idx="273">
                  <c:v>4090</c:v>
                </c:pt>
                <c:pt idx="274">
                  <c:v>4103</c:v>
                </c:pt>
                <c:pt idx="275">
                  <c:v>5572</c:v>
                </c:pt>
                <c:pt idx="276">
                  <c:v>3572</c:v>
                </c:pt>
                <c:pt idx="277">
                  <c:v>3482</c:v>
                </c:pt>
                <c:pt idx="278">
                  <c:v>3857</c:v>
                </c:pt>
                <c:pt idx="279">
                  <c:v>3867</c:v>
                </c:pt>
                <c:pt idx="280">
                  <c:v>4335</c:v>
                </c:pt>
                <c:pt idx="281">
                  <c:v>4217</c:v>
                </c:pt>
                <c:pt idx="282">
                  <c:v>4532</c:v>
                </c:pt>
                <c:pt idx="283">
                  <c:v>4260</c:v>
                </c:pt>
                <c:pt idx="284">
                  <c:v>4073</c:v>
                </c:pt>
                <c:pt idx="285">
                  <c:v>4273</c:v>
                </c:pt>
                <c:pt idx="286">
                  <c:v>4266</c:v>
                </c:pt>
                <c:pt idx="287">
                  <c:v>5816</c:v>
                </c:pt>
                <c:pt idx="288">
                  <c:v>3610</c:v>
                </c:pt>
                <c:pt idx="289">
                  <c:v>3773</c:v>
                </c:pt>
                <c:pt idx="290">
                  <c:v>4051</c:v>
                </c:pt>
                <c:pt idx="291">
                  <c:v>4114</c:v>
                </c:pt>
                <c:pt idx="292">
                  <c:v>4403</c:v>
                </c:pt>
                <c:pt idx="293">
                  <c:v>4474</c:v>
                </c:pt>
                <c:pt idx="294">
                  <c:v>4751</c:v>
                </c:pt>
                <c:pt idx="295">
                  <c:v>4480</c:v>
                </c:pt>
                <c:pt idx="296">
                  <c:v>4434</c:v>
                </c:pt>
                <c:pt idx="297">
                  <c:v>4437</c:v>
                </c:pt>
                <c:pt idx="298">
                  <c:v>4674</c:v>
                </c:pt>
                <c:pt idx="299">
                  <c:v>6054</c:v>
                </c:pt>
                <c:pt idx="300">
                  <c:v>3728</c:v>
                </c:pt>
                <c:pt idx="301">
                  <c:v>3759</c:v>
                </c:pt>
                <c:pt idx="302">
                  <c:v>4247</c:v>
                </c:pt>
                <c:pt idx="303">
                  <c:v>4251</c:v>
                </c:pt>
                <c:pt idx="304">
                  <c:v>4647</c:v>
                </c:pt>
                <c:pt idx="305">
                  <c:v>4676</c:v>
                </c:pt>
                <c:pt idx="306">
                  <c:v>4798</c:v>
                </c:pt>
                <c:pt idx="307">
                  <c:v>4647</c:v>
                </c:pt>
                <c:pt idx="308">
                  <c:v>4538</c:v>
                </c:pt>
                <c:pt idx="309">
                  <c:v>4536</c:v>
                </c:pt>
                <c:pt idx="310">
                  <c:v>4846</c:v>
                </c:pt>
                <c:pt idx="311">
                  <c:v>6241</c:v>
                </c:pt>
                <c:pt idx="312">
                  <c:v>3965</c:v>
                </c:pt>
                <c:pt idx="313">
                  <c:v>3967</c:v>
                </c:pt>
                <c:pt idx="314">
                  <c:v>4629</c:v>
                </c:pt>
                <c:pt idx="315">
                  <c:v>4317</c:v>
                </c:pt>
                <c:pt idx="316">
                  <c:v>4897</c:v>
                </c:pt>
                <c:pt idx="317">
                  <c:v>4939</c:v>
                </c:pt>
                <c:pt idx="318">
                  <c:v>4963</c:v>
                </c:pt>
                <c:pt idx="319">
                  <c:v>4898</c:v>
                </c:pt>
                <c:pt idx="320">
                  <c:v>4598</c:v>
                </c:pt>
                <c:pt idx="321">
                  <c:v>4737</c:v>
                </c:pt>
                <c:pt idx="322">
                  <c:v>5130</c:v>
                </c:pt>
                <c:pt idx="323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B-44B3-8709-462273AF4FDF}"/>
            </c:ext>
          </c:extLst>
        </c:ser>
        <c:ser>
          <c:idx val="1"/>
          <c:order val="1"/>
          <c:tx>
            <c:strRef>
              <c:f>'FORCAST SHEET BEER'!$C$1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BEER'!$C$2:$C$406</c:f>
              <c:numCache>
                <c:formatCode>General</c:formatCode>
                <c:ptCount val="405"/>
                <c:pt idx="323">
                  <c:v>6370</c:v>
                </c:pt>
                <c:pt idx="324">
                  <c:v>4235.3695817402895</c:v>
                </c:pt>
                <c:pt idx="325">
                  <c:v>4372.8423314637967</c:v>
                </c:pt>
                <c:pt idx="326">
                  <c:v>4865.307609189189</c:v>
                </c:pt>
                <c:pt idx="327">
                  <c:v>4826.482491583005</c:v>
                </c:pt>
                <c:pt idx="328">
                  <c:v>5277.480569696736</c:v>
                </c:pt>
                <c:pt idx="329">
                  <c:v>5228.9680289935595</c:v>
                </c:pt>
                <c:pt idx="330">
                  <c:v>5331.6360962538229</c:v>
                </c:pt>
                <c:pt idx="331">
                  <c:v>5174.1609130663601</c:v>
                </c:pt>
                <c:pt idx="332">
                  <c:v>4944.895519806103</c:v>
                </c:pt>
                <c:pt idx="333">
                  <c:v>5049.5873909202355</c:v>
                </c:pt>
                <c:pt idx="334">
                  <c:v>5255.9900126735693</c:v>
                </c:pt>
                <c:pt idx="335">
                  <c:v>6486.4129636685975</c:v>
                </c:pt>
                <c:pt idx="336">
                  <c:v>4351.782545408887</c:v>
                </c:pt>
                <c:pt idx="337">
                  <c:v>4489.2552951323942</c:v>
                </c:pt>
                <c:pt idx="338">
                  <c:v>4981.7205728577865</c:v>
                </c:pt>
                <c:pt idx="339">
                  <c:v>4942.8954552516025</c:v>
                </c:pt>
                <c:pt idx="340">
                  <c:v>5393.8935333653335</c:v>
                </c:pt>
                <c:pt idx="341">
                  <c:v>5345.380992662157</c:v>
                </c:pt>
                <c:pt idx="342">
                  <c:v>5448.0490599224204</c:v>
                </c:pt>
                <c:pt idx="343">
                  <c:v>5290.5738767349576</c:v>
                </c:pt>
                <c:pt idx="344">
                  <c:v>5061.3084834747006</c:v>
                </c:pt>
                <c:pt idx="345">
                  <c:v>5166.000354588833</c:v>
                </c:pt>
                <c:pt idx="346">
                  <c:v>5372.4029763421677</c:v>
                </c:pt>
                <c:pt idx="347">
                  <c:v>6602.8259273371959</c:v>
                </c:pt>
                <c:pt idx="348">
                  <c:v>4468.1955090774854</c:v>
                </c:pt>
                <c:pt idx="349">
                  <c:v>4605.6682588009926</c:v>
                </c:pt>
                <c:pt idx="350">
                  <c:v>5098.1335365263849</c:v>
                </c:pt>
                <c:pt idx="351">
                  <c:v>5059.3084189202</c:v>
                </c:pt>
                <c:pt idx="352">
                  <c:v>5510.3064970339319</c:v>
                </c:pt>
                <c:pt idx="353">
                  <c:v>5461.7939563307555</c:v>
                </c:pt>
                <c:pt idx="354">
                  <c:v>5564.4620235910188</c:v>
                </c:pt>
                <c:pt idx="355">
                  <c:v>5406.9868404035569</c:v>
                </c:pt>
                <c:pt idx="356">
                  <c:v>5177.721447143299</c:v>
                </c:pt>
                <c:pt idx="357">
                  <c:v>5282.4133182574315</c:v>
                </c:pt>
                <c:pt idx="358">
                  <c:v>5488.8159400107652</c:v>
                </c:pt>
                <c:pt idx="359">
                  <c:v>6719.2388910057934</c:v>
                </c:pt>
                <c:pt idx="360">
                  <c:v>4584.608472746083</c:v>
                </c:pt>
                <c:pt idx="361">
                  <c:v>4722.0812224695901</c:v>
                </c:pt>
                <c:pt idx="362">
                  <c:v>5214.5465001949824</c:v>
                </c:pt>
                <c:pt idx="363">
                  <c:v>5175.7213825887975</c:v>
                </c:pt>
                <c:pt idx="364">
                  <c:v>5626.7194607025294</c:v>
                </c:pt>
                <c:pt idx="365">
                  <c:v>5578.206919999353</c:v>
                </c:pt>
                <c:pt idx="366">
                  <c:v>5680.8749872596163</c:v>
                </c:pt>
                <c:pt idx="367">
                  <c:v>5523.3998040721544</c:v>
                </c:pt>
                <c:pt idx="368">
                  <c:v>5294.1344108118965</c:v>
                </c:pt>
                <c:pt idx="369">
                  <c:v>5398.826281926029</c:v>
                </c:pt>
                <c:pt idx="370">
                  <c:v>5605.2289036793627</c:v>
                </c:pt>
                <c:pt idx="371">
                  <c:v>6835.651854674391</c:v>
                </c:pt>
                <c:pt idx="372">
                  <c:v>4701.0214364146805</c:v>
                </c:pt>
                <c:pt idx="373">
                  <c:v>4838.4941861381876</c:v>
                </c:pt>
                <c:pt idx="374">
                  <c:v>5330.9594638635799</c:v>
                </c:pt>
                <c:pt idx="375">
                  <c:v>5292.134346257395</c:v>
                </c:pt>
                <c:pt idx="376">
                  <c:v>5743.1324243711269</c:v>
                </c:pt>
                <c:pt idx="377">
                  <c:v>5694.6198836679505</c:v>
                </c:pt>
                <c:pt idx="378">
                  <c:v>5797.2879509282138</c:v>
                </c:pt>
                <c:pt idx="379">
                  <c:v>5639.812767740752</c:v>
                </c:pt>
                <c:pt idx="380">
                  <c:v>5410.547374480494</c:v>
                </c:pt>
                <c:pt idx="381">
                  <c:v>5515.2392455946265</c:v>
                </c:pt>
                <c:pt idx="382">
                  <c:v>5721.6418673479602</c:v>
                </c:pt>
                <c:pt idx="383">
                  <c:v>6952.0648183429885</c:v>
                </c:pt>
                <c:pt idx="384">
                  <c:v>4817.434400083278</c:v>
                </c:pt>
                <c:pt idx="385">
                  <c:v>4954.9071498067851</c:v>
                </c:pt>
                <c:pt idx="386">
                  <c:v>5447.3724275321774</c:v>
                </c:pt>
                <c:pt idx="387">
                  <c:v>5408.5473099259925</c:v>
                </c:pt>
                <c:pt idx="388">
                  <c:v>5859.5453880397245</c:v>
                </c:pt>
                <c:pt idx="389">
                  <c:v>5811.032847336548</c:v>
                </c:pt>
                <c:pt idx="390">
                  <c:v>5913.7009145968113</c:v>
                </c:pt>
                <c:pt idx="391">
                  <c:v>5756.2257314093495</c:v>
                </c:pt>
                <c:pt idx="392">
                  <c:v>5526.9603381490915</c:v>
                </c:pt>
                <c:pt idx="393">
                  <c:v>5631.652209263224</c:v>
                </c:pt>
                <c:pt idx="394">
                  <c:v>5838.0548310165577</c:v>
                </c:pt>
                <c:pt idx="395">
                  <c:v>7068.477782011586</c:v>
                </c:pt>
                <c:pt idx="396">
                  <c:v>4933.8473637518764</c:v>
                </c:pt>
                <c:pt idx="397">
                  <c:v>5071.3201134753836</c:v>
                </c:pt>
                <c:pt idx="398">
                  <c:v>5563.7853912007758</c:v>
                </c:pt>
                <c:pt idx="399">
                  <c:v>5524.9602735945919</c:v>
                </c:pt>
                <c:pt idx="400">
                  <c:v>5975.9583517083229</c:v>
                </c:pt>
                <c:pt idx="401">
                  <c:v>5927.4458110051464</c:v>
                </c:pt>
                <c:pt idx="402">
                  <c:v>6030.1138782654098</c:v>
                </c:pt>
                <c:pt idx="403">
                  <c:v>5872.638695077947</c:v>
                </c:pt>
                <c:pt idx="404">
                  <c:v>5643.3733018176899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B-44B3-8709-462273AF4FDF}"/>
            </c:ext>
          </c:extLst>
        </c:ser>
        <c:ser>
          <c:idx val="2"/>
          <c:order val="2"/>
          <c:tx>
            <c:strRef>
              <c:f>'FORCAST SHEET BEER'!$D$1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BEER'!$D$2:$D$406</c:f>
              <c:numCache>
                <c:formatCode>General</c:formatCode>
                <c:ptCount val="405"/>
                <c:pt idx="323" formatCode="0.00">
                  <c:v>6370</c:v>
                </c:pt>
                <c:pt idx="324" formatCode="0.00">
                  <c:v>4043.2860277716359</c:v>
                </c:pt>
                <c:pt idx="325" formatCode="0.00">
                  <c:v>4141.8799908252695</c:v>
                </c:pt>
                <c:pt idx="326" formatCode="0.00">
                  <c:v>4601.0342291770548</c:v>
                </c:pt>
                <c:pt idx="327" formatCode="0.00">
                  <c:v>4532.5664912243228</c:v>
                </c:pt>
                <c:pt idx="328" formatCode="0.00">
                  <c:v>4956.5720714658046</c:v>
                </c:pt>
                <c:pt idx="329" formatCode="0.00">
                  <c:v>4883.0960294255374</c:v>
                </c:pt>
                <c:pt idx="330" formatCode="0.00">
                  <c:v>4962.4177101947344</c:v>
                </c:pt>
                <c:pt idx="331" formatCode="0.00">
                  <c:v>4782.9235585286006</c:v>
                </c:pt>
                <c:pt idx="332" formatCode="0.00">
                  <c:v>4532.7537155417895</c:v>
                </c:pt>
                <c:pt idx="333" formatCode="0.00">
                  <c:v>4617.4937805695617</c:v>
                </c:pt>
                <c:pt idx="334" formatCode="0.00">
                  <c:v>4804.7707697009364</c:v>
                </c:pt>
                <c:pt idx="335" formatCode="0.00">
                  <c:v>6016.7932324144949</c:v>
                </c:pt>
                <c:pt idx="336" formatCode="0.00">
                  <c:v>3854.8839095213389</c:v>
                </c:pt>
                <c:pt idx="337" formatCode="0.00">
                  <c:v>3975.4924103881153</c:v>
                </c:pt>
                <c:pt idx="338" formatCode="0.00">
                  <c:v>4451.5823454655019</c:v>
                </c:pt>
                <c:pt idx="339" formatCode="0.00">
                  <c:v>4396.8267385641311</c:v>
                </c:pt>
                <c:pt idx="340" formatCode="0.00">
                  <c:v>4832.301256763215</c:v>
                </c:pt>
                <c:pt idx="341" formatCode="0.00">
                  <c:v>4768.6391619283677</c:v>
                </c:pt>
                <c:pt idx="342" formatCode="0.00">
                  <c:v>4856.502882795121</c:v>
                </c:pt>
                <c:pt idx="343" formatCode="0.00">
                  <c:v>4684.5432009448514</c:v>
                </c:pt>
                <c:pt idx="344" formatCode="0.00">
                  <c:v>4441.0906877896541</c:v>
                </c:pt>
                <c:pt idx="345" formatCode="0.00">
                  <c:v>4531.872799814937</c:v>
                </c:pt>
                <c:pt idx="346" formatCode="0.00">
                  <c:v>4724.6250987420572</c:v>
                </c:pt>
                <c:pt idx="347" formatCode="0.00">
                  <c:v>5941.6410387996921</c:v>
                </c:pt>
                <c:pt idx="348" formatCode="0.00">
                  <c:v>3786.810976871081</c:v>
                </c:pt>
                <c:pt idx="349" formatCode="0.00">
                  <c:v>3911.4520889343812</c:v>
                </c:pt>
                <c:pt idx="350" formatCode="0.00">
                  <c:v>4391.2825078133974</c:v>
                </c:pt>
                <c:pt idx="351" formatCode="0.00">
                  <c:v>4340.0088892475123</c:v>
                </c:pt>
                <c:pt idx="352" formatCode="0.00">
                  <c:v>4778.7352605294682</c:v>
                </c:pt>
                <c:pt idx="353" formatCode="0.00">
                  <c:v>4718.1190053846067</c:v>
                </c:pt>
                <c:pt idx="354" formatCode="0.00">
                  <c:v>4808.8432288725508</c:v>
                </c:pt>
                <c:pt idx="355" formatCode="0.00">
                  <c:v>4639.5765598665048</c:v>
                </c:pt>
                <c:pt idx="356" formatCode="0.00">
                  <c:v>4398.6650732630524</c:v>
                </c:pt>
                <c:pt idx="357" formatCode="0.00">
                  <c:v>4491.849771316126</c:v>
                </c:pt>
                <c:pt idx="358" formatCode="0.00">
                  <c:v>4686.878114070948</c:v>
                </c:pt>
                <c:pt idx="359" formatCode="0.00">
                  <c:v>5906.0540582416752</c:v>
                </c:pt>
                <c:pt idx="360" formatCode="0.00">
                  <c:v>3754.455785737322</c:v>
                </c:pt>
                <c:pt idx="361" formatCode="0.00">
                  <c:v>3880.9971113506881</c:v>
                </c:pt>
                <c:pt idx="362" formatCode="0.00">
                  <c:v>4362.6407294515875</c:v>
                </c:pt>
                <c:pt idx="363" formatCode="0.00">
                  <c:v>4313.0995429118047</c:v>
                </c:pt>
                <c:pt idx="364" formatCode="0.00">
                  <c:v>4753.4832131988396</c:v>
                </c:pt>
                <c:pt idx="365" formatCode="0.00">
                  <c:v>4694.4542209834481</c:v>
                </c:pt>
                <c:pt idx="366" formatCode="0.00">
                  <c:v>4786.7002955630687</c:v>
                </c:pt>
                <c:pt idx="367" formatCode="0.00">
                  <c:v>4618.8942725773668</c:v>
                </c:pt>
                <c:pt idx="368" formatCode="0.00">
                  <c:v>4379.386063717332</c:v>
                </c:pt>
                <c:pt idx="369" formatCode="0.00">
                  <c:v>4473.9201790780116</c:v>
                </c:pt>
                <c:pt idx="370" formatCode="0.00">
                  <c:v>4670.2472931561088</c:v>
                </c:pt>
                <c:pt idx="371" formatCode="0.00">
                  <c:v>5890.6743146778708</c:v>
                </c:pt>
                <c:pt idx="372" formatCode="0.00">
                  <c:v>3740.9997823396202</c:v>
                </c:pt>
                <c:pt idx="373" formatCode="0.00">
                  <c:v>3868.6802921095887</c:v>
                </c:pt>
                <c:pt idx="374" formatCode="0.00">
                  <c:v>4351.4242427839945</c:v>
                </c:pt>
                <c:pt idx="375" formatCode="0.00">
                  <c:v>4302.9465830199251</c:v>
                </c:pt>
                <c:pt idx="376" formatCode="0.00">
                  <c:v>4744.3588726322714</c:v>
                </c:pt>
                <c:pt idx="377" formatCode="0.00">
                  <c:v>4686.3253566221501</c:v>
                </c:pt>
                <c:pt idx="378" formatCode="0.00">
                  <c:v>4779.5354065524543</c:v>
                </c:pt>
                <c:pt idx="379" formatCode="0.00">
                  <c:v>4612.6633889337145</c:v>
                </c:pt>
                <c:pt idx="380" formatCode="0.00">
                  <c:v>4374.060644481624</c:v>
                </c:pt>
                <c:pt idx="381" formatCode="0.00">
                  <c:v>4469.4730190335858</c:v>
                </c:pt>
                <c:pt idx="382" formatCode="0.00">
                  <c:v>4666.6524372436725</c:v>
                </c:pt>
                <c:pt idx="383" formatCode="0.00">
                  <c:v>5887.9069793434874</c:v>
                </c:pt>
                <c:pt idx="384" formatCode="0.00">
                  <c:v>3739.5305679820463</c:v>
                </c:pt>
                <c:pt idx="385" formatCode="0.00">
                  <c:v>3867.9788519784861</c:v>
                </c:pt>
                <c:pt idx="386" formatCode="0.00">
                  <c:v>4351.4694614744403</c:v>
                </c:pt>
                <c:pt idx="387" formatCode="0.00">
                  <c:v>4303.7182262060869</c:v>
                </c:pt>
                <c:pt idx="388" formatCode="0.00">
                  <c:v>4745.8375367296185</c:v>
                </c:pt>
                <c:pt idx="389" formatCode="0.00">
                  <c:v>4688.4924220887324</c:v>
                </c:pt>
                <c:pt idx="390" formatCode="0.00">
                  <c:v>4782.372994512245</c:v>
                </c:pt>
                <c:pt idx="391" formatCode="0.00">
                  <c:v>4616.1543208372168</c:v>
                </c:pt>
                <c:pt idx="392" formatCode="0.00">
                  <c:v>4378.1884045474262</c:v>
                </c:pt>
                <c:pt idx="393" formatCode="0.00">
                  <c:v>4474.2217192397466</c:v>
                </c:pt>
                <c:pt idx="394" formatCode="0.00">
                  <c:v>4672.0067846602551</c:v>
                </c:pt>
                <c:pt idx="395" formatCode="0.00">
                  <c:v>5893.8522456174633</c:v>
                </c:pt>
                <c:pt idx="396" formatCode="0.00">
                  <c:v>3746.4189315769872</c:v>
                </c:pt>
                <c:pt idx="397" formatCode="0.00">
                  <c:v>3875.4219566172696</c:v>
                </c:pt>
                <c:pt idx="398" formatCode="0.00">
                  <c:v>4359.4543984272068</c:v>
                </c:pt>
                <c:pt idx="399" formatCode="0.00">
                  <c:v>4312.2325337186921</c:v>
                </c:pt>
                <c:pt idx="400" formatCode="0.00">
                  <c:v>4754.8691788395136</c:v>
                </c:pt>
                <c:pt idx="401" formatCode="0.00">
                  <c:v>4698.0297687127404</c:v>
                </c:pt>
                <c:pt idx="402" formatCode="0.00">
                  <c:v>4792.4048027140634</c:v>
                </c:pt>
                <c:pt idx="403" formatCode="0.00">
                  <c:v>4626.6697171903161</c:v>
                </c:pt>
                <c:pt idx="404" formatCode="0.00">
                  <c:v>4389.1768685160141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B-44B3-8709-462273AF4FDF}"/>
            </c:ext>
          </c:extLst>
        </c:ser>
        <c:ser>
          <c:idx val="3"/>
          <c:order val="3"/>
          <c:tx>
            <c:strRef>
              <c:f>'FORCAST SHEET BEER'!$E$1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'FORCAST SHEET BEER'!$A$2:$A$406</c:f>
              <c:numCache>
                <c:formatCode>m/d/yyyy</c:formatCode>
                <c:ptCount val="40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  <c:pt idx="325">
                  <c:v>43497</c:v>
                </c:pt>
                <c:pt idx="326">
                  <c:v>43525</c:v>
                </c:pt>
                <c:pt idx="327">
                  <c:v>43556</c:v>
                </c:pt>
                <c:pt idx="328">
                  <c:v>43586</c:v>
                </c:pt>
                <c:pt idx="329">
                  <c:v>43617</c:v>
                </c:pt>
                <c:pt idx="330">
                  <c:v>43647</c:v>
                </c:pt>
                <c:pt idx="331">
                  <c:v>43678</c:v>
                </c:pt>
                <c:pt idx="332">
                  <c:v>43709</c:v>
                </c:pt>
                <c:pt idx="333">
                  <c:v>43739</c:v>
                </c:pt>
                <c:pt idx="334">
                  <c:v>43770</c:v>
                </c:pt>
                <c:pt idx="335">
                  <c:v>43800</c:v>
                </c:pt>
                <c:pt idx="336">
                  <c:v>43831</c:v>
                </c:pt>
                <c:pt idx="337">
                  <c:v>43862</c:v>
                </c:pt>
                <c:pt idx="338">
                  <c:v>43891</c:v>
                </c:pt>
                <c:pt idx="339">
                  <c:v>43922</c:v>
                </c:pt>
                <c:pt idx="340">
                  <c:v>43952</c:v>
                </c:pt>
                <c:pt idx="341">
                  <c:v>43983</c:v>
                </c:pt>
                <c:pt idx="342">
                  <c:v>44013</c:v>
                </c:pt>
                <c:pt idx="343">
                  <c:v>44044</c:v>
                </c:pt>
                <c:pt idx="344">
                  <c:v>44075</c:v>
                </c:pt>
                <c:pt idx="345">
                  <c:v>44105</c:v>
                </c:pt>
                <c:pt idx="346">
                  <c:v>44136</c:v>
                </c:pt>
                <c:pt idx="347">
                  <c:v>44166</c:v>
                </c:pt>
                <c:pt idx="348">
                  <c:v>44197</c:v>
                </c:pt>
                <c:pt idx="349">
                  <c:v>44228</c:v>
                </c:pt>
                <c:pt idx="350">
                  <c:v>44256</c:v>
                </c:pt>
                <c:pt idx="351">
                  <c:v>44287</c:v>
                </c:pt>
                <c:pt idx="352">
                  <c:v>44317</c:v>
                </c:pt>
                <c:pt idx="353">
                  <c:v>44348</c:v>
                </c:pt>
                <c:pt idx="354">
                  <c:v>44378</c:v>
                </c:pt>
                <c:pt idx="355">
                  <c:v>44409</c:v>
                </c:pt>
                <c:pt idx="356">
                  <c:v>44440</c:v>
                </c:pt>
                <c:pt idx="357">
                  <c:v>44470</c:v>
                </c:pt>
                <c:pt idx="358">
                  <c:v>44501</c:v>
                </c:pt>
                <c:pt idx="359">
                  <c:v>44531</c:v>
                </c:pt>
                <c:pt idx="360">
                  <c:v>44562</c:v>
                </c:pt>
                <c:pt idx="361">
                  <c:v>44593</c:v>
                </c:pt>
                <c:pt idx="362">
                  <c:v>44621</c:v>
                </c:pt>
                <c:pt idx="363">
                  <c:v>44652</c:v>
                </c:pt>
                <c:pt idx="364">
                  <c:v>44682</c:v>
                </c:pt>
                <c:pt idx="365">
                  <c:v>44713</c:v>
                </c:pt>
                <c:pt idx="366">
                  <c:v>44743</c:v>
                </c:pt>
                <c:pt idx="367">
                  <c:v>44774</c:v>
                </c:pt>
                <c:pt idx="368">
                  <c:v>44805</c:v>
                </c:pt>
                <c:pt idx="369">
                  <c:v>44835</c:v>
                </c:pt>
                <c:pt idx="370">
                  <c:v>44866</c:v>
                </c:pt>
                <c:pt idx="371">
                  <c:v>44896</c:v>
                </c:pt>
                <c:pt idx="372">
                  <c:v>44927</c:v>
                </c:pt>
                <c:pt idx="373">
                  <c:v>44958</c:v>
                </c:pt>
                <c:pt idx="374">
                  <c:v>44986</c:v>
                </c:pt>
                <c:pt idx="375">
                  <c:v>45017</c:v>
                </c:pt>
                <c:pt idx="376">
                  <c:v>45047</c:v>
                </c:pt>
                <c:pt idx="377">
                  <c:v>45078</c:v>
                </c:pt>
                <c:pt idx="378">
                  <c:v>45108</c:v>
                </c:pt>
                <c:pt idx="379">
                  <c:v>45139</c:v>
                </c:pt>
                <c:pt idx="380">
                  <c:v>45170</c:v>
                </c:pt>
                <c:pt idx="381">
                  <c:v>45200</c:v>
                </c:pt>
                <c:pt idx="382">
                  <c:v>45231</c:v>
                </c:pt>
                <c:pt idx="383">
                  <c:v>45261</c:v>
                </c:pt>
                <c:pt idx="384">
                  <c:v>45292</c:v>
                </c:pt>
                <c:pt idx="385">
                  <c:v>45323</c:v>
                </c:pt>
                <c:pt idx="386">
                  <c:v>45352</c:v>
                </c:pt>
                <c:pt idx="387">
                  <c:v>45383</c:v>
                </c:pt>
                <c:pt idx="388">
                  <c:v>45413</c:v>
                </c:pt>
                <c:pt idx="389">
                  <c:v>45444</c:v>
                </c:pt>
                <c:pt idx="390">
                  <c:v>45474</c:v>
                </c:pt>
                <c:pt idx="391">
                  <c:v>45505</c:v>
                </c:pt>
                <c:pt idx="392">
                  <c:v>45536</c:v>
                </c:pt>
                <c:pt idx="393">
                  <c:v>45566</c:v>
                </c:pt>
                <c:pt idx="394">
                  <c:v>45597</c:v>
                </c:pt>
                <c:pt idx="395">
                  <c:v>45627</c:v>
                </c:pt>
                <c:pt idx="396">
                  <c:v>45658</c:v>
                </c:pt>
                <c:pt idx="397">
                  <c:v>45689</c:v>
                </c:pt>
                <c:pt idx="398">
                  <c:v>45717</c:v>
                </c:pt>
                <c:pt idx="399">
                  <c:v>45748</c:v>
                </c:pt>
                <c:pt idx="400">
                  <c:v>45778</c:v>
                </c:pt>
                <c:pt idx="401">
                  <c:v>45809</c:v>
                </c:pt>
                <c:pt idx="402">
                  <c:v>45839</c:v>
                </c:pt>
                <c:pt idx="403">
                  <c:v>45870</c:v>
                </c:pt>
                <c:pt idx="404">
                  <c:v>45901</c:v>
                </c:pt>
              </c:numCache>
            </c:numRef>
          </c:cat>
          <c:val>
            <c:numRef>
              <c:f>'FORCAST SHEET BEER'!$E$2:$E$406</c:f>
              <c:numCache>
                <c:formatCode>General</c:formatCode>
                <c:ptCount val="405"/>
                <c:pt idx="323" formatCode="0.00">
                  <c:v>6370</c:v>
                </c:pt>
                <c:pt idx="324" formatCode="0.00">
                  <c:v>4427.4531357089436</c:v>
                </c:pt>
                <c:pt idx="325" formatCode="0.00">
                  <c:v>4603.8046721023238</c:v>
                </c:pt>
                <c:pt idx="326" formatCode="0.00">
                  <c:v>5129.5809892013231</c:v>
                </c:pt>
                <c:pt idx="327" formatCode="0.00">
                  <c:v>5120.3984919416871</c:v>
                </c:pt>
                <c:pt idx="328" formatCode="0.00">
                  <c:v>5598.3890679276674</c:v>
                </c:pt>
                <c:pt idx="329" formatCode="0.00">
                  <c:v>5574.8400285615817</c:v>
                </c:pt>
                <c:pt idx="330" formatCode="0.00">
                  <c:v>5700.8544823129114</c:v>
                </c:pt>
                <c:pt idx="331" formatCode="0.00">
                  <c:v>5565.3982676041196</c:v>
                </c:pt>
                <c:pt idx="332" formatCode="0.00">
                  <c:v>5357.0373240704166</c:v>
                </c:pt>
                <c:pt idx="333" formatCode="0.00">
                  <c:v>5481.6810012709093</c:v>
                </c:pt>
                <c:pt idx="334" formatCode="0.00">
                  <c:v>5707.2092556462021</c:v>
                </c:pt>
                <c:pt idx="335" formatCode="0.00">
                  <c:v>6956.0326949227001</c:v>
                </c:pt>
                <c:pt idx="336" formatCode="0.00">
                  <c:v>4848.6811812964352</c:v>
                </c:pt>
                <c:pt idx="337" formatCode="0.00">
                  <c:v>5003.0181798766735</c:v>
                </c:pt>
                <c:pt idx="338" formatCode="0.00">
                  <c:v>5511.858800250071</c:v>
                </c:pt>
                <c:pt idx="339" formatCode="0.00">
                  <c:v>5488.9641719390738</c:v>
                </c:pt>
                <c:pt idx="340" formatCode="0.00">
                  <c:v>5955.485809967452</c:v>
                </c:pt>
                <c:pt idx="341" formatCode="0.00">
                  <c:v>5922.1228233959464</c:v>
                </c:pt>
                <c:pt idx="342" formatCode="0.00">
                  <c:v>6039.5952370497198</c:v>
                </c:pt>
                <c:pt idx="343" formatCode="0.00">
                  <c:v>5896.6045525250638</c:v>
                </c:pt>
                <c:pt idx="344" formatCode="0.00">
                  <c:v>5681.526279159747</c:v>
                </c:pt>
                <c:pt idx="345" formatCode="0.00">
                  <c:v>5800.127909362729</c:v>
                </c:pt>
                <c:pt idx="346" formatCode="0.00">
                  <c:v>6020.1808539422782</c:v>
                </c:pt>
                <c:pt idx="347" formatCode="0.00">
                  <c:v>7264.0108158746998</c:v>
                </c:pt>
                <c:pt idx="348" formatCode="0.00">
                  <c:v>5149.5800412838898</c:v>
                </c:pt>
                <c:pt idx="349" formatCode="0.00">
                  <c:v>5299.884428667604</c:v>
                </c:pt>
                <c:pt idx="350" formatCode="0.00">
                  <c:v>5804.9845652393724</c:v>
                </c:pt>
                <c:pt idx="351" formatCode="0.00">
                  <c:v>5778.6079485928876</c:v>
                </c:pt>
                <c:pt idx="352" formatCode="0.00">
                  <c:v>6241.8777335383957</c:v>
                </c:pt>
                <c:pt idx="353" formatCode="0.00">
                  <c:v>6205.4689072769042</c:v>
                </c:pt>
                <c:pt idx="354" formatCode="0.00">
                  <c:v>6320.0808183094869</c:v>
                </c:pt>
                <c:pt idx="355" formatCode="0.00">
                  <c:v>6174.3971209406091</c:v>
                </c:pt>
                <c:pt idx="356" formatCode="0.00">
                  <c:v>5956.7778210235456</c:v>
                </c:pt>
                <c:pt idx="357" formatCode="0.00">
                  <c:v>6072.976865198737</c:v>
                </c:pt>
                <c:pt idx="358" formatCode="0.00">
                  <c:v>6290.7537659505824</c:v>
                </c:pt>
                <c:pt idx="359" formatCode="0.00">
                  <c:v>7532.4237237699117</c:v>
                </c:pt>
                <c:pt idx="360" formatCode="0.00">
                  <c:v>5414.7611597548439</c:v>
                </c:pt>
                <c:pt idx="361" formatCode="0.00">
                  <c:v>5563.1653335884921</c:v>
                </c:pt>
                <c:pt idx="362" formatCode="0.00">
                  <c:v>6066.4522709383773</c:v>
                </c:pt>
                <c:pt idx="363" formatCode="0.00">
                  <c:v>6038.3432222657902</c:v>
                </c:pt>
                <c:pt idx="364" formatCode="0.00">
                  <c:v>6499.9557082062192</c:v>
                </c:pt>
                <c:pt idx="365" formatCode="0.00">
                  <c:v>6461.9596190152579</c:v>
                </c:pt>
                <c:pt idx="366" formatCode="0.00">
                  <c:v>6575.0496789561639</c:v>
                </c:pt>
                <c:pt idx="367" formatCode="0.00">
                  <c:v>6427.9053355669421</c:v>
                </c:pt>
                <c:pt idx="368" formatCode="0.00">
                  <c:v>6208.8827579064609</c:v>
                </c:pt>
                <c:pt idx="369" formatCode="0.00">
                  <c:v>6323.7323847740463</c:v>
                </c:pt>
                <c:pt idx="370" formatCode="0.00">
                  <c:v>6540.2105142026167</c:v>
                </c:pt>
                <c:pt idx="371" formatCode="0.00">
                  <c:v>7780.6293946709111</c:v>
                </c:pt>
                <c:pt idx="372" formatCode="0.00">
                  <c:v>5661.0430904897403</c:v>
                </c:pt>
                <c:pt idx="373" formatCode="0.00">
                  <c:v>5808.3080801667866</c:v>
                </c:pt>
                <c:pt idx="374" formatCode="0.00">
                  <c:v>6310.4946849431653</c:v>
                </c:pt>
                <c:pt idx="375" formatCode="0.00">
                  <c:v>6281.3221094948649</c:v>
                </c:pt>
                <c:pt idx="376" formatCode="0.00">
                  <c:v>6741.9059761099825</c:v>
                </c:pt>
                <c:pt idx="377" formatCode="0.00">
                  <c:v>6702.9144107137508</c:v>
                </c:pt>
                <c:pt idx="378" formatCode="0.00">
                  <c:v>6815.0404953039733</c:v>
                </c:pt>
                <c:pt idx="379" formatCode="0.00">
                  <c:v>6666.9621465477894</c:v>
                </c:pt>
                <c:pt idx="380" formatCode="0.00">
                  <c:v>6447.034104479364</c:v>
                </c:pt>
                <c:pt idx="381" formatCode="0.00">
                  <c:v>6561.0054721556671</c:v>
                </c:pt>
                <c:pt idx="382" formatCode="0.00">
                  <c:v>6776.631297452248</c:v>
                </c:pt>
                <c:pt idx="383" formatCode="0.00">
                  <c:v>8016.2226573424896</c:v>
                </c:pt>
                <c:pt idx="384" formatCode="0.00">
                  <c:v>5895.3382321845093</c:v>
                </c:pt>
                <c:pt idx="385" formatCode="0.00">
                  <c:v>6041.8354476350842</c:v>
                </c:pt>
                <c:pt idx="386" formatCode="0.00">
                  <c:v>6543.2753935899145</c:v>
                </c:pt>
                <c:pt idx="387" formatCode="0.00">
                  <c:v>6513.3763936458981</c:v>
                </c:pt>
                <c:pt idx="388" formatCode="0.00">
                  <c:v>6973.2532393498304</c:v>
                </c:pt>
                <c:pt idx="389" formatCode="0.00">
                  <c:v>6933.5732725843636</c:v>
                </c:pt>
                <c:pt idx="390" formatCode="0.00">
                  <c:v>7045.0288346813777</c:v>
                </c:pt>
                <c:pt idx="391" formatCode="0.00">
                  <c:v>6896.2971419814821</c:v>
                </c:pt>
                <c:pt idx="392" formatCode="0.00">
                  <c:v>6675.7322717507568</c:v>
                </c:pt>
                <c:pt idx="393" formatCode="0.00">
                  <c:v>6789.0826992867014</c:v>
                </c:pt>
                <c:pt idx="394" formatCode="0.00">
                  <c:v>7004.1028773728603</c:v>
                </c:pt>
                <c:pt idx="395" formatCode="0.00">
                  <c:v>8243.1033184057087</c:v>
                </c:pt>
                <c:pt idx="396" formatCode="0.00">
                  <c:v>6121.2757959267656</c:v>
                </c:pt>
                <c:pt idx="397" formatCode="0.00">
                  <c:v>6267.2182703334975</c:v>
                </c:pt>
                <c:pt idx="398" formatCode="0.00">
                  <c:v>6768.1163839743449</c:v>
                </c:pt>
                <c:pt idx="399" formatCode="0.00">
                  <c:v>6737.6880134704916</c:v>
                </c:pt>
                <c:pt idx="400" formatCode="0.00">
                  <c:v>7197.0475245771322</c:v>
                </c:pt>
                <c:pt idx="401" formatCode="0.00">
                  <c:v>7156.8618532975524</c:v>
                </c:pt>
                <c:pt idx="402" formatCode="0.00">
                  <c:v>7267.8229538167561</c:v>
                </c:pt>
                <c:pt idx="403" formatCode="0.00">
                  <c:v>7118.6076729655779</c:v>
                </c:pt>
                <c:pt idx="404" formatCode="0.00">
                  <c:v>6897.5697351193658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EB-44B3-8709-462273AF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46928"/>
        <c:axId val="72046512"/>
      </c:lineChart>
      <c:catAx>
        <c:axId val="720469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512"/>
        <c:crosses val="autoZero"/>
        <c:auto val="1"/>
        <c:lblAlgn val="ctr"/>
        <c:lblOffset val="100"/>
        <c:noMultiLvlLbl val="0"/>
      </c:catAx>
      <c:valAx>
        <c:axId val="720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6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Smooting for</a:t>
            </a:r>
            <a:r>
              <a:rPr lang="en-IN" baseline="0"/>
              <a:t> Alcohol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455988054496723E-2"/>
          <c:y val="0.18794382813087029"/>
          <c:w val="0.94269831112100388"/>
          <c:h val="0.58075862893497532"/>
        </c:manualLayout>
      </c:layout>
      <c:lineChart>
        <c:grouping val="standard"/>
        <c:varyColors val="0"/>
        <c:ser>
          <c:idx val="1"/>
          <c:order val="1"/>
          <c:tx>
            <c:strRef>
              <c:f>'EXPONENTIAL SMOOTHING'!$B$1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SMOOTHING'!$A$2:$A$326</c:f>
              <c:numCache>
                <c:formatCode>m/d/yyyy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SMOOTHING'!$B$2:$B$329</c:f>
              <c:numCache>
                <c:formatCode>General</c:formatCode>
                <c:ptCount val="328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D2-47CB-AA6B-7F34D53661E7}"/>
            </c:ext>
          </c:extLst>
        </c:ser>
        <c:ser>
          <c:idx val="2"/>
          <c:order val="2"/>
          <c:tx>
            <c:strRef>
              <c:f>'EXPONENTIAL SMOOTHING'!$C$1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SMOOTHING'!$A$2:$A$326</c:f>
              <c:numCache>
                <c:formatCode>m/d/yyyy</c:formatCode>
                <c:ptCount val="325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SMOOTHING'!$C$2:$C$329</c:f>
              <c:numCache>
                <c:formatCode>General</c:formatCode>
                <c:ptCount val="328"/>
                <c:pt idx="1">
                  <c:v>3459</c:v>
                </c:pt>
                <c:pt idx="2">
                  <c:v>3458.8119376470413</c:v>
                </c:pt>
                <c:pt idx="3">
                  <c:v>3560.9651627521962</c:v>
                </c:pt>
                <c:pt idx="4">
                  <c:v>3749.5982543445289</c:v>
                </c:pt>
                <c:pt idx="5">
                  <c:v>3838.2511758213186</c:v>
                </c:pt>
                <c:pt idx="6">
                  <c:v>3968.1550249997917</c:v>
                </c:pt>
                <c:pt idx="7">
                  <c:v>4061.7809224069779</c:v>
                </c:pt>
                <c:pt idx="8">
                  <c:v>4075.9267991265024</c:v>
                </c:pt>
                <c:pt idx="9">
                  <c:v>4085.3436831029449</c:v>
                </c:pt>
                <c:pt idx="10">
                  <c:v>4118.001898664741</c:v>
                </c:pt>
                <c:pt idx="11">
                  <c:v>4140.9451486583393</c:v>
                </c:pt>
                <c:pt idx="12">
                  <c:v>4290.4650347328525</c:v>
                </c:pt>
                <c:pt idx="13">
                  <c:v>4053.6070768318277</c:v>
                </c:pt>
                <c:pt idx="14">
                  <c:v>3904.547524991146</c:v>
                </c:pt>
                <c:pt idx="15">
                  <c:v>3952.5885185104253</c:v>
                </c:pt>
                <c:pt idx="16">
                  <c:v>4032.4043403420274</c:v>
                </c:pt>
                <c:pt idx="17">
                  <c:v>4084.0454462095422</c:v>
                </c:pt>
                <c:pt idx="18">
                  <c:v>4199.1310594991446</c:v>
                </c:pt>
                <c:pt idx="19">
                  <c:v>4247.8145615576523</c:v>
                </c:pt>
                <c:pt idx="20">
                  <c:v>4287.1544673158096</c:v>
                </c:pt>
                <c:pt idx="21">
                  <c:v>4301.6062190067605</c:v>
                </c:pt>
                <c:pt idx="22">
                  <c:v>4289.2681590916281</c:v>
                </c:pt>
                <c:pt idx="23">
                  <c:v>4328.8988849361676</c:v>
                </c:pt>
                <c:pt idx="24">
                  <c:v>4450.2181185313293</c:v>
                </c:pt>
                <c:pt idx="25">
                  <c:v>4191.591363328942</c:v>
                </c:pt>
                <c:pt idx="26">
                  <c:v>4038.397394841496</c:v>
                </c:pt>
                <c:pt idx="27">
                  <c:v>4114.487912780809</c:v>
                </c:pt>
                <c:pt idx="28">
                  <c:v>4142.0413206401354</c:v>
                </c:pt>
                <c:pt idx="29">
                  <c:v>4201.8373780241809</c:v>
                </c:pt>
                <c:pt idx="30">
                  <c:v>4349.1207834622301</c:v>
                </c:pt>
                <c:pt idx="31">
                  <c:v>4344.396509816158</c:v>
                </c:pt>
                <c:pt idx="32">
                  <c:v>4414.8453236066589</c:v>
                </c:pt>
                <c:pt idx="33">
                  <c:v>4407.1638559418325</c:v>
                </c:pt>
                <c:pt idx="34">
                  <c:v>4377.2311266874376</c:v>
                </c:pt>
                <c:pt idx="35">
                  <c:v>4453.7290381129424</c:v>
                </c:pt>
                <c:pt idx="36">
                  <c:v>4551.0082323226134</c:v>
                </c:pt>
                <c:pt idx="37">
                  <c:v>4328.9050452884712</c:v>
                </c:pt>
                <c:pt idx="38">
                  <c:v>4170.0102144448756</c:v>
                </c:pt>
                <c:pt idx="39">
                  <c:v>4188.6264664352466</c:v>
                </c:pt>
                <c:pt idx="40">
                  <c:v>4152.0245552094038</c:v>
                </c:pt>
                <c:pt idx="41">
                  <c:v>4257.8990420146738</c:v>
                </c:pt>
                <c:pt idx="42">
                  <c:v>4392.5706731293476</c:v>
                </c:pt>
                <c:pt idx="43">
                  <c:v>4360.680813347858</c:v>
                </c:pt>
                <c:pt idx="44">
                  <c:v>4480.912683881279</c:v>
                </c:pt>
                <c:pt idx="45">
                  <c:v>4434.6657659281855</c:v>
                </c:pt>
                <c:pt idx="46">
                  <c:v>4457.1080427762508</c:v>
                </c:pt>
                <c:pt idx="47">
                  <c:v>4531.1842910632431</c:v>
                </c:pt>
                <c:pt idx="48">
                  <c:v>4586.6280269750659</c:v>
                </c:pt>
                <c:pt idx="49">
                  <c:v>4419.6986116700791</c:v>
                </c:pt>
                <c:pt idx="50">
                  <c:v>4337.572043225623</c:v>
                </c:pt>
                <c:pt idx="51">
                  <c:v>4323.3597869587184</c:v>
                </c:pt>
                <c:pt idx="52">
                  <c:v>4378.9585810524623</c:v>
                </c:pt>
                <c:pt idx="53">
                  <c:v>4536.9387468824707</c:v>
                </c:pt>
                <c:pt idx="54">
                  <c:v>4593.1809098225203</c:v>
                </c:pt>
                <c:pt idx="55">
                  <c:v>4658.5925863252387</c:v>
                </c:pt>
                <c:pt idx="56">
                  <c:v>4734.4583337418835</c:v>
                </c:pt>
                <c:pt idx="57">
                  <c:v>4664.9771301781984</c:v>
                </c:pt>
                <c:pt idx="58">
                  <c:v>4730.2390676073546</c:v>
                </c:pt>
                <c:pt idx="59">
                  <c:v>4752.761590345639</c:v>
                </c:pt>
                <c:pt idx="60">
                  <c:v>4817.4998756439863</c:v>
                </c:pt>
                <c:pt idx="61">
                  <c:v>4618.2478360709674</c:v>
                </c:pt>
                <c:pt idx="62">
                  <c:v>4469.0677815400932</c:v>
                </c:pt>
                <c:pt idx="63">
                  <c:v>4466.2340990897965</c:v>
                </c:pt>
                <c:pt idx="64">
                  <c:v>4497.9726115141584</c:v>
                </c:pt>
                <c:pt idx="65">
                  <c:v>4631.8781575638186</c:v>
                </c:pt>
                <c:pt idx="66">
                  <c:v>4711.8275715464897</c:v>
                </c:pt>
                <c:pt idx="67">
                  <c:v>4809.4643600327208</c:v>
                </c:pt>
                <c:pt idx="68">
                  <c:v>4851.691060808047</c:v>
                </c:pt>
                <c:pt idx="69">
                  <c:v>4873.9405182885293</c:v>
                </c:pt>
                <c:pt idx="70">
                  <c:v>4961.9648857438015</c:v>
                </c:pt>
                <c:pt idx="71">
                  <c:v>4937.3353211758595</c:v>
                </c:pt>
                <c:pt idx="72">
                  <c:v>5130.6003587280366</c:v>
                </c:pt>
                <c:pt idx="73">
                  <c:v>4879.6122750061659</c:v>
                </c:pt>
                <c:pt idx="74">
                  <c:v>4717.763505583398</c:v>
                </c:pt>
                <c:pt idx="75">
                  <c:v>4751.6592048124057</c:v>
                </c:pt>
                <c:pt idx="76">
                  <c:v>4815.2883708572899</c:v>
                </c:pt>
                <c:pt idx="77">
                  <c:v>4894.5964521038995</c:v>
                </c:pt>
                <c:pt idx="78">
                  <c:v>4998.4827631039543</c:v>
                </c:pt>
                <c:pt idx="79">
                  <c:v>5080.5752217816389</c:v>
                </c:pt>
                <c:pt idx="80">
                  <c:v>5085.5447277497951</c:v>
                </c:pt>
                <c:pt idx="81">
                  <c:v>5166.309096739672</c:v>
                </c:pt>
                <c:pt idx="82">
                  <c:v>5244.672968463281</c:v>
                </c:pt>
                <c:pt idx="83">
                  <c:v>5263.7287684323937</c:v>
                </c:pt>
                <c:pt idx="84">
                  <c:v>5455.9795016029493</c:v>
                </c:pt>
                <c:pt idx="85">
                  <c:v>5188.1825659665938</c:v>
                </c:pt>
                <c:pt idx="86">
                  <c:v>5046.5372804034723</c:v>
                </c:pt>
                <c:pt idx="87">
                  <c:v>5127.8672370176992</c:v>
                </c:pt>
                <c:pt idx="88">
                  <c:v>5194.6543400368619</c:v>
                </c:pt>
                <c:pt idx="89">
                  <c:v>5268.4397880226497</c:v>
                </c:pt>
                <c:pt idx="90">
                  <c:v>5439.1176969387743</c:v>
                </c:pt>
                <c:pt idx="91">
                  <c:v>5473.3229108140094</c:v>
                </c:pt>
                <c:pt idx="92">
                  <c:v>5551.4961222773354</c:v>
                </c:pt>
                <c:pt idx="93">
                  <c:v>5603.4960921240545</c:v>
                </c:pt>
                <c:pt idx="94">
                  <c:v>5649.6661346997516</c:v>
                </c:pt>
                <c:pt idx="95">
                  <c:v>5749.4019692617803</c:v>
                </c:pt>
                <c:pt idx="96">
                  <c:v>5941.5260987003476</c:v>
                </c:pt>
                <c:pt idx="97">
                  <c:v>5622.0972840170616</c:v>
                </c:pt>
                <c:pt idx="98">
                  <c:v>5496.0772120736037</c:v>
                </c:pt>
                <c:pt idx="99">
                  <c:v>5592.3506161042014</c:v>
                </c:pt>
                <c:pt idx="100">
                  <c:v>5547.3377760575404</c:v>
                </c:pt>
                <c:pt idx="101">
                  <c:v>5714.273622524679</c:v>
                </c:pt>
                <c:pt idx="102">
                  <c:v>5894.5739609162238</c:v>
                </c:pt>
                <c:pt idx="103">
                  <c:v>5845.9459334124776</c:v>
                </c:pt>
                <c:pt idx="104">
                  <c:v>5993.3969860217367</c:v>
                </c:pt>
                <c:pt idx="105">
                  <c:v>5973.3877184827788</c:v>
                </c:pt>
                <c:pt idx="106">
                  <c:v>6038.9485644151955</c:v>
                </c:pt>
                <c:pt idx="107">
                  <c:v>6129.4162292854162</c:v>
                </c:pt>
                <c:pt idx="108">
                  <c:v>6232.5841840009371</c:v>
                </c:pt>
                <c:pt idx="109">
                  <c:v>6016.2026150806969</c:v>
                </c:pt>
                <c:pt idx="110">
                  <c:v>5865.7146284449464</c:v>
                </c:pt>
                <c:pt idx="111">
                  <c:v>5870.8459796209418</c:v>
                </c:pt>
                <c:pt idx="112">
                  <c:v>5875.2003791738807</c:v>
                </c:pt>
                <c:pt idx="113">
                  <c:v>6048.9323095287627</c:v>
                </c:pt>
                <c:pt idx="114">
                  <c:v>6165.1675736865109</c:v>
                </c:pt>
                <c:pt idx="115">
                  <c:v>6204.4410911530931</c:v>
                </c:pt>
                <c:pt idx="116">
                  <c:v>6323.9657949946832</c:v>
                </c:pt>
                <c:pt idx="117">
                  <c:v>6183.1135253024277</c:v>
                </c:pt>
                <c:pt idx="118">
                  <c:v>6251.1707472379694</c:v>
                </c:pt>
                <c:pt idx="119">
                  <c:v>6352.316182002397</c:v>
                </c:pt>
                <c:pt idx="120">
                  <c:v>6507.9723483208363</c:v>
                </c:pt>
                <c:pt idx="121">
                  <c:v>6246.3828155951824</c:v>
                </c:pt>
                <c:pt idx="122">
                  <c:v>6095.1086906148385</c:v>
                </c:pt>
                <c:pt idx="123">
                  <c:v>6140.5993394180641</c:v>
                </c:pt>
                <c:pt idx="124">
                  <c:v>6212.8906321259674</c:v>
                </c:pt>
                <c:pt idx="125">
                  <c:v>6401.5377401232354</c:v>
                </c:pt>
                <c:pt idx="126">
                  <c:v>6469.1390585154986</c:v>
                </c:pt>
                <c:pt idx="127">
                  <c:v>6561.0753974406616</c:v>
                </c:pt>
                <c:pt idx="128">
                  <c:v>6656.7849556765241</c:v>
                </c:pt>
                <c:pt idx="129">
                  <c:v>6561.1016597620282</c:v>
                </c:pt>
                <c:pt idx="130">
                  <c:v>6629.3491755119749</c:v>
                </c:pt>
                <c:pt idx="131">
                  <c:v>6645.6449334510016</c:v>
                </c:pt>
                <c:pt idx="132">
                  <c:v>6895.6465751837268</c:v>
                </c:pt>
                <c:pt idx="133">
                  <c:v>6600.4551469411681</c:v>
                </c:pt>
                <c:pt idx="134">
                  <c:v>6413.9997591544352</c:v>
                </c:pt>
                <c:pt idx="135">
                  <c:v>6413.9998044484191</c:v>
                </c:pt>
                <c:pt idx="136">
                  <c:v>6475.4962306417929</c:v>
                </c:pt>
                <c:pt idx="137">
                  <c:v>6601.2166224690336</c:v>
                </c:pt>
                <c:pt idx="138">
                  <c:v>6701.2250557118132</c:v>
                </c:pt>
                <c:pt idx="139">
                  <c:v>6864.2327912202636</c:v>
                </c:pt>
                <c:pt idx="140">
                  <c:v>6939.7900778450157</c:v>
                </c:pt>
                <c:pt idx="141">
                  <c:v>6882.2824762940691</c:v>
                </c:pt>
                <c:pt idx="142">
                  <c:v>7022.1477437387966</c:v>
                </c:pt>
                <c:pt idx="143">
                  <c:v>6988.4567975240434</c:v>
                </c:pt>
                <c:pt idx="144">
                  <c:v>7280.2436628986916</c:v>
                </c:pt>
                <c:pt idx="145">
                  <c:v>6969.7068943458817</c:v>
                </c:pt>
                <c:pt idx="146">
                  <c:v>6768.1591741131742</c:v>
                </c:pt>
                <c:pt idx="147">
                  <c:v>6820.2225112244705</c:v>
                </c:pt>
                <c:pt idx="148">
                  <c:v>6871.7097499507108</c:v>
                </c:pt>
                <c:pt idx="149">
                  <c:v>6958.4610797718706</c:v>
                </c:pt>
                <c:pt idx="150">
                  <c:v>7138.9142268653877</c:v>
                </c:pt>
                <c:pt idx="151">
                  <c:v>7167.1397105067044</c:v>
                </c:pt>
                <c:pt idx="152">
                  <c:v>7210.179715047615</c:v>
                </c:pt>
                <c:pt idx="153">
                  <c:v>7219.3609727078729</c:v>
                </c:pt>
                <c:pt idx="154">
                  <c:v>7228.5081426260513</c:v>
                </c:pt>
                <c:pt idx="155">
                  <c:v>7323.0079436663655</c:v>
                </c:pt>
                <c:pt idx="156">
                  <c:v>7649.294632145059</c:v>
                </c:pt>
                <c:pt idx="157">
                  <c:v>7255.8127805410786</c:v>
                </c:pt>
                <c:pt idx="158">
                  <c:v>7064.2124518081655</c:v>
                </c:pt>
                <c:pt idx="159">
                  <c:v>7188.1055882209912</c:v>
                </c:pt>
                <c:pt idx="160">
                  <c:v>7202.0023451706484</c:v>
                </c:pt>
                <c:pt idx="161">
                  <c:v>7397.3986888563904</c:v>
                </c:pt>
                <c:pt idx="162">
                  <c:v>7653.0885105157413</c:v>
                </c:pt>
                <c:pt idx="163">
                  <c:v>7596.4650967793323</c:v>
                </c:pt>
                <c:pt idx="164">
                  <c:v>7765.6337472474552</c:v>
                </c:pt>
                <c:pt idx="165">
                  <c:v>7761.0010667779097</c:v>
                </c:pt>
                <c:pt idx="166">
                  <c:v>7751.4096861562539</c:v>
                </c:pt>
                <c:pt idx="167">
                  <c:v>7844.6115666812311</c:v>
                </c:pt>
                <c:pt idx="168">
                  <c:v>8043.4665234424338</c:v>
                </c:pt>
                <c:pt idx="169">
                  <c:v>7671.5795161468623</c:v>
                </c:pt>
                <c:pt idx="170">
                  <c:v>7468.1751274283906</c:v>
                </c:pt>
                <c:pt idx="171">
                  <c:v>7553.7105631483319</c:v>
                </c:pt>
                <c:pt idx="172">
                  <c:v>7512.5793400257426</c:v>
                </c:pt>
                <c:pt idx="173">
                  <c:v>7762.7813797653198</c:v>
                </c:pt>
                <c:pt idx="174">
                  <c:v>8056.9520140284076</c:v>
                </c:pt>
                <c:pt idx="175">
                  <c:v>8007.1245148490889</c:v>
                </c:pt>
                <c:pt idx="176">
                  <c:v>8223.1847418430953</c:v>
                </c:pt>
                <c:pt idx="177">
                  <c:v>8188.1704012070823</c:v>
                </c:pt>
                <c:pt idx="178">
                  <c:v>8273.1425386924475</c:v>
                </c:pt>
                <c:pt idx="179">
                  <c:v>8433.9090443102159</c:v>
                </c:pt>
                <c:pt idx="180">
                  <c:v>8642.8634237883271</c:v>
                </c:pt>
                <c:pt idx="181">
                  <c:v>8263.755405067388</c:v>
                </c:pt>
                <c:pt idx="182">
                  <c:v>7977.7585653158103</c:v>
                </c:pt>
                <c:pt idx="183">
                  <c:v>8018.6135006826353</c:v>
                </c:pt>
                <c:pt idx="184">
                  <c:v>7982.7662772385711</c:v>
                </c:pt>
                <c:pt idx="185">
                  <c:v>8281.2651858364243</c:v>
                </c:pt>
                <c:pt idx="186">
                  <c:v>8507.4543249733269</c:v>
                </c:pt>
                <c:pt idx="187">
                  <c:v>8526.3631811986597</c:v>
                </c:pt>
                <c:pt idx="188">
                  <c:v>8717.5542934468504</c:v>
                </c:pt>
                <c:pt idx="189">
                  <c:v>8605.7410140595603</c:v>
                </c:pt>
                <c:pt idx="190">
                  <c:v>8801.9387537007897</c:v>
                </c:pt>
                <c:pt idx="191">
                  <c:v>8912.5309353636239</c:v>
                </c:pt>
                <c:pt idx="192">
                  <c:v>9129.2669793712121</c:v>
                </c:pt>
                <c:pt idx="193">
                  <c:v>8746.3218199786334</c:v>
                </c:pt>
                <c:pt idx="194">
                  <c:v>8508.7385459694306</c:v>
                </c:pt>
                <c:pt idx="195">
                  <c:v>8481.7067368035623</c:v>
                </c:pt>
                <c:pt idx="196">
                  <c:v>8559.431640342249</c:v>
                </c:pt>
                <c:pt idx="197">
                  <c:v>8791.6074709478034</c:v>
                </c:pt>
                <c:pt idx="198">
                  <c:v>9014.5351791409812</c:v>
                </c:pt>
                <c:pt idx="199">
                  <c:v>9115.8001403371945</c:v>
                </c:pt>
                <c:pt idx="200">
                  <c:v>9164.5458758319382</c:v>
                </c:pt>
                <c:pt idx="201">
                  <c:v>9175.9150206690392</c:v>
                </c:pt>
                <c:pt idx="202">
                  <c:v>9321.1151385660614</c:v>
                </c:pt>
                <c:pt idx="203">
                  <c:v>9215.2143806206841</c:v>
                </c:pt>
                <c:pt idx="204">
                  <c:v>9520.5873249016004</c:v>
                </c:pt>
                <c:pt idx="205">
                  <c:v>9096.5843276298274</c:v>
                </c:pt>
                <c:pt idx="206">
                  <c:v>8810.9957858096132</c:v>
                </c:pt>
                <c:pt idx="207">
                  <c:v>8787.8649089262581</c:v>
                </c:pt>
                <c:pt idx="208">
                  <c:v>8858.2256344779908</c:v>
                </c:pt>
                <c:pt idx="209">
                  <c:v>8954.2830634890288</c:v>
                </c:pt>
                <c:pt idx="210">
                  <c:v>9182.349464042105</c:v>
                </c:pt>
                <c:pt idx="211">
                  <c:v>9243.4040077236386</c:v>
                </c:pt>
                <c:pt idx="212">
                  <c:v>9183.1480761337461</c:v>
                </c:pt>
                <c:pt idx="213">
                  <c:v>9199.8577780009382</c:v>
                </c:pt>
                <c:pt idx="214">
                  <c:v>9176.3767304848916</c:v>
                </c:pt>
                <c:pt idx="215">
                  <c:v>9133.6157275418554</c:v>
                </c:pt>
                <c:pt idx="216">
                  <c:v>9455.0865559308677</c:v>
                </c:pt>
                <c:pt idx="217">
                  <c:v>8910.2536414975984</c:v>
                </c:pt>
                <c:pt idx="218">
                  <c:v>8641.4648387028228</c:v>
                </c:pt>
                <c:pt idx="219">
                  <c:v>8798.2214224101499</c:v>
                </c:pt>
                <c:pt idx="220">
                  <c:v>8915.9068141428234</c:v>
                </c:pt>
                <c:pt idx="221">
                  <c:v>8997.7314624314058</c:v>
                </c:pt>
                <c:pt idx="222">
                  <c:v>9290.0308607361767</c:v>
                </c:pt>
                <c:pt idx="223">
                  <c:v>9249.9677758133221</c:v>
                </c:pt>
                <c:pt idx="224">
                  <c:v>9254.2992700877403</c:v>
                </c:pt>
                <c:pt idx="225">
                  <c:v>9285.4613392420069</c:v>
                </c:pt>
                <c:pt idx="226">
                  <c:v>9309.4465598773531</c:v>
                </c:pt>
                <c:pt idx="227">
                  <c:v>9414.1133093740573</c:v>
                </c:pt>
                <c:pt idx="228">
                  <c:v>9797.9272625351914</c:v>
                </c:pt>
                <c:pt idx="229">
                  <c:v>9253.1243051927231</c:v>
                </c:pt>
                <c:pt idx="230">
                  <c:v>9020.0916727499116</c:v>
                </c:pt>
                <c:pt idx="231">
                  <c:v>9172.7810631592965</c:v>
                </c:pt>
                <c:pt idx="232">
                  <c:v>9193.1329710562459</c:v>
                </c:pt>
                <c:pt idx="233">
                  <c:v>9338.6682253965391</c:v>
                </c:pt>
                <c:pt idx="234">
                  <c:v>9715.7956373912384</c:v>
                </c:pt>
                <c:pt idx="235">
                  <c:v>9601.1160349995153</c:v>
                </c:pt>
                <c:pt idx="236">
                  <c:v>9764.3323355526009</c:v>
                </c:pt>
                <c:pt idx="237">
                  <c:v>9824.6378510463383</c:v>
                </c:pt>
                <c:pt idx="238">
                  <c:v>9784.6486764504916</c:v>
                </c:pt>
                <c:pt idx="239">
                  <c:v>9886.832604840416</c:v>
                </c:pt>
                <c:pt idx="240">
                  <c:v>10187.01160089003</c:v>
                </c:pt>
                <c:pt idx="241">
                  <c:v>9679.0530038580055</c:v>
                </c:pt>
                <c:pt idx="242">
                  <c:v>9483.8343134566603</c:v>
                </c:pt>
                <c:pt idx="243">
                  <c:v>9526.1795022735532</c:v>
                </c:pt>
                <c:pt idx="244">
                  <c:v>9506.7753222988867</c:v>
                </c:pt>
                <c:pt idx="245">
                  <c:v>9851.9119933951624</c:v>
                </c:pt>
                <c:pt idx="246">
                  <c:v>10119.353210031564</c:v>
                </c:pt>
                <c:pt idx="247">
                  <c:v>10067.757699811267</c:v>
                </c:pt>
                <c:pt idx="248">
                  <c:v>10273.73154384462</c:v>
                </c:pt>
                <c:pt idx="249">
                  <c:v>10134.23976444554</c:v>
                </c:pt>
                <c:pt idx="250">
                  <c:v>10250.793332614128</c:v>
                </c:pt>
                <c:pt idx="251">
                  <c:v>10382.851970745978</c:v>
                </c:pt>
                <c:pt idx="252">
                  <c:v>10672.307770679179</c:v>
                </c:pt>
                <c:pt idx="253">
                  <c:v>10244.031912914204</c:v>
                </c:pt>
                <c:pt idx="254">
                  <c:v>9989.0133606845229</c:v>
                </c:pt>
                <c:pt idx="255">
                  <c:v>10011.766392750753</c:v>
                </c:pt>
                <c:pt idx="256">
                  <c:v>10102.268317252832</c:v>
                </c:pt>
                <c:pt idx="257">
                  <c:v>10500.157795739457</c:v>
                </c:pt>
                <c:pt idx="258">
                  <c:v>10666.563302669825</c:v>
                </c:pt>
                <c:pt idx="259">
                  <c:v>10764.249790182816</c:v>
                </c:pt>
                <c:pt idx="260">
                  <c:v>10895.470336418439</c:v>
                </c:pt>
                <c:pt idx="261">
                  <c:v>10819.968880308483</c:v>
                </c:pt>
                <c:pt idx="262">
                  <c:v>10955.379626881131</c:v>
                </c:pt>
                <c:pt idx="263">
                  <c:v>10989.723643948055</c:v>
                </c:pt>
                <c:pt idx="264">
                  <c:v>11313.054800853381</c:v>
                </c:pt>
                <c:pt idx="265">
                  <c:v>10794.744650121873</c:v>
                </c:pt>
                <c:pt idx="266">
                  <c:v>10468.316427084541</c:v>
                </c:pt>
                <c:pt idx="267">
                  <c:v>10390.587167290556</c:v>
                </c:pt>
                <c:pt idx="268">
                  <c:v>10500.869344415049</c:v>
                </c:pt>
                <c:pt idx="269">
                  <c:v>10743.682413481418</c:v>
                </c:pt>
                <c:pt idx="270">
                  <c:v>10961.894468981422</c:v>
                </c:pt>
                <c:pt idx="271">
                  <c:v>10962.478502451962</c:v>
                </c:pt>
                <c:pt idx="272">
                  <c:v>10965.961698861167</c:v>
                </c:pt>
                <c:pt idx="273">
                  <c:v>10940.016297155162</c:v>
                </c:pt>
                <c:pt idx="274">
                  <c:v>11104.943915818565</c:v>
                </c:pt>
                <c:pt idx="275">
                  <c:v>10985.534869012939</c:v>
                </c:pt>
                <c:pt idx="276">
                  <c:v>11422.679250916735</c:v>
                </c:pt>
                <c:pt idx="277">
                  <c:v>10854.227078750006</c:v>
                </c:pt>
                <c:pt idx="278">
                  <c:v>10517.176637284048</c:v>
                </c:pt>
                <c:pt idx="279">
                  <c:v>10555.696200817318</c:v>
                </c:pt>
                <c:pt idx="280">
                  <c:v>10659.375690486664</c:v>
                </c:pt>
                <c:pt idx="281">
                  <c:v>10818.969974911664</c:v>
                </c:pt>
                <c:pt idx="282">
                  <c:v>11211.085627419239</c:v>
                </c:pt>
                <c:pt idx="283">
                  <c:v>11334.814552372101</c:v>
                </c:pt>
                <c:pt idx="284">
                  <c:v>11313.974506910945</c:v>
                </c:pt>
                <c:pt idx="285">
                  <c:v>11447.127447095991</c:v>
                </c:pt>
                <c:pt idx="286">
                  <c:v>11547.904900281086</c:v>
                </c:pt>
                <c:pt idx="287">
                  <c:v>11540.024166133728</c:v>
                </c:pt>
                <c:pt idx="288">
                  <c:v>12037.068420263506</c:v>
                </c:pt>
                <c:pt idx="289">
                  <c:v>11399.712238810851</c:v>
                </c:pt>
                <c:pt idx="290">
                  <c:v>11196.847077014774</c:v>
                </c:pt>
                <c:pt idx="291">
                  <c:v>11368.01257726358</c:v>
                </c:pt>
                <c:pt idx="292">
                  <c:v>11377.789454307649</c:v>
                </c:pt>
                <c:pt idx="293">
                  <c:v>11539.56267357041</c:v>
                </c:pt>
                <c:pt idx="294">
                  <c:v>11942.286415892269</c:v>
                </c:pt>
                <c:pt idx="295">
                  <c:v>11755.674697710652</c:v>
                </c:pt>
                <c:pt idx="296">
                  <c:v>11933.266736017587</c:v>
                </c:pt>
                <c:pt idx="297">
                  <c:v>11996.969710667488</c:v>
                </c:pt>
                <c:pt idx="298">
                  <c:v>11979.673670478434</c:v>
                </c:pt>
                <c:pt idx="299">
                  <c:v>12174.567638441276</c:v>
                </c:pt>
                <c:pt idx="300">
                  <c:v>12597.036994118498</c:v>
                </c:pt>
                <c:pt idx="301">
                  <c:v>11928.65643450244</c:v>
                </c:pt>
                <c:pt idx="302">
                  <c:v>11650.952950918361</c:v>
                </c:pt>
                <c:pt idx="303">
                  <c:v>11807.05355203505</c:v>
                </c:pt>
                <c:pt idx="304">
                  <c:v>11747.615777378396</c:v>
                </c:pt>
                <c:pt idx="305">
                  <c:v>12085.636083455394</c:v>
                </c:pt>
                <c:pt idx="306">
                  <c:v>12582.941383679761</c:v>
                </c:pt>
                <c:pt idx="307">
                  <c:v>12363.483641300107</c:v>
                </c:pt>
                <c:pt idx="308">
                  <c:v>12558.789471303273</c:v>
                </c:pt>
                <c:pt idx="309">
                  <c:v>12436.212409696296</c:v>
                </c:pt>
                <c:pt idx="310">
                  <c:v>12487.889610492653</c:v>
                </c:pt>
                <c:pt idx="311">
                  <c:v>12633.282569440194</c:v>
                </c:pt>
                <c:pt idx="312">
                  <c:v>12940.147188794937</c:v>
                </c:pt>
                <c:pt idx="313">
                  <c:v>12305.221004535386</c:v>
                </c:pt>
                <c:pt idx="314">
                  <c:v>11949.741594810574</c:v>
                </c:pt>
                <c:pt idx="315">
                  <c:v>12087.639895817214</c:v>
                </c:pt>
                <c:pt idx="316">
                  <c:v>12055.925080207126</c:v>
                </c:pt>
                <c:pt idx="317">
                  <c:v>12447.484988659595</c:v>
                </c:pt>
                <c:pt idx="318">
                  <c:v>12849.094966470819</c:v>
                </c:pt>
                <c:pt idx="319">
                  <c:v>12809.772075084506</c:v>
                </c:pt>
                <c:pt idx="320">
                  <c:v>13081.941163911597</c:v>
                </c:pt>
                <c:pt idx="321">
                  <c:v>12952.941454635178</c:v>
                </c:pt>
                <c:pt idx="322">
                  <c:v>13133.680386007518</c:v>
                </c:pt>
                <c:pt idx="323">
                  <c:v>13329.325340443993</c:v>
                </c:pt>
                <c:pt idx="324">
                  <c:v>13738.299773839677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D2-47CB-AA6B-7F34D536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58207"/>
        <c:axId val="3207478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SMOOTHING'!$A$1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SMOOTHING'!$A$2:$A$326</c15:sqref>
                        </c15:formulaRef>
                      </c:ext>
                    </c:extLst>
                    <c:numCache>
                      <c:formatCode>m/d/yyyy</c:formatCode>
                      <c:ptCount val="325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  <c:pt idx="324">
                        <c:v>43466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SMOOTHING'!$A$2:$A$329</c15:sqref>
                        </c15:formulaRef>
                      </c:ext>
                    </c:extLst>
                    <c:numCache>
                      <c:formatCode>m/d/yyyy</c:formatCode>
                      <c:ptCount val="328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  <c:pt idx="324">
                        <c:v>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ED2-47CB-AA6B-7F34D53661E7}"/>
                  </c:ext>
                </c:extLst>
              </c15:ser>
            </c15:filteredLineSeries>
          </c:ext>
        </c:extLst>
      </c:lineChart>
      <c:dateAx>
        <c:axId val="3207582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47807"/>
        <c:crosses val="autoZero"/>
        <c:auto val="1"/>
        <c:lblOffset val="100"/>
        <c:baseTimeUnit val="months"/>
      </c:dateAx>
      <c:valAx>
        <c:axId val="32074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 Smoothing</a:t>
            </a:r>
            <a:r>
              <a:rPr lang="en-IN" baseline="0"/>
              <a:t> for Beer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'EXPONENTIAL SMOOTHING'!$P$1</c:f>
              <c:strCache>
                <c:ptCount val="1"/>
                <c:pt idx="0">
                  <c:v>BEER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SMOOTHING'!$O$2:$O$325</c:f>
              <c:numCache>
                <c:formatCode>m/d/yyyy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'EXPONENTIAL SMOOTHING'!$P$2:$P$329</c:f>
              <c:numCache>
                <c:formatCode>General</c:formatCode>
                <c:ptCount val="328"/>
                <c:pt idx="0">
                  <c:v>1509</c:v>
                </c:pt>
                <c:pt idx="1">
                  <c:v>1541</c:v>
                </c:pt>
                <c:pt idx="2">
                  <c:v>1597</c:v>
                </c:pt>
                <c:pt idx="3">
                  <c:v>1675</c:v>
                </c:pt>
                <c:pt idx="4">
                  <c:v>1822</c:v>
                </c:pt>
                <c:pt idx="5">
                  <c:v>1775</c:v>
                </c:pt>
                <c:pt idx="6">
                  <c:v>1912</c:v>
                </c:pt>
                <c:pt idx="7">
                  <c:v>1862</c:v>
                </c:pt>
                <c:pt idx="8">
                  <c:v>1770</c:v>
                </c:pt>
                <c:pt idx="9">
                  <c:v>1882</c:v>
                </c:pt>
                <c:pt idx="10">
                  <c:v>1831</c:v>
                </c:pt>
                <c:pt idx="11">
                  <c:v>2511</c:v>
                </c:pt>
                <c:pt idx="12">
                  <c:v>1614</c:v>
                </c:pt>
                <c:pt idx="13">
                  <c:v>1529</c:v>
                </c:pt>
                <c:pt idx="14">
                  <c:v>1678</c:v>
                </c:pt>
                <c:pt idx="15">
                  <c:v>1713</c:v>
                </c:pt>
                <c:pt idx="16">
                  <c:v>1796</c:v>
                </c:pt>
                <c:pt idx="17">
                  <c:v>1792</c:v>
                </c:pt>
                <c:pt idx="18">
                  <c:v>1950</c:v>
                </c:pt>
                <c:pt idx="19">
                  <c:v>1777</c:v>
                </c:pt>
                <c:pt idx="20">
                  <c:v>1707</c:v>
                </c:pt>
                <c:pt idx="21">
                  <c:v>1757</c:v>
                </c:pt>
                <c:pt idx="22">
                  <c:v>1782</c:v>
                </c:pt>
                <c:pt idx="23">
                  <c:v>2443</c:v>
                </c:pt>
                <c:pt idx="24">
                  <c:v>1548</c:v>
                </c:pt>
                <c:pt idx="25">
                  <c:v>1505</c:v>
                </c:pt>
                <c:pt idx="26">
                  <c:v>1714</c:v>
                </c:pt>
                <c:pt idx="27">
                  <c:v>1757</c:v>
                </c:pt>
                <c:pt idx="28">
                  <c:v>1830</c:v>
                </c:pt>
                <c:pt idx="29">
                  <c:v>1857</c:v>
                </c:pt>
                <c:pt idx="30">
                  <c:v>1981</c:v>
                </c:pt>
                <c:pt idx="31">
                  <c:v>1858</c:v>
                </c:pt>
                <c:pt idx="32">
                  <c:v>1823</c:v>
                </c:pt>
                <c:pt idx="33">
                  <c:v>1806</c:v>
                </c:pt>
                <c:pt idx="34">
                  <c:v>1845</c:v>
                </c:pt>
                <c:pt idx="35">
                  <c:v>2577</c:v>
                </c:pt>
                <c:pt idx="36">
                  <c:v>1555</c:v>
                </c:pt>
                <c:pt idx="37">
                  <c:v>1501</c:v>
                </c:pt>
                <c:pt idx="38">
                  <c:v>1725</c:v>
                </c:pt>
                <c:pt idx="39">
                  <c:v>1699</c:v>
                </c:pt>
                <c:pt idx="40">
                  <c:v>1807</c:v>
                </c:pt>
                <c:pt idx="41">
                  <c:v>1863</c:v>
                </c:pt>
                <c:pt idx="42">
                  <c:v>1886</c:v>
                </c:pt>
                <c:pt idx="43">
                  <c:v>1861</c:v>
                </c:pt>
                <c:pt idx="44">
                  <c:v>1845</c:v>
                </c:pt>
                <c:pt idx="45">
                  <c:v>1788</c:v>
                </c:pt>
                <c:pt idx="46">
                  <c:v>1879</c:v>
                </c:pt>
                <c:pt idx="47">
                  <c:v>2598</c:v>
                </c:pt>
                <c:pt idx="48">
                  <c:v>1679</c:v>
                </c:pt>
                <c:pt idx="49">
                  <c:v>1652</c:v>
                </c:pt>
                <c:pt idx="50">
                  <c:v>1837</c:v>
                </c:pt>
                <c:pt idx="51">
                  <c:v>1798</c:v>
                </c:pt>
                <c:pt idx="52">
                  <c:v>1957</c:v>
                </c:pt>
                <c:pt idx="53">
                  <c:v>1958</c:v>
                </c:pt>
                <c:pt idx="54">
                  <c:v>2034</c:v>
                </c:pt>
                <c:pt idx="55">
                  <c:v>2062</c:v>
                </c:pt>
                <c:pt idx="56">
                  <c:v>1781</c:v>
                </c:pt>
                <c:pt idx="57">
                  <c:v>1860</c:v>
                </c:pt>
                <c:pt idx="58">
                  <c:v>1992</c:v>
                </c:pt>
                <c:pt idx="59">
                  <c:v>2547</c:v>
                </c:pt>
                <c:pt idx="60">
                  <c:v>1706</c:v>
                </c:pt>
                <c:pt idx="61">
                  <c:v>1621</c:v>
                </c:pt>
                <c:pt idx="62">
                  <c:v>1853</c:v>
                </c:pt>
                <c:pt idx="63">
                  <c:v>1817</c:v>
                </c:pt>
                <c:pt idx="64">
                  <c:v>2060</c:v>
                </c:pt>
                <c:pt idx="65">
                  <c:v>2002</c:v>
                </c:pt>
                <c:pt idx="66">
                  <c:v>2098</c:v>
                </c:pt>
                <c:pt idx="67">
                  <c:v>2079</c:v>
                </c:pt>
                <c:pt idx="68">
                  <c:v>1892</c:v>
                </c:pt>
                <c:pt idx="69">
                  <c:v>2050</c:v>
                </c:pt>
                <c:pt idx="70">
                  <c:v>2082</c:v>
                </c:pt>
                <c:pt idx="71">
                  <c:v>2821</c:v>
                </c:pt>
                <c:pt idx="72">
                  <c:v>1846</c:v>
                </c:pt>
                <c:pt idx="73">
                  <c:v>1768</c:v>
                </c:pt>
                <c:pt idx="74">
                  <c:v>1894</c:v>
                </c:pt>
                <c:pt idx="75">
                  <c:v>1963</c:v>
                </c:pt>
                <c:pt idx="76">
                  <c:v>2140</c:v>
                </c:pt>
                <c:pt idx="77">
                  <c:v>2059</c:v>
                </c:pt>
                <c:pt idx="78">
                  <c:v>2209</c:v>
                </c:pt>
                <c:pt idx="79">
                  <c:v>2118</c:v>
                </c:pt>
                <c:pt idx="80">
                  <c:v>2031</c:v>
                </c:pt>
                <c:pt idx="81">
                  <c:v>2163</c:v>
                </c:pt>
                <c:pt idx="82">
                  <c:v>2154</c:v>
                </c:pt>
                <c:pt idx="83">
                  <c:v>3037</c:v>
                </c:pt>
                <c:pt idx="84">
                  <c:v>1866</c:v>
                </c:pt>
                <c:pt idx="85">
                  <c:v>1808</c:v>
                </c:pt>
                <c:pt idx="86">
                  <c:v>1986</c:v>
                </c:pt>
                <c:pt idx="87">
                  <c:v>2099</c:v>
                </c:pt>
                <c:pt idx="88">
                  <c:v>2210</c:v>
                </c:pt>
                <c:pt idx="89">
                  <c:v>2145</c:v>
                </c:pt>
                <c:pt idx="90">
                  <c:v>2339</c:v>
                </c:pt>
                <c:pt idx="91">
                  <c:v>2140</c:v>
                </c:pt>
                <c:pt idx="92">
                  <c:v>2126</c:v>
                </c:pt>
                <c:pt idx="93">
                  <c:v>2219</c:v>
                </c:pt>
                <c:pt idx="94">
                  <c:v>2273</c:v>
                </c:pt>
                <c:pt idx="95">
                  <c:v>3265</c:v>
                </c:pt>
                <c:pt idx="96">
                  <c:v>1920</c:v>
                </c:pt>
                <c:pt idx="97">
                  <c:v>1976</c:v>
                </c:pt>
                <c:pt idx="98">
                  <c:v>2190</c:v>
                </c:pt>
                <c:pt idx="99">
                  <c:v>2132</c:v>
                </c:pt>
                <c:pt idx="100">
                  <c:v>2357</c:v>
                </c:pt>
                <c:pt idx="101">
                  <c:v>2413</c:v>
                </c:pt>
                <c:pt idx="102">
                  <c:v>2463</c:v>
                </c:pt>
                <c:pt idx="103">
                  <c:v>2422</c:v>
                </c:pt>
                <c:pt idx="104">
                  <c:v>2358</c:v>
                </c:pt>
                <c:pt idx="105">
                  <c:v>2352</c:v>
                </c:pt>
                <c:pt idx="106">
                  <c:v>2549</c:v>
                </c:pt>
                <c:pt idx="107">
                  <c:v>3375</c:v>
                </c:pt>
                <c:pt idx="108">
                  <c:v>2109</c:v>
                </c:pt>
                <c:pt idx="109">
                  <c:v>2052</c:v>
                </c:pt>
                <c:pt idx="110">
                  <c:v>2327</c:v>
                </c:pt>
                <c:pt idx="111">
                  <c:v>2231</c:v>
                </c:pt>
                <c:pt idx="112">
                  <c:v>2470</c:v>
                </c:pt>
                <c:pt idx="113">
                  <c:v>2526</c:v>
                </c:pt>
                <c:pt idx="114">
                  <c:v>2483</c:v>
                </c:pt>
                <c:pt idx="115">
                  <c:v>2518</c:v>
                </c:pt>
                <c:pt idx="116">
                  <c:v>2316</c:v>
                </c:pt>
                <c:pt idx="117">
                  <c:v>2409</c:v>
                </c:pt>
                <c:pt idx="118">
                  <c:v>2638</c:v>
                </c:pt>
                <c:pt idx="119">
                  <c:v>3542</c:v>
                </c:pt>
                <c:pt idx="120">
                  <c:v>2114</c:v>
                </c:pt>
                <c:pt idx="121">
                  <c:v>2109</c:v>
                </c:pt>
                <c:pt idx="122">
                  <c:v>2366</c:v>
                </c:pt>
                <c:pt idx="123">
                  <c:v>2300</c:v>
                </c:pt>
                <c:pt idx="124">
                  <c:v>2569</c:v>
                </c:pt>
                <c:pt idx="125">
                  <c:v>2486</c:v>
                </c:pt>
                <c:pt idx="126">
                  <c:v>2568</c:v>
                </c:pt>
                <c:pt idx="127">
                  <c:v>2595</c:v>
                </c:pt>
                <c:pt idx="128">
                  <c:v>2297</c:v>
                </c:pt>
                <c:pt idx="129">
                  <c:v>2401</c:v>
                </c:pt>
                <c:pt idx="130">
                  <c:v>2601</c:v>
                </c:pt>
                <c:pt idx="131">
                  <c:v>3488</c:v>
                </c:pt>
                <c:pt idx="132">
                  <c:v>2121</c:v>
                </c:pt>
                <c:pt idx="133">
                  <c:v>2046</c:v>
                </c:pt>
                <c:pt idx="134">
                  <c:v>2273</c:v>
                </c:pt>
                <c:pt idx="135">
                  <c:v>2333</c:v>
                </c:pt>
                <c:pt idx="136">
                  <c:v>2576</c:v>
                </c:pt>
                <c:pt idx="137">
                  <c:v>2433</c:v>
                </c:pt>
                <c:pt idx="138">
                  <c:v>2611</c:v>
                </c:pt>
                <c:pt idx="139">
                  <c:v>2660</c:v>
                </c:pt>
                <c:pt idx="140">
                  <c:v>2461</c:v>
                </c:pt>
                <c:pt idx="141">
                  <c:v>2641</c:v>
                </c:pt>
                <c:pt idx="142">
                  <c:v>2660</c:v>
                </c:pt>
                <c:pt idx="143">
                  <c:v>3654</c:v>
                </c:pt>
                <c:pt idx="144">
                  <c:v>2293</c:v>
                </c:pt>
                <c:pt idx="145">
                  <c:v>2219</c:v>
                </c:pt>
                <c:pt idx="146">
                  <c:v>2398</c:v>
                </c:pt>
                <c:pt idx="147">
                  <c:v>2553</c:v>
                </c:pt>
                <c:pt idx="148">
                  <c:v>2685</c:v>
                </c:pt>
                <c:pt idx="149">
                  <c:v>2643</c:v>
                </c:pt>
                <c:pt idx="150">
                  <c:v>2867</c:v>
                </c:pt>
                <c:pt idx="151">
                  <c:v>2622</c:v>
                </c:pt>
                <c:pt idx="152">
                  <c:v>2618</c:v>
                </c:pt>
                <c:pt idx="153">
                  <c:v>2727</c:v>
                </c:pt>
                <c:pt idx="154">
                  <c:v>2763</c:v>
                </c:pt>
                <c:pt idx="155">
                  <c:v>3801</c:v>
                </c:pt>
                <c:pt idx="156">
                  <c:v>2219</c:v>
                </c:pt>
                <c:pt idx="157">
                  <c:v>2316</c:v>
                </c:pt>
                <c:pt idx="158">
                  <c:v>2530</c:v>
                </c:pt>
                <c:pt idx="159">
                  <c:v>2640</c:v>
                </c:pt>
                <c:pt idx="160">
                  <c:v>2709</c:v>
                </c:pt>
                <c:pt idx="161">
                  <c:v>2783</c:v>
                </c:pt>
                <c:pt idx="162">
                  <c:v>2924</c:v>
                </c:pt>
                <c:pt idx="163">
                  <c:v>2791</c:v>
                </c:pt>
                <c:pt idx="164">
                  <c:v>2784</c:v>
                </c:pt>
                <c:pt idx="165">
                  <c:v>2801</c:v>
                </c:pt>
                <c:pt idx="166">
                  <c:v>2933</c:v>
                </c:pt>
                <c:pt idx="167">
                  <c:v>4137</c:v>
                </c:pt>
                <c:pt idx="168">
                  <c:v>2424</c:v>
                </c:pt>
                <c:pt idx="169">
                  <c:v>2519</c:v>
                </c:pt>
                <c:pt idx="170">
                  <c:v>2753</c:v>
                </c:pt>
                <c:pt idx="171">
                  <c:v>2791</c:v>
                </c:pt>
                <c:pt idx="172">
                  <c:v>3017</c:v>
                </c:pt>
                <c:pt idx="173">
                  <c:v>3055</c:v>
                </c:pt>
                <c:pt idx="174">
                  <c:v>3117</c:v>
                </c:pt>
                <c:pt idx="175">
                  <c:v>3024</c:v>
                </c:pt>
                <c:pt idx="176">
                  <c:v>2997</c:v>
                </c:pt>
                <c:pt idx="177">
                  <c:v>2913</c:v>
                </c:pt>
                <c:pt idx="178">
                  <c:v>3137</c:v>
                </c:pt>
                <c:pt idx="179">
                  <c:v>4269</c:v>
                </c:pt>
                <c:pt idx="180">
                  <c:v>2569</c:v>
                </c:pt>
                <c:pt idx="181">
                  <c:v>2603</c:v>
                </c:pt>
                <c:pt idx="182">
                  <c:v>3005</c:v>
                </c:pt>
                <c:pt idx="183">
                  <c:v>2867</c:v>
                </c:pt>
                <c:pt idx="184">
                  <c:v>3262</c:v>
                </c:pt>
                <c:pt idx="185">
                  <c:v>3364</c:v>
                </c:pt>
                <c:pt idx="186">
                  <c:v>3322</c:v>
                </c:pt>
                <c:pt idx="187">
                  <c:v>3292</c:v>
                </c:pt>
                <c:pt idx="188">
                  <c:v>3057</c:v>
                </c:pt>
                <c:pt idx="189">
                  <c:v>3087</c:v>
                </c:pt>
                <c:pt idx="190">
                  <c:v>3297</c:v>
                </c:pt>
                <c:pt idx="191">
                  <c:v>4403</c:v>
                </c:pt>
                <c:pt idx="192">
                  <c:v>2675</c:v>
                </c:pt>
                <c:pt idx="193">
                  <c:v>2806</c:v>
                </c:pt>
                <c:pt idx="194">
                  <c:v>2989</c:v>
                </c:pt>
                <c:pt idx="195">
                  <c:v>2997</c:v>
                </c:pt>
                <c:pt idx="196">
                  <c:v>3420</c:v>
                </c:pt>
                <c:pt idx="197">
                  <c:v>3279</c:v>
                </c:pt>
                <c:pt idx="198">
                  <c:v>3517</c:v>
                </c:pt>
                <c:pt idx="199">
                  <c:v>3472</c:v>
                </c:pt>
                <c:pt idx="200">
                  <c:v>3151</c:v>
                </c:pt>
                <c:pt idx="201">
                  <c:v>3351</c:v>
                </c:pt>
                <c:pt idx="202">
                  <c:v>3386</c:v>
                </c:pt>
                <c:pt idx="203">
                  <c:v>4461</c:v>
                </c:pt>
                <c:pt idx="204">
                  <c:v>2913</c:v>
                </c:pt>
                <c:pt idx="205">
                  <c:v>2781</c:v>
                </c:pt>
                <c:pt idx="206">
                  <c:v>3024</c:v>
                </c:pt>
                <c:pt idx="207">
                  <c:v>3130</c:v>
                </c:pt>
                <c:pt idx="208">
                  <c:v>3467</c:v>
                </c:pt>
                <c:pt idx="209">
                  <c:v>3307</c:v>
                </c:pt>
                <c:pt idx="210">
                  <c:v>3555</c:v>
                </c:pt>
                <c:pt idx="211">
                  <c:v>3399</c:v>
                </c:pt>
                <c:pt idx="212">
                  <c:v>3263</c:v>
                </c:pt>
                <c:pt idx="213">
                  <c:v>3425</c:v>
                </c:pt>
                <c:pt idx="214">
                  <c:v>3356</c:v>
                </c:pt>
                <c:pt idx="215">
                  <c:v>4625</c:v>
                </c:pt>
                <c:pt idx="216">
                  <c:v>2878</c:v>
                </c:pt>
                <c:pt idx="217">
                  <c:v>2916</c:v>
                </c:pt>
                <c:pt idx="218">
                  <c:v>3214</c:v>
                </c:pt>
                <c:pt idx="219">
                  <c:v>3310</c:v>
                </c:pt>
                <c:pt idx="220">
                  <c:v>3467</c:v>
                </c:pt>
                <c:pt idx="221">
                  <c:v>3438</c:v>
                </c:pt>
                <c:pt idx="222">
                  <c:v>3657</c:v>
                </c:pt>
                <c:pt idx="223">
                  <c:v>3454</c:v>
                </c:pt>
                <c:pt idx="224">
                  <c:v>3365</c:v>
                </c:pt>
                <c:pt idx="225">
                  <c:v>3497</c:v>
                </c:pt>
                <c:pt idx="226">
                  <c:v>3524</c:v>
                </c:pt>
                <c:pt idx="227">
                  <c:v>4681</c:v>
                </c:pt>
                <c:pt idx="228">
                  <c:v>2888</c:v>
                </c:pt>
                <c:pt idx="229">
                  <c:v>2984</c:v>
                </c:pt>
                <c:pt idx="230">
                  <c:v>3249</c:v>
                </c:pt>
                <c:pt idx="231">
                  <c:v>3363</c:v>
                </c:pt>
                <c:pt idx="232">
                  <c:v>3471</c:v>
                </c:pt>
                <c:pt idx="233">
                  <c:v>3551</c:v>
                </c:pt>
                <c:pt idx="234">
                  <c:v>3740</c:v>
                </c:pt>
                <c:pt idx="235">
                  <c:v>3576</c:v>
                </c:pt>
                <c:pt idx="236">
                  <c:v>3517</c:v>
                </c:pt>
                <c:pt idx="237">
                  <c:v>3515</c:v>
                </c:pt>
                <c:pt idx="238">
                  <c:v>3646</c:v>
                </c:pt>
                <c:pt idx="239">
                  <c:v>4892</c:v>
                </c:pt>
                <c:pt idx="240">
                  <c:v>2995</c:v>
                </c:pt>
                <c:pt idx="241">
                  <c:v>3202</c:v>
                </c:pt>
                <c:pt idx="242">
                  <c:v>3550</c:v>
                </c:pt>
                <c:pt idx="243">
                  <c:v>3409</c:v>
                </c:pt>
                <c:pt idx="244">
                  <c:v>3786</c:v>
                </c:pt>
                <c:pt idx="245">
                  <c:v>3816</c:v>
                </c:pt>
                <c:pt idx="246">
                  <c:v>3733</c:v>
                </c:pt>
                <c:pt idx="247">
                  <c:v>3752</c:v>
                </c:pt>
                <c:pt idx="248">
                  <c:v>3503</c:v>
                </c:pt>
                <c:pt idx="249">
                  <c:v>3626</c:v>
                </c:pt>
                <c:pt idx="250">
                  <c:v>3869</c:v>
                </c:pt>
                <c:pt idx="251">
                  <c:v>5124</c:v>
                </c:pt>
                <c:pt idx="252">
                  <c:v>3155</c:v>
                </c:pt>
                <c:pt idx="253">
                  <c:v>3227</c:v>
                </c:pt>
                <c:pt idx="254">
                  <c:v>3624</c:v>
                </c:pt>
                <c:pt idx="255">
                  <c:v>3488</c:v>
                </c:pt>
                <c:pt idx="256">
                  <c:v>3947</c:v>
                </c:pt>
                <c:pt idx="257">
                  <c:v>3809</c:v>
                </c:pt>
                <c:pt idx="258">
                  <c:v>4034</c:v>
                </c:pt>
                <c:pt idx="259">
                  <c:v>4100</c:v>
                </c:pt>
                <c:pt idx="260">
                  <c:v>3631</c:v>
                </c:pt>
                <c:pt idx="261">
                  <c:v>3787</c:v>
                </c:pt>
                <c:pt idx="262">
                  <c:v>4059</c:v>
                </c:pt>
                <c:pt idx="263">
                  <c:v>5215</c:v>
                </c:pt>
                <c:pt idx="264">
                  <c:v>3381</c:v>
                </c:pt>
                <c:pt idx="265">
                  <c:v>3310</c:v>
                </c:pt>
                <c:pt idx="266">
                  <c:v>3652</c:v>
                </c:pt>
                <c:pt idx="267">
                  <c:v>3702</c:v>
                </c:pt>
                <c:pt idx="268">
                  <c:v>4165</c:v>
                </c:pt>
                <c:pt idx="269">
                  <c:v>4036</c:v>
                </c:pt>
                <c:pt idx="270">
                  <c:v>4242</c:v>
                </c:pt>
                <c:pt idx="271">
                  <c:v>4219</c:v>
                </c:pt>
                <c:pt idx="272">
                  <c:v>3814</c:v>
                </c:pt>
                <c:pt idx="273">
                  <c:v>4090</c:v>
                </c:pt>
                <c:pt idx="274">
                  <c:v>4103</c:v>
                </c:pt>
                <c:pt idx="275">
                  <c:v>5572</c:v>
                </c:pt>
                <c:pt idx="276">
                  <c:v>3572</c:v>
                </c:pt>
                <c:pt idx="277">
                  <c:v>3482</c:v>
                </c:pt>
                <c:pt idx="278">
                  <c:v>3857</c:v>
                </c:pt>
                <c:pt idx="279">
                  <c:v>3867</c:v>
                </c:pt>
                <c:pt idx="280">
                  <c:v>4335</c:v>
                </c:pt>
                <c:pt idx="281">
                  <c:v>4217</c:v>
                </c:pt>
                <c:pt idx="282">
                  <c:v>4532</c:v>
                </c:pt>
                <c:pt idx="283">
                  <c:v>4260</c:v>
                </c:pt>
                <c:pt idx="284">
                  <c:v>4073</c:v>
                </c:pt>
                <c:pt idx="285">
                  <c:v>4273</c:v>
                </c:pt>
                <c:pt idx="286">
                  <c:v>4266</c:v>
                </c:pt>
                <c:pt idx="287">
                  <c:v>5816</c:v>
                </c:pt>
                <c:pt idx="288">
                  <c:v>3610</c:v>
                </c:pt>
                <c:pt idx="289">
                  <c:v>3773</c:v>
                </c:pt>
                <c:pt idx="290">
                  <c:v>4051</c:v>
                </c:pt>
                <c:pt idx="291">
                  <c:v>4114</c:v>
                </c:pt>
                <c:pt idx="292">
                  <c:v>4403</c:v>
                </c:pt>
                <c:pt idx="293">
                  <c:v>4474</c:v>
                </c:pt>
                <c:pt idx="294">
                  <c:v>4751</c:v>
                </c:pt>
                <c:pt idx="295">
                  <c:v>4480</c:v>
                </c:pt>
                <c:pt idx="296">
                  <c:v>4434</c:v>
                </c:pt>
                <c:pt idx="297">
                  <c:v>4437</c:v>
                </c:pt>
                <c:pt idx="298">
                  <c:v>4674</c:v>
                </c:pt>
                <c:pt idx="299">
                  <c:v>6054</c:v>
                </c:pt>
                <c:pt idx="300">
                  <c:v>3728</c:v>
                </c:pt>
                <c:pt idx="301">
                  <c:v>3759</c:v>
                </c:pt>
                <c:pt idx="302">
                  <c:v>4247</c:v>
                </c:pt>
                <c:pt idx="303">
                  <c:v>4251</c:v>
                </c:pt>
                <c:pt idx="304">
                  <c:v>4647</c:v>
                </c:pt>
                <c:pt idx="305">
                  <c:v>4676</c:v>
                </c:pt>
                <c:pt idx="306">
                  <c:v>4798</c:v>
                </c:pt>
                <c:pt idx="307">
                  <c:v>4647</c:v>
                </c:pt>
                <c:pt idx="308">
                  <c:v>4538</c:v>
                </c:pt>
                <c:pt idx="309">
                  <c:v>4536</c:v>
                </c:pt>
                <c:pt idx="310">
                  <c:v>4846</c:v>
                </c:pt>
                <c:pt idx="311">
                  <c:v>6241</c:v>
                </c:pt>
                <c:pt idx="312">
                  <c:v>3965</c:v>
                </c:pt>
                <c:pt idx="313">
                  <c:v>3967</c:v>
                </c:pt>
                <c:pt idx="314">
                  <c:v>4629</c:v>
                </c:pt>
                <c:pt idx="315">
                  <c:v>4317</c:v>
                </c:pt>
                <c:pt idx="316">
                  <c:v>4897</c:v>
                </c:pt>
                <c:pt idx="317">
                  <c:v>4939</c:v>
                </c:pt>
                <c:pt idx="318">
                  <c:v>4963</c:v>
                </c:pt>
                <c:pt idx="319">
                  <c:v>4898</c:v>
                </c:pt>
                <c:pt idx="320">
                  <c:v>4598</c:v>
                </c:pt>
                <c:pt idx="321">
                  <c:v>4737</c:v>
                </c:pt>
                <c:pt idx="322">
                  <c:v>5130</c:v>
                </c:pt>
                <c:pt idx="323">
                  <c:v>6370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0-4A49-B467-86B6A0653C15}"/>
            </c:ext>
          </c:extLst>
        </c:ser>
        <c:ser>
          <c:idx val="2"/>
          <c:order val="2"/>
          <c:tx>
            <c:strRef>
              <c:f>'EXPONENTIAL SMOOTHING'!$Q$1</c:f>
              <c:strCache>
                <c:ptCount val="1"/>
                <c:pt idx="0">
                  <c:v>FORCAST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SMOOTHING'!$O$2:$O$325</c:f>
              <c:numCache>
                <c:formatCode>m/d/yyyy</c:formatCode>
                <c:ptCount val="324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</c:numCache>
            </c:numRef>
          </c:cat>
          <c:val>
            <c:numRef>
              <c:f>'EXPONENTIAL SMOOTHING'!$Q$2:$Q$329</c:f>
              <c:numCache>
                <c:formatCode>General</c:formatCode>
                <c:ptCount val="328"/>
                <c:pt idx="1">
                  <c:v>1509</c:v>
                </c:pt>
                <c:pt idx="2">
                  <c:v>1512.0088161003869</c:v>
                </c:pt>
                <c:pt idx="3">
                  <c:v>1520.0001549287651</c:v>
                </c:pt>
                <c:pt idx="4">
                  <c:v>1534.5740933477591</c:v>
                </c:pt>
                <c:pt idx="5">
                  <c:v>1561.5994588353706</c:v>
                </c:pt>
                <c:pt idx="6">
                  <c:v>1581.6645520881025</c:v>
                </c:pt>
                <c:pt idx="7">
                  <c:v>1612.7245087820349</c:v>
                </c:pt>
                <c:pt idx="8">
                  <c:v>1636.1627622635497</c:v>
                </c:pt>
                <c:pt idx="9">
                  <c:v>1648.7468758801979</c:v>
                </c:pt>
                <c:pt idx="10">
                  <c:v>1670.6786182338606</c:v>
                </c:pt>
                <c:pt idx="11">
                  <c:v>1685.7529168180554</c:v>
                </c:pt>
                <c:pt idx="12">
                  <c:v>1763.3471890266544</c:v>
                </c:pt>
                <c:pt idx="13">
                  <c:v>1749.3047444363131</c:v>
                </c:pt>
                <c:pt idx="14">
                  <c:v>1728.5904799972006</c:v>
                </c:pt>
                <c:pt idx="15">
                  <c:v>1723.8336846615168</c:v>
                </c:pt>
                <c:pt idx="16">
                  <c:v>1722.8150420103891</c:v>
                </c:pt>
                <c:pt idx="17">
                  <c:v>1729.6962945074292</c:v>
                </c:pt>
                <c:pt idx="18">
                  <c:v>1735.5544317636732</c:v>
                </c:pt>
                <c:pt idx="19">
                  <c:v>1755.7177842126132</c:v>
                </c:pt>
                <c:pt idx="20">
                  <c:v>1757.7188552598943</c:v>
                </c:pt>
                <c:pt idx="21">
                  <c:v>1752.9499893755456</c:v>
                </c:pt>
                <c:pt idx="22">
                  <c:v>1753.3307936622205</c:v>
                </c:pt>
                <c:pt idx="23">
                  <c:v>1756.0264302126714</c:v>
                </c:pt>
                <c:pt idx="24">
                  <c:v>1820.6194657538083</c:v>
                </c:pt>
                <c:pt idx="25">
                  <c:v>1794.9862833213417</c:v>
                </c:pt>
                <c:pt idx="26">
                  <c:v>1767.7201771291977</c:v>
                </c:pt>
                <c:pt idx="27">
                  <c:v>1762.6691104460112</c:v>
                </c:pt>
                <c:pt idx="28">
                  <c:v>1762.1360694839855</c:v>
                </c:pt>
                <c:pt idx="29">
                  <c:v>1768.5170096956142</c:v>
                </c:pt>
                <c:pt idx="30">
                  <c:v>1776.8366673780586</c:v>
                </c:pt>
                <c:pt idx="31">
                  <c:v>1796.033227449982</c:v>
                </c:pt>
                <c:pt idx="32">
                  <c:v>1801.8596844167791</c:v>
                </c:pt>
                <c:pt idx="33">
                  <c:v>1803.8474132259685</c:v>
                </c:pt>
                <c:pt idx="34">
                  <c:v>1804.049811280443</c:v>
                </c:pt>
                <c:pt idx="35">
                  <c:v>1807.9001733783582</c:v>
                </c:pt>
                <c:pt idx="36">
                  <c:v>1880.2151715391074</c:v>
                </c:pt>
                <c:pt idx="37">
                  <c:v>1849.6366514073275</c:v>
                </c:pt>
                <c:pt idx="38">
                  <c:v>1816.855914846723</c:v>
                </c:pt>
                <c:pt idx="39">
                  <c:v>1808.2191162371419</c:v>
                </c:pt>
                <c:pt idx="40">
                  <c:v>1797.9497338807562</c:v>
                </c:pt>
                <c:pt idx="41">
                  <c:v>1798.8006897061427</c:v>
                </c:pt>
                <c:pt idx="42">
                  <c:v>1804.8370621575768</c:v>
                </c:pt>
                <c:pt idx="43">
                  <c:v>1812.4684482242951</c:v>
                </c:pt>
                <c:pt idx="44">
                  <c:v>1817.0316517980295</c:v>
                </c:pt>
                <c:pt idx="45">
                  <c:v>1819.6613898096332</c:v>
                </c:pt>
                <c:pt idx="46">
                  <c:v>1816.6844117027629</c:v>
                </c:pt>
                <c:pt idx="47">
                  <c:v>1822.5436662456943</c:v>
                </c:pt>
                <c:pt idx="48">
                  <c:v>1895.456338187787</c:v>
                </c:pt>
                <c:pt idx="49">
                  <c:v>1875.103922082468</c:v>
                </c:pt>
                <c:pt idx="50">
                  <c:v>1854.1264635568057</c:v>
                </c:pt>
                <c:pt idx="51">
                  <c:v>1852.5161392039179</c:v>
                </c:pt>
                <c:pt idx="52">
                  <c:v>1847.3902317861778</c:v>
                </c:pt>
                <c:pt idx="53">
                  <c:v>1857.6963453912224</c:v>
                </c:pt>
                <c:pt idx="54">
                  <c:v>1867.1274469823018</c:v>
                </c:pt>
                <c:pt idx="55">
                  <c:v>1882.8177227395618</c:v>
                </c:pt>
                <c:pt idx="56">
                  <c:v>1899.665426512224</c:v>
                </c:pt>
                <c:pt idx="57">
                  <c:v>1888.5078500794348</c:v>
                </c:pt>
                <c:pt idx="58">
                  <c:v>1885.827385132359</c:v>
                </c:pt>
                <c:pt idx="59">
                  <c:v>1895.8103186646697</c:v>
                </c:pt>
                <c:pt idx="60">
                  <c:v>1957.0387560899062</c:v>
                </c:pt>
                <c:pt idx="61">
                  <c:v>1933.4347107416434</c:v>
                </c:pt>
                <c:pt idx="62">
                  <c:v>1904.0578798666688</c:v>
                </c:pt>
                <c:pt idx="63">
                  <c:v>1899.2571370230921</c:v>
                </c:pt>
                <c:pt idx="64">
                  <c:v>1891.5228683278792</c:v>
                </c:pt>
                <c:pt idx="65">
                  <c:v>1907.3640154004445</c:v>
                </c:pt>
                <c:pt idx="66">
                  <c:v>1916.2622114672918</c:v>
                </c:pt>
                <c:pt idx="67">
                  <c:v>1933.350198473102</c:v>
                </c:pt>
                <c:pt idx="68">
                  <c:v>1947.044994343486</c:v>
                </c:pt>
                <c:pt idx="69">
                  <c:v>1941.8693610551616</c:v>
                </c:pt>
                <c:pt idx="70">
                  <c:v>1952.0363987864853</c:v>
                </c:pt>
                <c:pt idx="71">
                  <c:v>1964.2562917800942</c:v>
                </c:pt>
                <c:pt idx="72">
                  <c:v>2044.8120500050079</c:v>
                </c:pt>
                <c:pt idx="73">
                  <c:v>2026.1186469735705</c:v>
                </c:pt>
                <c:pt idx="74">
                  <c:v>2001.8489113228154</c:v>
                </c:pt>
                <c:pt idx="75">
                  <c:v>1991.7083631729001</c:v>
                </c:pt>
                <c:pt idx="76">
                  <c:v>1989.0090448813257</c:v>
                </c:pt>
                <c:pt idx="77">
                  <c:v>2003.206045405509</c:v>
                </c:pt>
                <c:pt idx="78">
                  <c:v>2008.452100058264</c:v>
                </c:pt>
                <c:pt idx="79">
                  <c:v>2027.3087172533728</c:v>
                </c:pt>
                <c:pt idx="80">
                  <c:v>2035.8360107437727</c:v>
                </c:pt>
                <c:pt idx="81">
                  <c:v>2035.381302400413</c:v>
                </c:pt>
                <c:pt idx="82">
                  <c:v>2047.3807146519143</c:v>
                </c:pt>
                <c:pt idx="83">
                  <c:v>2057.4056466008851</c:v>
                </c:pt>
                <c:pt idx="84">
                  <c:v>2149.5124985494904</c:v>
                </c:pt>
                <c:pt idx="85">
                  <c:v>2122.8550932277208</c:v>
                </c:pt>
                <c:pt idx="86">
                  <c:v>2093.2506846717088</c:v>
                </c:pt>
                <c:pt idx="87">
                  <c:v>2083.1663850836539</c:v>
                </c:pt>
                <c:pt idx="88">
                  <c:v>2084.6551486926423</c:v>
                </c:pt>
                <c:pt idx="89">
                  <c:v>2096.4407614024603</c:v>
                </c:pt>
                <c:pt idx="90">
                  <c:v>2101.0065682435479</c:v>
                </c:pt>
                <c:pt idx="91">
                  <c:v>2123.3840204077715</c:v>
                </c:pt>
                <c:pt idx="92">
                  <c:v>2124.9463462490467</c:v>
                </c:pt>
                <c:pt idx="93">
                  <c:v>2125.0454165731121</c:v>
                </c:pt>
                <c:pt idx="94">
                  <c:v>2133.8795435518609</c:v>
                </c:pt>
                <c:pt idx="95">
                  <c:v>2146.9604144660589</c:v>
                </c:pt>
                <c:pt idx="96">
                  <c:v>2252.0846490230724</c:v>
                </c:pt>
                <c:pt idx="97">
                  <c:v>2220.8602228145737</c:v>
                </c:pt>
                <c:pt idx="98">
                  <c:v>2197.8371171661734</c:v>
                </c:pt>
                <c:pt idx="99">
                  <c:v>2197.1002282814798</c:v>
                </c:pt>
                <c:pt idx="100">
                  <c:v>2190.9791465629742</c:v>
                </c:pt>
                <c:pt idx="101">
                  <c:v>2206.5893408386396</c:v>
                </c:pt>
                <c:pt idx="102">
                  <c:v>2225.9972069191449</c:v>
                </c:pt>
                <c:pt idx="103">
                  <c:v>2248.2815137834682</c:v>
                </c:pt>
                <c:pt idx="104">
                  <c:v>2264.6154818541913</c:v>
                </c:pt>
                <c:pt idx="105">
                  <c:v>2273.3960081580658</c:v>
                </c:pt>
                <c:pt idx="106">
                  <c:v>2280.7867880395875</c:v>
                </c:pt>
                <c:pt idx="107">
                  <c:v>2306.0056702421807</c:v>
                </c:pt>
                <c:pt idx="108">
                  <c:v>2406.518399948357</c:v>
                </c:pt>
                <c:pt idx="109">
                  <c:v>2378.5440827006705</c:v>
                </c:pt>
                <c:pt idx="110">
                  <c:v>2347.8406110283004</c:v>
                </c:pt>
                <c:pt idx="111">
                  <c:v>2345.8810620906802</c:v>
                </c:pt>
                <c:pt idx="112">
                  <c:v>2335.0793124266806</c:v>
                </c:pt>
                <c:pt idx="113">
                  <c:v>2347.7652979593645</c:v>
                </c:pt>
                <c:pt idx="114">
                  <c:v>2364.5239054952244</c:v>
                </c:pt>
                <c:pt idx="115">
                  <c:v>2375.6636798907539</c:v>
                </c:pt>
                <c:pt idx="116">
                  <c:v>2389.0469240037078</c:v>
                </c:pt>
                <c:pt idx="117">
                  <c:v>2382.1786502216423</c:v>
                </c:pt>
                <c:pt idx="118">
                  <c:v>2384.7005411293685</c:v>
                </c:pt>
                <c:pt idx="119">
                  <c:v>2408.5171501940326</c:v>
                </c:pt>
                <c:pt idx="120">
                  <c:v>2515.0934454443022</c:v>
                </c:pt>
                <c:pt idx="121">
                  <c:v>2477.3804324314124</c:v>
                </c:pt>
                <c:pt idx="122">
                  <c:v>2442.74327692619</c:v>
                </c:pt>
                <c:pt idx="123">
                  <c:v>2435.5274517008161</c:v>
                </c:pt>
                <c:pt idx="124">
                  <c:v>2422.7844148657591</c:v>
                </c:pt>
                <c:pt idx="125">
                  <c:v>2436.5324088244902</c:v>
                </c:pt>
                <c:pt idx="126">
                  <c:v>2441.1836239737477</c:v>
                </c:pt>
                <c:pt idx="127">
                  <c:v>2453.1075975356384</c:v>
                </c:pt>
                <c:pt idx="128">
                  <c:v>2466.4491020686805</c:v>
                </c:pt>
                <c:pt idx="129">
                  <c:v>2450.5165649905448</c:v>
                </c:pt>
                <c:pt idx="130">
                  <c:v>2445.8607450536883</c:v>
                </c:pt>
                <c:pt idx="131">
                  <c:v>2460.4477915563289</c:v>
                </c:pt>
                <c:pt idx="132">
                  <c:v>2557.063904954874</c:v>
                </c:pt>
                <c:pt idx="133">
                  <c:v>2516.0627768915674</c:v>
                </c:pt>
                <c:pt idx="134">
                  <c:v>2471.8648877883197</c:v>
                </c:pt>
                <c:pt idx="135">
                  <c:v>2453.1665166577218</c:v>
                </c:pt>
                <c:pt idx="136">
                  <c:v>2441.8677994687478</c:v>
                </c:pt>
                <c:pt idx="137">
                  <c:v>2454.4796471105842</c:v>
                </c:pt>
                <c:pt idx="138">
                  <c:v>2452.4600124838043</c:v>
                </c:pt>
                <c:pt idx="139">
                  <c:v>2467.3668145773627</c:v>
                </c:pt>
                <c:pt idx="140">
                  <c:v>2485.4792467576267</c:v>
                </c:pt>
                <c:pt idx="141">
                  <c:v>2483.1775732648239</c:v>
                </c:pt>
                <c:pt idx="142">
                  <c:v>2498.0169063449152</c:v>
                </c:pt>
                <c:pt idx="143">
                  <c:v>2513.2474482255375</c:v>
                </c:pt>
                <c:pt idx="144">
                  <c:v>2620.5072808610516</c:v>
                </c:pt>
                <c:pt idx="145">
                  <c:v>2589.713243997031</c:v>
                </c:pt>
                <c:pt idx="146">
                  <c:v>2554.856744710627</c:v>
                </c:pt>
                <c:pt idx="147">
                  <c:v>2540.108210368764</c:v>
                </c:pt>
                <c:pt idx="148">
                  <c:v>2541.3203673751782</c:v>
                </c:pt>
                <c:pt idx="149">
                  <c:v>2554.8299171232798</c:v>
                </c:pt>
                <c:pt idx="150">
                  <c:v>2563.1201535274022</c:v>
                </c:pt>
                <c:pt idx="151">
                  <c:v>2591.6926089852104</c:v>
                </c:pt>
                <c:pt idx="152">
                  <c:v>2594.5422766741485</c:v>
                </c:pt>
                <c:pt idx="153">
                  <c:v>2596.7479009123122</c:v>
                </c:pt>
                <c:pt idx="154">
                  <c:v>2608.9949200636943</c:v>
                </c:pt>
                <c:pt idx="155">
                  <c:v>2623.4753251903735</c:v>
                </c:pt>
                <c:pt idx="156">
                  <c:v>2734.192675195688</c:v>
                </c:pt>
                <c:pt idx="157">
                  <c:v>2685.7514246978694</c:v>
                </c:pt>
                <c:pt idx="158">
                  <c:v>2650.9853609549959</c:v>
                </c:pt>
                <c:pt idx="159">
                  <c:v>2639.6096515189797</c:v>
                </c:pt>
                <c:pt idx="160">
                  <c:v>2639.6463542313068</c:v>
                </c:pt>
                <c:pt idx="161">
                  <c:v>2646.1673656690996</c:v>
                </c:pt>
                <c:pt idx="162">
                  <c:v>2659.0331229576364</c:v>
                </c:pt>
                <c:pt idx="163">
                  <c:v>2683.9467668862085</c:v>
                </c:pt>
                <c:pt idx="164">
                  <c:v>2694.0125009921849</c:v>
                </c:pt>
                <c:pt idx="165">
                  <c:v>2702.4736208624431</c:v>
                </c:pt>
                <c:pt idx="166">
                  <c:v>2711.7376132331278</c:v>
                </c:pt>
                <c:pt idx="167">
                  <c:v>2732.5419204741966</c:v>
                </c:pt>
                <c:pt idx="168">
                  <c:v>2864.5967980365626</c:v>
                </c:pt>
                <c:pt idx="169">
                  <c:v>2823.1694624205838</c:v>
                </c:pt>
                <c:pt idx="170">
                  <c:v>2794.5697756775498</c:v>
                </c:pt>
                <c:pt idx="171">
                  <c:v>2790.661156604172</c:v>
                </c:pt>
                <c:pt idx="172">
                  <c:v>2790.6930165249491</c:v>
                </c:pt>
                <c:pt idx="173">
                  <c:v>2811.9716445096283</c:v>
                </c:pt>
                <c:pt idx="174">
                  <c:v>2834.8225079111899</c:v>
                </c:pt>
                <c:pt idx="175">
                  <c:v>2861.3543885788026</c:v>
                </c:pt>
                <c:pt idx="176">
                  <c:v>2876.6472240257203</c:v>
                </c:pt>
                <c:pt idx="177">
                  <c:v>2887.9634543406478</c:v>
                </c:pt>
                <c:pt idx="178">
                  <c:v>2890.3175281430831</c:v>
                </c:pt>
                <c:pt idx="179">
                  <c:v>2913.5119716745312</c:v>
                </c:pt>
                <c:pt idx="180">
                  <c:v>3040.9624155341367</c:v>
                </c:pt>
                <c:pt idx="181">
                  <c:v>2996.5859119517427</c:v>
                </c:pt>
                <c:pt idx="182">
                  <c:v>2959.5787985528091</c:v>
                </c:pt>
                <c:pt idx="183">
                  <c:v>2963.8495498719722</c:v>
                </c:pt>
                <c:pt idx="184">
                  <c:v>2954.7432222166594</c:v>
                </c:pt>
                <c:pt idx="185">
                  <c:v>2983.6331953400195</c:v>
                </c:pt>
                <c:pt idx="186">
                  <c:v>3019.3973755248221</c:v>
                </c:pt>
                <c:pt idx="187">
                  <c:v>3047.8497395417048</c:v>
                </c:pt>
                <c:pt idx="188">
                  <c:v>3070.8060906223477</c:v>
                </c:pt>
                <c:pt idx="189">
                  <c:v>3069.5079660052252</c:v>
                </c:pt>
                <c:pt idx="190">
                  <c:v>3071.152663302475</c:v>
                </c:pt>
                <c:pt idx="191">
                  <c:v>3092.3880727676319</c:v>
                </c:pt>
                <c:pt idx="192">
                  <c:v>3215.6190186431277</c:v>
                </c:pt>
                <c:pt idx="193">
                  <c:v>3164.7870434097272</c:v>
                </c:pt>
                <c:pt idx="194">
                  <c:v>3131.0519111340582</c:v>
                </c:pt>
                <c:pt idx="195">
                  <c:v>3117.6954087180929</c:v>
                </c:pt>
                <c:pt idx="196">
                  <c:v>3106.3469621870377</c:v>
                </c:pt>
                <c:pt idx="197">
                  <c:v>3135.8383468778784</c:v>
                </c:pt>
                <c:pt idx="198">
                  <c:v>3149.2991933426233</c:v>
                </c:pt>
                <c:pt idx="199">
                  <c:v>3183.8724466924973</c:v>
                </c:pt>
                <c:pt idx="200">
                  <c:v>3210.9637848598941</c:v>
                </c:pt>
                <c:pt idx="201">
                  <c:v>3205.3256598184385</c:v>
                </c:pt>
                <c:pt idx="202">
                  <c:v>3219.0227629481737</c:v>
                </c:pt>
                <c:pt idx="203">
                  <c:v>3234.7228816744127</c:v>
                </c:pt>
                <c:pt idx="204">
                  <c:v>3350.024204710478</c:v>
                </c:pt>
                <c:pt idx="205">
                  <c:v>3308.9327839794882</c:v>
                </c:pt>
                <c:pt idx="206">
                  <c:v>3259.293638343252</c:v>
                </c:pt>
                <c:pt idx="207">
                  <c:v>3237.1700356130709</c:v>
                </c:pt>
                <c:pt idx="208">
                  <c:v>3227.093319093332</c:v>
                </c:pt>
                <c:pt idx="209">
                  <c:v>3249.6506654715308</c:v>
                </c:pt>
                <c:pt idx="210">
                  <c:v>3255.0429655051475</c:v>
                </c:pt>
                <c:pt idx="211">
                  <c:v>3283.246576593036</c:v>
                </c:pt>
                <c:pt idx="212">
                  <c:v>3294.1303504687166</c:v>
                </c:pt>
                <c:pt idx="213">
                  <c:v>3291.2033036030616</c:v>
                </c:pt>
                <c:pt idx="214">
                  <c:v>3303.7836052998646</c:v>
                </c:pt>
                <c:pt idx="215">
                  <c:v>3308.6932780835496</c:v>
                </c:pt>
                <c:pt idx="216">
                  <c:v>3432.4596798944785</c:v>
                </c:pt>
                <c:pt idx="217">
                  <c:v>3380.32632952317</c:v>
                </c:pt>
                <c:pt idx="218">
                  <c:v>3336.6678127699552</c:v>
                </c:pt>
                <c:pt idx="219">
                  <c:v>3325.1339099555335</c:v>
                </c:pt>
                <c:pt idx="220">
                  <c:v>3323.7109364575331</c:v>
                </c:pt>
                <c:pt idx="221">
                  <c:v>3337.1837627511563</c:v>
                </c:pt>
                <c:pt idx="222">
                  <c:v>3346.663060182867</c:v>
                </c:pt>
                <c:pt idx="223">
                  <c:v>3375.8426470911982</c:v>
                </c:pt>
                <c:pt idx="224">
                  <c:v>3383.1914315223112</c:v>
                </c:pt>
                <c:pt idx="225">
                  <c:v>3381.4809730206421</c:v>
                </c:pt>
                <c:pt idx="226">
                  <c:v>3392.3427076542835</c:v>
                </c:pt>
                <c:pt idx="227">
                  <c:v>3404.7218508087567</c:v>
                </c:pt>
                <c:pt idx="228">
                  <c:v>3524.7245459293385</c:v>
                </c:pt>
                <c:pt idx="229">
                  <c:v>3464.8562001385967</c:v>
                </c:pt>
                <c:pt idx="230">
                  <c:v>3419.6434539839752</c:v>
                </c:pt>
                <c:pt idx="231">
                  <c:v>3403.5986173660808</c:v>
                </c:pt>
                <c:pt idx="232">
                  <c:v>3399.7813119415646</c:v>
                </c:pt>
                <c:pt idx="233">
                  <c:v>3406.4776849190225</c:v>
                </c:pt>
                <c:pt idx="234">
                  <c:v>3420.0664683090486</c:v>
                </c:pt>
                <c:pt idx="235">
                  <c:v>3450.1483795967165</c:v>
                </c:pt>
                <c:pt idx="236">
                  <c:v>3461.9816415257533</c:v>
                </c:pt>
                <c:pt idx="237">
                  <c:v>3467.1547703630713</c:v>
                </c:pt>
                <c:pt idx="238">
                  <c:v>3471.6534421523929</c:v>
                </c:pt>
                <c:pt idx="239">
                  <c:v>3488.0464649742344</c:v>
                </c:pt>
                <c:pt idx="240">
                  <c:v>3620.0539024861296</c:v>
                </c:pt>
                <c:pt idx="241">
                  <c:v>3561.2828948170691</c:v>
                </c:pt>
                <c:pt idx="242">
                  <c:v>3527.5011398633437</c:v>
                </c:pt>
                <c:pt idx="243">
                  <c:v>3529.6166065077041</c:v>
                </c:pt>
                <c:pt idx="244">
                  <c:v>3518.2755693941285</c:v>
                </c:pt>
                <c:pt idx="245">
                  <c:v>3543.4484936839372</c:v>
                </c:pt>
                <c:pt idx="246">
                  <c:v>3569.0752861960773</c:v>
                </c:pt>
                <c:pt idx="247">
                  <c:v>3584.4883898880948</c:v>
                </c:pt>
                <c:pt idx="248">
                  <c:v>3600.238753310171</c:v>
                </c:pt>
                <c:pt idx="249">
                  <c:v>3591.0958306057587</c:v>
                </c:pt>
                <c:pt idx="250">
                  <c:v>3594.3777126946343</c:v>
                </c:pt>
                <c:pt idx="251">
                  <c:v>3620.1992114311802</c:v>
                </c:pt>
                <c:pt idx="252">
                  <c:v>3761.5948371943177</c:v>
                </c:pt>
                <c:pt idx="253">
                  <c:v>3704.5594524267599</c:v>
                </c:pt>
                <c:pt idx="254">
                  <c:v>3659.6566846344599</c:v>
                </c:pt>
                <c:pt idx="255">
                  <c:v>3656.3040469215043</c:v>
                </c:pt>
                <c:pt idx="256">
                  <c:v>3640.4791742297011</c:v>
                </c:pt>
                <c:pt idx="257">
                  <c:v>3669.29994909475</c:v>
                </c:pt>
                <c:pt idx="258">
                  <c:v>3682.4353166693936</c:v>
                </c:pt>
                <c:pt idx="259">
                  <c:v>3715.491362904786</c:v>
                </c:pt>
                <c:pt idx="260">
                  <c:v>3751.6449809682208</c:v>
                </c:pt>
                <c:pt idx="261">
                  <c:v>3740.3012759317189</c:v>
                </c:pt>
                <c:pt idx="262">
                  <c:v>3744.6921469580993</c:v>
                </c:pt>
                <c:pt idx="263">
                  <c:v>3774.2451009803031</c:v>
                </c:pt>
                <c:pt idx="264">
                  <c:v>3909.7128052578587</c:v>
                </c:pt>
                <c:pt idx="265">
                  <c:v>3860.0003177284657</c:v>
                </c:pt>
                <c:pt idx="266">
                  <c:v>3808.2862611284868</c:v>
                </c:pt>
                <c:pt idx="267">
                  <c:v>3793.591366792466</c:v>
                </c:pt>
                <c:pt idx="268">
                  <c:v>3784.9794424467909</c:v>
                </c:pt>
                <c:pt idx="269">
                  <c:v>3820.7110665731689</c:v>
                </c:pt>
                <c:pt idx="270">
                  <c:v>3840.9537168584743</c:v>
                </c:pt>
                <c:pt idx="271">
                  <c:v>3878.6622954121162</c:v>
                </c:pt>
                <c:pt idx="272">
                  <c:v>3910.6627193225145</c:v>
                </c:pt>
                <c:pt idx="273">
                  <c:v>3901.5739585036158</c:v>
                </c:pt>
                <c:pt idx="274">
                  <c:v>3919.2908118594437</c:v>
                </c:pt>
                <c:pt idx="275">
                  <c:v>3936.5641607052657</c:v>
                </c:pt>
                <c:pt idx="276">
                  <c:v>4090.3368383433835</c:v>
                </c:pt>
                <c:pt idx="277">
                  <c:v>4041.5999563236578</c:v>
                </c:pt>
                <c:pt idx="278">
                  <c:v>3988.9832888748319</c:v>
                </c:pt>
                <c:pt idx="279">
                  <c:v>3976.5734937326879</c:v>
                </c:pt>
                <c:pt idx="280">
                  <c:v>3966.2707908539828</c:v>
                </c:pt>
                <c:pt idx="281">
                  <c:v>4000.9407402652787</c:v>
                </c:pt>
                <c:pt idx="282">
                  <c:v>4021.2558208692631</c:v>
                </c:pt>
                <c:pt idx="283">
                  <c:v>4069.2787992863709</c:v>
                </c:pt>
                <c:pt idx="284">
                  <c:v>4087.21145614238</c:v>
                </c:pt>
                <c:pt idx="285">
                  <c:v>4085.8752168282822</c:v>
                </c:pt>
                <c:pt idx="286">
                  <c:v>4103.4697187154215</c:v>
                </c:pt>
                <c:pt idx="287">
                  <c:v>4118.7517101882167</c:v>
                </c:pt>
                <c:pt idx="288">
                  <c:v>4278.3363345863363</c:v>
                </c:pt>
                <c:pt idx="289">
                  <c:v>4215.4956744620567</c:v>
                </c:pt>
                <c:pt idx="290">
                  <c:v>4173.8897960347749</c:v>
                </c:pt>
                <c:pt idx="291">
                  <c:v>4162.3350211321913</c:v>
                </c:pt>
                <c:pt idx="292">
                  <c:v>4157.7902964510949</c:v>
                </c:pt>
                <c:pt idx="293">
                  <c:v>4180.8462622013776</c:v>
                </c:pt>
                <c:pt idx="294">
                  <c:v>4208.4101898944118</c:v>
                </c:pt>
                <c:pt idx="295">
                  <c:v>4259.4274697866485</c:v>
                </c:pt>
                <c:pt idx="296">
                  <c:v>4280.1669129181801</c:v>
                </c:pt>
                <c:pt idx="297">
                  <c:v>4294.6311463301799</c:v>
                </c:pt>
                <c:pt idx="298">
                  <c:v>4308.0174494275361</c:v>
                </c:pt>
                <c:pt idx="299">
                  <c:v>4342.4291428845081</c:v>
                </c:pt>
                <c:pt idx="300">
                  <c:v>4503.3604538795744</c:v>
                </c:pt>
                <c:pt idx="301">
                  <c:v>4430.4567970909438</c:v>
                </c:pt>
                <c:pt idx="302">
                  <c:v>4367.3227339096484</c:v>
                </c:pt>
                <c:pt idx="303">
                  <c:v>4356.0093283149636</c:v>
                </c:pt>
                <c:pt idx="304">
                  <c:v>4346.1357733860614</c:v>
                </c:pt>
                <c:pt idx="305">
                  <c:v>4374.4246836693883</c:v>
                </c:pt>
                <c:pt idx="306">
                  <c:v>4402.7804545211011</c:v>
                </c:pt>
                <c:pt idx="307">
                  <c:v>4439.9411711343673</c:v>
                </c:pt>
                <c:pt idx="308">
                  <c:v>4459.4099816974349</c:v>
                </c:pt>
                <c:pt idx="309">
                  <c:v>4466.7994477098864</c:v>
                </c:pt>
                <c:pt idx="310">
                  <c:v>4473.3060644563284</c:v>
                </c:pt>
                <c:pt idx="311">
                  <c:v>4508.3487992619648</c:v>
                </c:pt>
                <c:pt idx="312">
                  <c:v>4671.262200172443</c:v>
                </c:pt>
                <c:pt idx="313">
                  <c:v>4604.8555414545208</c:v>
                </c:pt>
                <c:pt idx="314">
                  <c:v>4544.8808532404782</c:v>
                </c:pt>
                <c:pt idx="315">
                  <c:v>4552.7901983380052</c:v>
                </c:pt>
                <c:pt idx="316">
                  <c:v>4530.6199063044796</c:v>
                </c:pt>
                <c:pt idx="317">
                  <c:v>4565.0689789536154</c:v>
                </c:pt>
                <c:pt idx="318">
                  <c:v>4600.2280313460678</c:v>
                </c:pt>
                <c:pt idx="319">
                  <c:v>4634.3378482227863</c:v>
                </c:pt>
                <c:pt idx="320">
                  <c:v>4659.1288147018467</c:v>
                </c:pt>
                <c:pt idx="321">
                  <c:v>4653.3811471433319</c:v>
                </c:pt>
                <c:pt idx="322">
                  <c:v>4661.2434518549271</c:v>
                </c:pt>
                <c:pt idx="323">
                  <c:v>4705.318522143074</c:v>
                </c:pt>
                <c:pt idx="324">
                  <c:v>4861.8410356615677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0-4A49-B467-86B6A0653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779839"/>
        <c:axId val="320778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SMOOTHING'!$O$1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'EXPONENTIAL SMOOTHING'!$O$2:$O$325</c15:sqref>
                        </c15:formulaRef>
                      </c:ext>
                    </c:extLst>
                    <c:numCache>
                      <c:formatCode>m/d/yyyy</c:formatCode>
                      <c:ptCount val="324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SMOOTHING'!$O$2:$O$329</c15:sqref>
                        </c15:formulaRef>
                      </c:ext>
                    </c:extLst>
                    <c:numCache>
                      <c:formatCode>m/d/yyyy</c:formatCode>
                      <c:ptCount val="328"/>
                      <c:pt idx="0">
                        <c:v>33604</c:v>
                      </c:pt>
                      <c:pt idx="1">
                        <c:v>33635</c:v>
                      </c:pt>
                      <c:pt idx="2">
                        <c:v>33664</c:v>
                      </c:pt>
                      <c:pt idx="3">
                        <c:v>33695</c:v>
                      </c:pt>
                      <c:pt idx="4">
                        <c:v>33725</c:v>
                      </c:pt>
                      <c:pt idx="5">
                        <c:v>33756</c:v>
                      </c:pt>
                      <c:pt idx="6">
                        <c:v>33786</c:v>
                      </c:pt>
                      <c:pt idx="7">
                        <c:v>33817</c:v>
                      </c:pt>
                      <c:pt idx="8">
                        <c:v>33848</c:v>
                      </c:pt>
                      <c:pt idx="9">
                        <c:v>33878</c:v>
                      </c:pt>
                      <c:pt idx="10">
                        <c:v>33909</c:v>
                      </c:pt>
                      <c:pt idx="11">
                        <c:v>33939</c:v>
                      </c:pt>
                      <c:pt idx="12">
                        <c:v>33970</c:v>
                      </c:pt>
                      <c:pt idx="13">
                        <c:v>34001</c:v>
                      </c:pt>
                      <c:pt idx="14">
                        <c:v>34029</c:v>
                      </c:pt>
                      <c:pt idx="15">
                        <c:v>34060</c:v>
                      </c:pt>
                      <c:pt idx="16">
                        <c:v>34090</c:v>
                      </c:pt>
                      <c:pt idx="17">
                        <c:v>34121</c:v>
                      </c:pt>
                      <c:pt idx="18">
                        <c:v>34151</c:v>
                      </c:pt>
                      <c:pt idx="19">
                        <c:v>34182</c:v>
                      </c:pt>
                      <c:pt idx="20">
                        <c:v>34213</c:v>
                      </c:pt>
                      <c:pt idx="21">
                        <c:v>34243</c:v>
                      </c:pt>
                      <c:pt idx="22">
                        <c:v>34274</c:v>
                      </c:pt>
                      <c:pt idx="23">
                        <c:v>34304</c:v>
                      </c:pt>
                      <c:pt idx="24">
                        <c:v>34335</c:v>
                      </c:pt>
                      <c:pt idx="25">
                        <c:v>34366</c:v>
                      </c:pt>
                      <c:pt idx="26">
                        <c:v>34394</c:v>
                      </c:pt>
                      <c:pt idx="27">
                        <c:v>34425</c:v>
                      </c:pt>
                      <c:pt idx="28">
                        <c:v>34455</c:v>
                      </c:pt>
                      <c:pt idx="29">
                        <c:v>34486</c:v>
                      </c:pt>
                      <c:pt idx="30">
                        <c:v>34516</c:v>
                      </c:pt>
                      <c:pt idx="31">
                        <c:v>34547</c:v>
                      </c:pt>
                      <c:pt idx="32">
                        <c:v>34578</c:v>
                      </c:pt>
                      <c:pt idx="33">
                        <c:v>34608</c:v>
                      </c:pt>
                      <c:pt idx="34">
                        <c:v>34639</c:v>
                      </c:pt>
                      <c:pt idx="35">
                        <c:v>34669</c:v>
                      </c:pt>
                      <c:pt idx="36">
                        <c:v>34700</c:v>
                      </c:pt>
                      <c:pt idx="37">
                        <c:v>34731</c:v>
                      </c:pt>
                      <c:pt idx="38">
                        <c:v>34759</c:v>
                      </c:pt>
                      <c:pt idx="39">
                        <c:v>34790</c:v>
                      </c:pt>
                      <c:pt idx="40">
                        <c:v>34820</c:v>
                      </c:pt>
                      <c:pt idx="41">
                        <c:v>34851</c:v>
                      </c:pt>
                      <c:pt idx="42">
                        <c:v>34881</c:v>
                      </c:pt>
                      <c:pt idx="43">
                        <c:v>34912</c:v>
                      </c:pt>
                      <c:pt idx="44">
                        <c:v>34943</c:v>
                      </c:pt>
                      <c:pt idx="45">
                        <c:v>34973</c:v>
                      </c:pt>
                      <c:pt idx="46">
                        <c:v>35004</c:v>
                      </c:pt>
                      <c:pt idx="47">
                        <c:v>35034</c:v>
                      </c:pt>
                      <c:pt idx="48">
                        <c:v>35065</c:v>
                      </c:pt>
                      <c:pt idx="49">
                        <c:v>35096</c:v>
                      </c:pt>
                      <c:pt idx="50">
                        <c:v>35125</c:v>
                      </c:pt>
                      <c:pt idx="51">
                        <c:v>35156</c:v>
                      </c:pt>
                      <c:pt idx="52">
                        <c:v>35186</c:v>
                      </c:pt>
                      <c:pt idx="53">
                        <c:v>35217</c:v>
                      </c:pt>
                      <c:pt idx="54">
                        <c:v>35247</c:v>
                      </c:pt>
                      <c:pt idx="55">
                        <c:v>35278</c:v>
                      </c:pt>
                      <c:pt idx="56">
                        <c:v>35309</c:v>
                      </c:pt>
                      <c:pt idx="57">
                        <c:v>35339</c:v>
                      </c:pt>
                      <c:pt idx="58">
                        <c:v>35370</c:v>
                      </c:pt>
                      <c:pt idx="59">
                        <c:v>35400</c:v>
                      </c:pt>
                      <c:pt idx="60">
                        <c:v>35431</c:v>
                      </c:pt>
                      <c:pt idx="61">
                        <c:v>35462</c:v>
                      </c:pt>
                      <c:pt idx="62">
                        <c:v>35490</c:v>
                      </c:pt>
                      <c:pt idx="63">
                        <c:v>35521</c:v>
                      </c:pt>
                      <c:pt idx="64">
                        <c:v>35551</c:v>
                      </c:pt>
                      <c:pt idx="65">
                        <c:v>35582</c:v>
                      </c:pt>
                      <c:pt idx="66">
                        <c:v>35612</c:v>
                      </c:pt>
                      <c:pt idx="67">
                        <c:v>35643</c:v>
                      </c:pt>
                      <c:pt idx="68">
                        <c:v>35674</c:v>
                      </c:pt>
                      <c:pt idx="69">
                        <c:v>35704</c:v>
                      </c:pt>
                      <c:pt idx="70">
                        <c:v>35735</c:v>
                      </c:pt>
                      <c:pt idx="71">
                        <c:v>35765</c:v>
                      </c:pt>
                      <c:pt idx="72">
                        <c:v>35796</c:v>
                      </c:pt>
                      <c:pt idx="73">
                        <c:v>35827</c:v>
                      </c:pt>
                      <c:pt idx="74">
                        <c:v>35855</c:v>
                      </c:pt>
                      <c:pt idx="75">
                        <c:v>35886</c:v>
                      </c:pt>
                      <c:pt idx="76">
                        <c:v>35916</c:v>
                      </c:pt>
                      <c:pt idx="77">
                        <c:v>35947</c:v>
                      </c:pt>
                      <c:pt idx="78">
                        <c:v>35977</c:v>
                      </c:pt>
                      <c:pt idx="79">
                        <c:v>36008</c:v>
                      </c:pt>
                      <c:pt idx="80">
                        <c:v>36039</c:v>
                      </c:pt>
                      <c:pt idx="81">
                        <c:v>36069</c:v>
                      </c:pt>
                      <c:pt idx="82">
                        <c:v>36100</c:v>
                      </c:pt>
                      <c:pt idx="83">
                        <c:v>36130</c:v>
                      </c:pt>
                      <c:pt idx="84">
                        <c:v>36161</c:v>
                      </c:pt>
                      <c:pt idx="85">
                        <c:v>36192</c:v>
                      </c:pt>
                      <c:pt idx="86">
                        <c:v>36220</c:v>
                      </c:pt>
                      <c:pt idx="87">
                        <c:v>36251</c:v>
                      </c:pt>
                      <c:pt idx="88">
                        <c:v>36281</c:v>
                      </c:pt>
                      <c:pt idx="89">
                        <c:v>36312</c:v>
                      </c:pt>
                      <c:pt idx="90">
                        <c:v>36342</c:v>
                      </c:pt>
                      <c:pt idx="91">
                        <c:v>36373</c:v>
                      </c:pt>
                      <c:pt idx="92">
                        <c:v>36404</c:v>
                      </c:pt>
                      <c:pt idx="93">
                        <c:v>36434</c:v>
                      </c:pt>
                      <c:pt idx="94">
                        <c:v>36465</c:v>
                      </c:pt>
                      <c:pt idx="95">
                        <c:v>36495</c:v>
                      </c:pt>
                      <c:pt idx="96">
                        <c:v>36526</c:v>
                      </c:pt>
                      <c:pt idx="97">
                        <c:v>36557</c:v>
                      </c:pt>
                      <c:pt idx="98">
                        <c:v>36586</c:v>
                      </c:pt>
                      <c:pt idx="99">
                        <c:v>36617</c:v>
                      </c:pt>
                      <c:pt idx="100">
                        <c:v>36647</c:v>
                      </c:pt>
                      <c:pt idx="101">
                        <c:v>36678</c:v>
                      </c:pt>
                      <c:pt idx="102">
                        <c:v>36708</c:v>
                      </c:pt>
                      <c:pt idx="103">
                        <c:v>36739</c:v>
                      </c:pt>
                      <c:pt idx="104">
                        <c:v>36770</c:v>
                      </c:pt>
                      <c:pt idx="105">
                        <c:v>36800</c:v>
                      </c:pt>
                      <c:pt idx="106">
                        <c:v>36831</c:v>
                      </c:pt>
                      <c:pt idx="107">
                        <c:v>36861</c:v>
                      </c:pt>
                      <c:pt idx="108">
                        <c:v>36892</c:v>
                      </c:pt>
                      <c:pt idx="109">
                        <c:v>36923</c:v>
                      </c:pt>
                      <c:pt idx="110">
                        <c:v>36951</c:v>
                      </c:pt>
                      <c:pt idx="111">
                        <c:v>36982</c:v>
                      </c:pt>
                      <c:pt idx="112">
                        <c:v>37012</c:v>
                      </c:pt>
                      <c:pt idx="113">
                        <c:v>37043</c:v>
                      </c:pt>
                      <c:pt idx="114">
                        <c:v>37073</c:v>
                      </c:pt>
                      <c:pt idx="115">
                        <c:v>37104</c:v>
                      </c:pt>
                      <c:pt idx="116">
                        <c:v>37135</c:v>
                      </c:pt>
                      <c:pt idx="117">
                        <c:v>37165</c:v>
                      </c:pt>
                      <c:pt idx="118">
                        <c:v>37196</c:v>
                      </c:pt>
                      <c:pt idx="119">
                        <c:v>37226</c:v>
                      </c:pt>
                      <c:pt idx="120">
                        <c:v>37257</c:v>
                      </c:pt>
                      <c:pt idx="121">
                        <c:v>37288</c:v>
                      </c:pt>
                      <c:pt idx="122">
                        <c:v>37316</c:v>
                      </c:pt>
                      <c:pt idx="123">
                        <c:v>37347</c:v>
                      </c:pt>
                      <c:pt idx="124">
                        <c:v>37377</c:v>
                      </c:pt>
                      <c:pt idx="125">
                        <c:v>37408</c:v>
                      </c:pt>
                      <c:pt idx="126">
                        <c:v>37438</c:v>
                      </c:pt>
                      <c:pt idx="127">
                        <c:v>37469</c:v>
                      </c:pt>
                      <c:pt idx="128">
                        <c:v>37500</c:v>
                      </c:pt>
                      <c:pt idx="129">
                        <c:v>37530</c:v>
                      </c:pt>
                      <c:pt idx="130">
                        <c:v>37561</c:v>
                      </c:pt>
                      <c:pt idx="131">
                        <c:v>37591</c:v>
                      </c:pt>
                      <c:pt idx="132">
                        <c:v>37622</c:v>
                      </c:pt>
                      <c:pt idx="133">
                        <c:v>37653</c:v>
                      </c:pt>
                      <c:pt idx="134">
                        <c:v>37681</c:v>
                      </c:pt>
                      <c:pt idx="135">
                        <c:v>37712</c:v>
                      </c:pt>
                      <c:pt idx="136">
                        <c:v>37742</c:v>
                      </c:pt>
                      <c:pt idx="137">
                        <c:v>37773</c:v>
                      </c:pt>
                      <c:pt idx="138">
                        <c:v>37803</c:v>
                      </c:pt>
                      <c:pt idx="139">
                        <c:v>37834</c:v>
                      </c:pt>
                      <c:pt idx="140">
                        <c:v>37865</c:v>
                      </c:pt>
                      <c:pt idx="141">
                        <c:v>37895</c:v>
                      </c:pt>
                      <c:pt idx="142">
                        <c:v>37926</c:v>
                      </c:pt>
                      <c:pt idx="143">
                        <c:v>37956</c:v>
                      </c:pt>
                      <c:pt idx="144">
                        <c:v>37987</c:v>
                      </c:pt>
                      <c:pt idx="145">
                        <c:v>38018</c:v>
                      </c:pt>
                      <c:pt idx="146">
                        <c:v>38047</c:v>
                      </c:pt>
                      <c:pt idx="147">
                        <c:v>38078</c:v>
                      </c:pt>
                      <c:pt idx="148">
                        <c:v>38108</c:v>
                      </c:pt>
                      <c:pt idx="149">
                        <c:v>38139</c:v>
                      </c:pt>
                      <c:pt idx="150">
                        <c:v>38169</c:v>
                      </c:pt>
                      <c:pt idx="151">
                        <c:v>38200</c:v>
                      </c:pt>
                      <c:pt idx="152">
                        <c:v>38231</c:v>
                      </c:pt>
                      <c:pt idx="153">
                        <c:v>38261</c:v>
                      </c:pt>
                      <c:pt idx="154">
                        <c:v>38292</c:v>
                      </c:pt>
                      <c:pt idx="155">
                        <c:v>38322</c:v>
                      </c:pt>
                      <c:pt idx="156">
                        <c:v>38353</c:v>
                      </c:pt>
                      <c:pt idx="157">
                        <c:v>38384</c:v>
                      </c:pt>
                      <c:pt idx="158">
                        <c:v>38412</c:v>
                      </c:pt>
                      <c:pt idx="159">
                        <c:v>38443</c:v>
                      </c:pt>
                      <c:pt idx="160">
                        <c:v>38473</c:v>
                      </c:pt>
                      <c:pt idx="161">
                        <c:v>38504</c:v>
                      </c:pt>
                      <c:pt idx="162">
                        <c:v>38534</c:v>
                      </c:pt>
                      <c:pt idx="163">
                        <c:v>38565</c:v>
                      </c:pt>
                      <c:pt idx="164">
                        <c:v>38596</c:v>
                      </c:pt>
                      <c:pt idx="165">
                        <c:v>38626</c:v>
                      </c:pt>
                      <c:pt idx="166">
                        <c:v>38657</c:v>
                      </c:pt>
                      <c:pt idx="167">
                        <c:v>38687</c:v>
                      </c:pt>
                      <c:pt idx="168">
                        <c:v>38718</c:v>
                      </c:pt>
                      <c:pt idx="169">
                        <c:v>38749</c:v>
                      </c:pt>
                      <c:pt idx="170">
                        <c:v>38777</c:v>
                      </c:pt>
                      <c:pt idx="171">
                        <c:v>38808</c:v>
                      </c:pt>
                      <c:pt idx="172">
                        <c:v>38838</c:v>
                      </c:pt>
                      <c:pt idx="173">
                        <c:v>38869</c:v>
                      </c:pt>
                      <c:pt idx="174">
                        <c:v>38899</c:v>
                      </c:pt>
                      <c:pt idx="175">
                        <c:v>38930</c:v>
                      </c:pt>
                      <c:pt idx="176">
                        <c:v>38961</c:v>
                      </c:pt>
                      <c:pt idx="177">
                        <c:v>38991</c:v>
                      </c:pt>
                      <c:pt idx="178">
                        <c:v>39022</c:v>
                      </c:pt>
                      <c:pt idx="179">
                        <c:v>39052</c:v>
                      </c:pt>
                      <c:pt idx="180">
                        <c:v>39083</c:v>
                      </c:pt>
                      <c:pt idx="181">
                        <c:v>39114</c:v>
                      </c:pt>
                      <c:pt idx="182">
                        <c:v>39142</c:v>
                      </c:pt>
                      <c:pt idx="183">
                        <c:v>39173</c:v>
                      </c:pt>
                      <c:pt idx="184">
                        <c:v>39203</c:v>
                      </c:pt>
                      <c:pt idx="185">
                        <c:v>39234</c:v>
                      </c:pt>
                      <c:pt idx="186">
                        <c:v>39264</c:v>
                      </c:pt>
                      <c:pt idx="187">
                        <c:v>39295</c:v>
                      </c:pt>
                      <c:pt idx="188">
                        <c:v>39326</c:v>
                      </c:pt>
                      <c:pt idx="189">
                        <c:v>39356</c:v>
                      </c:pt>
                      <c:pt idx="190">
                        <c:v>39387</c:v>
                      </c:pt>
                      <c:pt idx="191">
                        <c:v>39417</c:v>
                      </c:pt>
                      <c:pt idx="192">
                        <c:v>39448</c:v>
                      </c:pt>
                      <c:pt idx="193">
                        <c:v>39479</c:v>
                      </c:pt>
                      <c:pt idx="194">
                        <c:v>39508</c:v>
                      </c:pt>
                      <c:pt idx="195">
                        <c:v>39539</c:v>
                      </c:pt>
                      <c:pt idx="196">
                        <c:v>39569</c:v>
                      </c:pt>
                      <c:pt idx="197">
                        <c:v>39600</c:v>
                      </c:pt>
                      <c:pt idx="198">
                        <c:v>39630</c:v>
                      </c:pt>
                      <c:pt idx="199">
                        <c:v>39661</c:v>
                      </c:pt>
                      <c:pt idx="200">
                        <c:v>39692</c:v>
                      </c:pt>
                      <c:pt idx="201">
                        <c:v>39722</c:v>
                      </c:pt>
                      <c:pt idx="202">
                        <c:v>39753</c:v>
                      </c:pt>
                      <c:pt idx="203">
                        <c:v>39783</c:v>
                      </c:pt>
                      <c:pt idx="204">
                        <c:v>39814</c:v>
                      </c:pt>
                      <c:pt idx="205">
                        <c:v>39845</c:v>
                      </c:pt>
                      <c:pt idx="206">
                        <c:v>39873</c:v>
                      </c:pt>
                      <c:pt idx="207">
                        <c:v>39904</c:v>
                      </c:pt>
                      <c:pt idx="208">
                        <c:v>39934</c:v>
                      </c:pt>
                      <c:pt idx="209">
                        <c:v>39965</c:v>
                      </c:pt>
                      <c:pt idx="210">
                        <c:v>39995</c:v>
                      </c:pt>
                      <c:pt idx="211">
                        <c:v>40026</c:v>
                      </c:pt>
                      <c:pt idx="212">
                        <c:v>40057</c:v>
                      </c:pt>
                      <c:pt idx="213">
                        <c:v>40087</c:v>
                      </c:pt>
                      <c:pt idx="214">
                        <c:v>40118</c:v>
                      </c:pt>
                      <c:pt idx="215">
                        <c:v>40148</c:v>
                      </c:pt>
                      <c:pt idx="216">
                        <c:v>40179</c:v>
                      </c:pt>
                      <c:pt idx="217">
                        <c:v>40210</c:v>
                      </c:pt>
                      <c:pt idx="218">
                        <c:v>40238</c:v>
                      </c:pt>
                      <c:pt idx="219">
                        <c:v>40269</c:v>
                      </c:pt>
                      <c:pt idx="220">
                        <c:v>40299</c:v>
                      </c:pt>
                      <c:pt idx="221">
                        <c:v>40330</c:v>
                      </c:pt>
                      <c:pt idx="222">
                        <c:v>40360</c:v>
                      </c:pt>
                      <c:pt idx="223">
                        <c:v>40391</c:v>
                      </c:pt>
                      <c:pt idx="224">
                        <c:v>40422</c:v>
                      </c:pt>
                      <c:pt idx="225">
                        <c:v>40452</c:v>
                      </c:pt>
                      <c:pt idx="226">
                        <c:v>40483</c:v>
                      </c:pt>
                      <c:pt idx="227">
                        <c:v>40513</c:v>
                      </c:pt>
                      <c:pt idx="228">
                        <c:v>40544</c:v>
                      </c:pt>
                      <c:pt idx="229">
                        <c:v>40575</c:v>
                      </c:pt>
                      <c:pt idx="230">
                        <c:v>40603</c:v>
                      </c:pt>
                      <c:pt idx="231">
                        <c:v>40634</c:v>
                      </c:pt>
                      <c:pt idx="232">
                        <c:v>40664</c:v>
                      </c:pt>
                      <c:pt idx="233">
                        <c:v>40695</c:v>
                      </c:pt>
                      <c:pt idx="234">
                        <c:v>40725</c:v>
                      </c:pt>
                      <c:pt idx="235">
                        <c:v>40756</c:v>
                      </c:pt>
                      <c:pt idx="236">
                        <c:v>40787</c:v>
                      </c:pt>
                      <c:pt idx="237">
                        <c:v>40817</c:v>
                      </c:pt>
                      <c:pt idx="238">
                        <c:v>40848</c:v>
                      </c:pt>
                      <c:pt idx="239">
                        <c:v>40878</c:v>
                      </c:pt>
                      <c:pt idx="240">
                        <c:v>40909</c:v>
                      </c:pt>
                      <c:pt idx="241">
                        <c:v>40940</c:v>
                      </c:pt>
                      <c:pt idx="242">
                        <c:v>40969</c:v>
                      </c:pt>
                      <c:pt idx="243">
                        <c:v>41000</c:v>
                      </c:pt>
                      <c:pt idx="244">
                        <c:v>41030</c:v>
                      </c:pt>
                      <c:pt idx="245">
                        <c:v>41061</c:v>
                      </c:pt>
                      <c:pt idx="246">
                        <c:v>41091</c:v>
                      </c:pt>
                      <c:pt idx="247">
                        <c:v>41122</c:v>
                      </c:pt>
                      <c:pt idx="248">
                        <c:v>41153</c:v>
                      </c:pt>
                      <c:pt idx="249">
                        <c:v>41183</c:v>
                      </c:pt>
                      <c:pt idx="250">
                        <c:v>41214</c:v>
                      </c:pt>
                      <c:pt idx="251">
                        <c:v>41244</c:v>
                      </c:pt>
                      <c:pt idx="252">
                        <c:v>41275</c:v>
                      </c:pt>
                      <c:pt idx="253">
                        <c:v>41306</c:v>
                      </c:pt>
                      <c:pt idx="254">
                        <c:v>41334</c:v>
                      </c:pt>
                      <c:pt idx="255">
                        <c:v>41365</c:v>
                      </c:pt>
                      <c:pt idx="256">
                        <c:v>41395</c:v>
                      </c:pt>
                      <c:pt idx="257">
                        <c:v>41426</c:v>
                      </c:pt>
                      <c:pt idx="258">
                        <c:v>41456</c:v>
                      </c:pt>
                      <c:pt idx="259">
                        <c:v>41487</c:v>
                      </c:pt>
                      <c:pt idx="260">
                        <c:v>41518</c:v>
                      </c:pt>
                      <c:pt idx="261">
                        <c:v>41548</c:v>
                      </c:pt>
                      <c:pt idx="262">
                        <c:v>41579</c:v>
                      </c:pt>
                      <c:pt idx="263">
                        <c:v>41609</c:v>
                      </c:pt>
                      <c:pt idx="264">
                        <c:v>41640</c:v>
                      </c:pt>
                      <c:pt idx="265">
                        <c:v>41671</c:v>
                      </c:pt>
                      <c:pt idx="266">
                        <c:v>41699</c:v>
                      </c:pt>
                      <c:pt idx="267">
                        <c:v>41730</c:v>
                      </c:pt>
                      <c:pt idx="268">
                        <c:v>41760</c:v>
                      </c:pt>
                      <c:pt idx="269">
                        <c:v>41791</c:v>
                      </c:pt>
                      <c:pt idx="270">
                        <c:v>41821</c:v>
                      </c:pt>
                      <c:pt idx="271">
                        <c:v>41852</c:v>
                      </c:pt>
                      <c:pt idx="272">
                        <c:v>41883</c:v>
                      </c:pt>
                      <c:pt idx="273">
                        <c:v>41913</c:v>
                      </c:pt>
                      <c:pt idx="274">
                        <c:v>41944</c:v>
                      </c:pt>
                      <c:pt idx="275">
                        <c:v>41974</c:v>
                      </c:pt>
                      <c:pt idx="276">
                        <c:v>42005</c:v>
                      </c:pt>
                      <c:pt idx="277">
                        <c:v>42036</c:v>
                      </c:pt>
                      <c:pt idx="278">
                        <c:v>42064</c:v>
                      </c:pt>
                      <c:pt idx="279">
                        <c:v>42095</c:v>
                      </c:pt>
                      <c:pt idx="280">
                        <c:v>42125</c:v>
                      </c:pt>
                      <c:pt idx="281">
                        <c:v>42156</c:v>
                      </c:pt>
                      <c:pt idx="282">
                        <c:v>42186</c:v>
                      </c:pt>
                      <c:pt idx="283">
                        <c:v>42217</c:v>
                      </c:pt>
                      <c:pt idx="284">
                        <c:v>42248</c:v>
                      </c:pt>
                      <c:pt idx="285">
                        <c:v>42278</c:v>
                      </c:pt>
                      <c:pt idx="286">
                        <c:v>42309</c:v>
                      </c:pt>
                      <c:pt idx="287">
                        <c:v>42339</c:v>
                      </c:pt>
                      <c:pt idx="288">
                        <c:v>42370</c:v>
                      </c:pt>
                      <c:pt idx="289">
                        <c:v>42401</c:v>
                      </c:pt>
                      <c:pt idx="290">
                        <c:v>42430</c:v>
                      </c:pt>
                      <c:pt idx="291">
                        <c:v>42461</c:v>
                      </c:pt>
                      <c:pt idx="292">
                        <c:v>42491</c:v>
                      </c:pt>
                      <c:pt idx="293">
                        <c:v>42522</c:v>
                      </c:pt>
                      <c:pt idx="294">
                        <c:v>42552</c:v>
                      </c:pt>
                      <c:pt idx="295">
                        <c:v>42583</c:v>
                      </c:pt>
                      <c:pt idx="296">
                        <c:v>42614</c:v>
                      </c:pt>
                      <c:pt idx="297">
                        <c:v>42644</c:v>
                      </c:pt>
                      <c:pt idx="298">
                        <c:v>42675</c:v>
                      </c:pt>
                      <c:pt idx="299">
                        <c:v>42705</c:v>
                      </c:pt>
                      <c:pt idx="300">
                        <c:v>42736</c:v>
                      </c:pt>
                      <c:pt idx="301">
                        <c:v>42767</c:v>
                      </c:pt>
                      <c:pt idx="302">
                        <c:v>42795</c:v>
                      </c:pt>
                      <c:pt idx="303">
                        <c:v>42826</c:v>
                      </c:pt>
                      <c:pt idx="304">
                        <c:v>42856</c:v>
                      </c:pt>
                      <c:pt idx="305">
                        <c:v>42887</c:v>
                      </c:pt>
                      <c:pt idx="306">
                        <c:v>42917</c:v>
                      </c:pt>
                      <c:pt idx="307">
                        <c:v>42948</c:v>
                      </c:pt>
                      <c:pt idx="308">
                        <c:v>42979</c:v>
                      </c:pt>
                      <c:pt idx="309">
                        <c:v>43009</c:v>
                      </c:pt>
                      <c:pt idx="310">
                        <c:v>43040</c:v>
                      </c:pt>
                      <c:pt idx="311">
                        <c:v>43070</c:v>
                      </c:pt>
                      <c:pt idx="312">
                        <c:v>43101</c:v>
                      </c:pt>
                      <c:pt idx="313">
                        <c:v>43132</c:v>
                      </c:pt>
                      <c:pt idx="314">
                        <c:v>43160</c:v>
                      </c:pt>
                      <c:pt idx="315">
                        <c:v>43191</c:v>
                      </c:pt>
                      <c:pt idx="316">
                        <c:v>43221</c:v>
                      </c:pt>
                      <c:pt idx="317">
                        <c:v>43252</c:v>
                      </c:pt>
                      <c:pt idx="318">
                        <c:v>43282</c:v>
                      </c:pt>
                      <c:pt idx="319">
                        <c:v>43313</c:v>
                      </c:pt>
                      <c:pt idx="320">
                        <c:v>43344</c:v>
                      </c:pt>
                      <c:pt idx="321">
                        <c:v>43374</c:v>
                      </c:pt>
                      <c:pt idx="322">
                        <c:v>43405</c:v>
                      </c:pt>
                      <c:pt idx="323">
                        <c:v>43435</c:v>
                      </c:pt>
                      <c:pt idx="324">
                        <c:v>43466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6D0-4A49-B467-86B6A0653C15}"/>
                  </c:ext>
                </c:extLst>
              </c15:ser>
            </c15:filteredLineSeries>
          </c:ext>
        </c:extLst>
      </c:lineChart>
      <c:dateAx>
        <c:axId val="32077983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8591"/>
        <c:crosses val="autoZero"/>
        <c:auto val="1"/>
        <c:lblOffset val="100"/>
        <c:baseTimeUnit val="months"/>
      </c:dateAx>
      <c:valAx>
        <c:axId val="3207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7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Moving Average of Quater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SMOOTHING'!$B$1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SMOOTHING'!$A$2:$A$329</c:f>
              <c:numCache>
                <c:formatCode>m/d/yyyy</c:formatCode>
                <c:ptCount val="32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SMOOTHING'!$B$2:$B$329</c:f>
              <c:numCache>
                <c:formatCode>General</c:formatCode>
                <c:ptCount val="328"/>
                <c:pt idx="0">
                  <c:v>3459</c:v>
                </c:pt>
                <c:pt idx="1">
                  <c:v>3458</c:v>
                </c:pt>
                <c:pt idx="2">
                  <c:v>4002</c:v>
                </c:pt>
                <c:pt idx="3">
                  <c:v>4564</c:v>
                </c:pt>
                <c:pt idx="4">
                  <c:v>4221</c:v>
                </c:pt>
                <c:pt idx="5">
                  <c:v>4529</c:v>
                </c:pt>
                <c:pt idx="6">
                  <c:v>4466</c:v>
                </c:pt>
                <c:pt idx="7">
                  <c:v>4137</c:v>
                </c:pt>
                <c:pt idx="8">
                  <c:v>4126</c:v>
                </c:pt>
                <c:pt idx="9">
                  <c:v>4259</c:v>
                </c:pt>
                <c:pt idx="10">
                  <c:v>4240</c:v>
                </c:pt>
                <c:pt idx="11">
                  <c:v>4936</c:v>
                </c:pt>
                <c:pt idx="12">
                  <c:v>3031</c:v>
                </c:pt>
                <c:pt idx="13">
                  <c:v>3261</c:v>
                </c:pt>
                <c:pt idx="14">
                  <c:v>4160</c:v>
                </c:pt>
                <c:pt idx="15">
                  <c:v>4377</c:v>
                </c:pt>
                <c:pt idx="16">
                  <c:v>4307</c:v>
                </c:pt>
                <c:pt idx="17">
                  <c:v>4696</c:v>
                </c:pt>
                <c:pt idx="18">
                  <c:v>4458</c:v>
                </c:pt>
                <c:pt idx="19">
                  <c:v>4457</c:v>
                </c:pt>
                <c:pt idx="20">
                  <c:v>4364</c:v>
                </c:pt>
                <c:pt idx="21">
                  <c:v>4236</c:v>
                </c:pt>
                <c:pt idx="22">
                  <c:v>4500</c:v>
                </c:pt>
                <c:pt idx="23">
                  <c:v>4974</c:v>
                </c:pt>
                <c:pt idx="24">
                  <c:v>3075</c:v>
                </c:pt>
                <c:pt idx="25">
                  <c:v>3377</c:v>
                </c:pt>
                <c:pt idx="26">
                  <c:v>4443</c:v>
                </c:pt>
                <c:pt idx="27">
                  <c:v>4261</c:v>
                </c:pt>
                <c:pt idx="28">
                  <c:v>4460</c:v>
                </c:pt>
                <c:pt idx="29">
                  <c:v>4985</c:v>
                </c:pt>
                <c:pt idx="30">
                  <c:v>4324</c:v>
                </c:pt>
                <c:pt idx="31">
                  <c:v>4719</c:v>
                </c:pt>
                <c:pt idx="32">
                  <c:v>4374</c:v>
                </c:pt>
                <c:pt idx="33">
                  <c:v>4248</c:v>
                </c:pt>
                <c:pt idx="34">
                  <c:v>4784</c:v>
                </c:pt>
                <c:pt idx="35">
                  <c:v>4971</c:v>
                </c:pt>
                <c:pt idx="36">
                  <c:v>3370</c:v>
                </c:pt>
                <c:pt idx="37">
                  <c:v>3484</c:v>
                </c:pt>
                <c:pt idx="38">
                  <c:v>4269</c:v>
                </c:pt>
                <c:pt idx="39">
                  <c:v>3994</c:v>
                </c:pt>
                <c:pt idx="40">
                  <c:v>4715</c:v>
                </c:pt>
                <c:pt idx="41">
                  <c:v>4974</c:v>
                </c:pt>
                <c:pt idx="42">
                  <c:v>4223</c:v>
                </c:pt>
                <c:pt idx="43">
                  <c:v>5000</c:v>
                </c:pt>
                <c:pt idx="44">
                  <c:v>4235</c:v>
                </c:pt>
                <c:pt idx="45">
                  <c:v>4554</c:v>
                </c:pt>
                <c:pt idx="46">
                  <c:v>4851</c:v>
                </c:pt>
                <c:pt idx="47">
                  <c:v>4826</c:v>
                </c:pt>
                <c:pt idx="48">
                  <c:v>3699</c:v>
                </c:pt>
                <c:pt idx="49">
                  <c:v>3983</c:v>
                </c:pt>
                <c:pt idx="50">
                  <c:v>4262</c:v>
                </c:pt>
                <c:pt idx="51">
                  <c:v>4619</c:v>
                </c:pt>
                <c:pt idx="52">
                  <c:v>5219</c:v>
                </c:pt>
                <c:pt idx="53">
                  <c:v>4836</c:v>
                </c:pt>
                <c:pt idx="54">
                  <c:v>4941</c:v>
                </c:pt>
                <c:pt idx="55">
                  <c:v>5062</c:v>
                </c:pt>
                <c:pt idx="56">
                  <c:v>4365</c:v>
                </c:pt>
                <c:pt idx="57">
                  <c:v>5012</c:v>
                </c:pt>
                <c:pt idx="58">
                  <c:v>4850</c:v>
                </c:pt>
                <c:pt idx="59">
                  <c:v>5097</c:v>
                </c:pt>
                <c:pt idx="60">
                  <c:v>3758</c:v>
                </c:pt>
                <c:pt idx="61">
                  <c:v>3825</c:v>
                </c:pt>
                <c:pt idx="62">
                  <c:v>4454</c:v>
                </c:pt>
                <c:pt idx="63">
                  <c:v>4635</c:v>
                </c:pt>
                <c:pt idx="64">
                  <c:v>5210</c:v>
                </c:pt>
                <c:pt idx="65">
                  <c:v>5057</c:v>
                </c:pt>
                <c:pt idx="66">
                  <c:v>5231</c:v>
                </c:pt>
                <c:pt idx="67">
                  <c:v>5034</c:v>
                </c:pt>
                <c:pt idx="68">
                  <c:v>4970</c:v>
                </c:pt>
                <c:pt idx="69">
                  <c:v>5342</c:v>
                </c:pt>
                <c:pt idx="70">
                  <c:v>4831</c:v>
                </c:pt>
                <c:pt idx="71">
                  <c:v>5965</c:v>
                </c:pt>
                <c:pt idx="72">
                  <c:v>3796</c:v>
                </c:pt>
                <c:pt idx="73">
                  <c:v>4019</c:v>
                </c:pt>
                <c:pt idx="74">
                  <c:v>4898</c:v>
                </c:pt>
                <c:pt idx="75">
                  <c:v>5090</c:v>
                </c:pt>
                <c:pt idx="76">
                  <c:v>5237</c:v>
                </c:pt>
                <c:pt idx="77">
                  <c:v>5447</c:v>
                </c:pt>
                <c:pt idx="78">
                  <c:v>5435</c:v>
                </c:pt>
                <c:pt idx="79">
                  <c:v>5107</c:v>
                </c:pt>
                <c:pt idx="80">
                  <c:v>5515</c:v>
                </c:pt>
                <c:pt idx="81">
                  <c:v>5583</c:v>
                </c:pt>
                <c:pt idx="82">
                  <c:v>5346</c:v>
                </c:pt>
                <c:pt idx="83">
                  <c:v>6286</c:v>
                </c:pt>
                <c:pt idx="84">
                  <c:v>4032</c:v>
                </c:pt>
                <c:pt idx="85">
                  <c:v>4435</c:v>
                </c:pt>
                <c:pt idx="86">
                  <c:v>5479</c:v>
                </c:pt>
                <c:pt idx="87">
                  <c:v>5483</c:v>
                </c:pt>
                <c:pt idx="88">
                  <c:v>5587</c:v>
                </c:pt>
                <c:pt idx="89">
                  <c:v>6176</c:v>
                </c:pt>
                <c:pt idx="90">
                  <c:v>5621</c:v>
                </c:pt>
                <c:pt idx="91">
                  <c:v>5889</c:v>
                </c:pt>
                <c:pt idx="92">
                  <c:v>5828</c:v>
                </c:pt>
                <c:pt idx="93">
                  <c:v>5849</c:v>
                </c:pt>
                <c:pt idx="94">
                  <c:v>6180</c:v>
                </c:pt>
                <c:pt idx="95">
                  <c:v>6771</c:v>
                </c:pt>
                <c:pt idx="96">
                  <c:v>4243</c:v>
                </c:pt>
                <c:pt idx="97">
                  <c:v>4952</c:v>
                </c:pt>
                <c:pt idx="98">
                  <c:v>6008</c:v>
                </c:pt>
                <c:pt idx="99">
                  <c:v>5353</c:v>
                </c:pt>
                <c:pt idx="100">
                  <c:v>6435</c:v>
                </c:pt>
                <c:pt idx="101">
                  <c:v>6673</c:v>
                </c:pt>
                <c:pt idx="102">
                  <c:v>5636</c:v>
                </c:pt>
                <c:pt idx="103">
                  <c:v>6630</c:v>
                </c:pt>
                <c:pt idx="104">
                  <c:v>5887</c:v>
                </c:pt>
                <c:pt idx="105">
                  <c:v>6322</c:v>
                </c:pt>
                <c:pt idx="106">
                  <c:v>6520</c:v>
                </c:pt>
                <c:pt idx="107">
                  <c:v>6678</c:v>
                </c:pt>
                <c:pt idx="108">
                  <c:v>5082</c:v>
                </c:pt>
                <c:pt idx="109">
                  <c:v>5216</c:v>
                </c:pt>
                <c:pt idx="110">
                  <c:v>5893</c:v>
                </c:pt>
                <c:pt idx="111">
                  <c:v>5894</c:v>
                </c:pt>
                <c:pt idx="112">
                  <c:v>6799</c:v>
                </c:pt>
                <c:pt idx="113">
                  <c:v>6667</c:v>
                </c:pt>
                <c:pt idx="114">
                  <c:v>6374</c:v>
                </c:pt>
                <c:pt idx="115">
                  <c:v>6840</c:v>
                </c:pt>
                <c:pt idx="116">
                  <c:v>5575</c:v>
                </c:pt>
                <c:pt idx="117">
                  <c:v>6545</c:v>
                </c:pt>
                <c:pt idx="118">
                  <c:v>6789</c:v>
                </c:pt>
                <c:pt idx="119">
                  <c:v>7180</c:v>
                </c:pt>
                <c:pt idx="120">
                  <c:v>5117</c:v>
                </c:pt>
                <c:pt idx="121">
                  <c:v>5442</c:v>
                </c:pt>
                <c:pt idx="122">
                  <c:v>6337</c:v>
                </c:pt>
                <c:pt idx="123">
                  <c:v>6525</c:v>
                </c:pt>
                <c:pt idx="124">
                  <c:v>7216</c:v>
                </c:pt>
                <c:pt idx="125">
                  <c:v>6761</c:v>
                </c:pt>
                <c:pt idx="126">
                  <c:v>6958</c:v>
                </c:pt>
                <c:pt idx="127">
                  <c:v>7070</c:v>
                </c:pt>
                <c:pt idx="128">
                  <c:v>6148</c:v>
                </c:pt>
                <c:pt idx="129">
                  <c:v>6924</c:v>
                </c:pt>
                <c:pt idx="130">
                  <c:v>6716</c:v>
                </c:pt>
                <c:pt idx="131">
                  <c:v>7975</c:v>
                </c:pt>
                <c:pt idx="132">
                  <c:v>5326</c:v>
                </c:pt>
                <c:pt idx="133">
                  <c:v>5609</c:v>
                </c:pt>
                <c:pt idx="134">
                  <c:v>6414</c:v>
                </c:pt>
                <c:pt idx="135">
                  <c:v>6741</c:v>
                </c:pt>
                <c:pt idx="136">
                  <c:v>7144</c:v>
                </c:pt>
                <c:pt idx="137">
                  <c:v>7133</c:v>
                </c:pt>
                <c:pt idx="138">
                  <c:v>7568</c:v>
                </c:pt>
                <c:pt idx="139">
                  <c:v>7266</c:v>
                </c:pt>
                <c:pt idx="140">
                  <c:v>6634</c:v>
                </c:pt>
                <c:pt idx="141">
                  <c:v>7626</c:v>
                </c:pt>
                <c:pt idx="142">
                  <c:v>6843</c:v>
                </c:pt>
                <c:pt idx="143">
                  <c:v>8540</c:v>
                </c:pt>
                <c:pt idx="144">
                  <c:v>5629</c:v>
                </c:pt>
                <c:pt idx="145">
                  <c:v>5898</c:v>
                </c:pt>
                <c:pt idx="146">
                  <c:v>7045</c:v>
                </c:pt>
                <c:pt idx="147">
                  <c:v>7094</c:v>
                </c:pt>
                <c:pt idx="148">
                  <c:v>7333</c:v>
                </c:pt>
                <c:pt idx="149">
                  <c:v>7918</c:v>
                </c:pt>
                <c:pt idx="150">
                  <c:v>7289</c:v>
                </c:pt>
                <c:pt idx="151">
                  <c:v>7396</c:v>
                </c:pt>
                <c:pt idx="152">
                  <c:v>7259</c:v>
                </c:pt>
                <c:pt idx="153">
                  <c:v>7268</c:v>
                </c:pt>
                <c:pt idx="154">
                  <c:v>7731</c:v>
                </c:pt>
                <c:pt idx="155">
                  <c:v>9058</c:v>
                </c:pt>
                <c:pt idx="156">
                  <c:v>5557</c:v>
                </c:pt>
                <c:pt idx="157">
                  <c:v>6237</c:v>
                </c:pt>
                <c:pt idx="158">
                  <c:v>7723</c:v>
                </c:pt>
                <c:pt idx="159">
                  <c:v>7262</c:v>
                </c:pt>
                <c:pt idx="160">
                  <c:v>8241</c:v>
                </c:pt>
                <c:pt idx="161">
                  <c:v>8757</c:v>
                </c:pt>
                <c:pt idx="162">
                  <c:v>7352</c:v>
                </c:pt>
                <c:pt idx="163">
                  <c:v>8496</c:v>
                </c:pt>
                <c:pt idx="164">
                  <c:v>7741</c:v>
                </c:pt>
                <c:pt idx="165">
                  <c:v>7710</c:v>
                </c:pt>
                <c:pt idx="166">
                  <c:v>8247</c:v>
                </c:pt>
                <c:pt idx="167">
                  <c:v>8902</c:v>
                </c:pt>
                <c:pt idx="168">
                  <c:v>6066</c:v>
                </c:pt>
                <c:pt idx="169">
                  <c:v>6590</c:v>
                </c:pt>
                <c:pt idx="170">
                  <c:v>7923</c:v>
                </c:pt>
                <c:pt idx="171">
                  <c:v>7335</c:v>
                </c:pt>
                <c:pt idx="172">
                  <c:v>8843</c:v>
                </c:pt>
                <c:pt idx="173">
                  <c:v>9327</c:v>
                </c:pt>
                <c:pt idx="174">
                  <c:v>7792</c:v>
                </c:pt>
                <c:pt idx="175">
                  <c:v>9156</c:v>
                </c:pt>
                <c:pt idx="176">
                  <c:v>8037</c:v>
                </c:pt>
                <c:pt idx="177">
                  <c:v>8640</c:v>
                </c:pt>
                <c:pt idx="178">
                  <c:v>9128</c:v>
                </c:pt>
                <c:pt idx="179">
                  <c:v>9545</c:v>
                </c:pt>
                <c:pt idx="180">
                  <c:v>6627</c:v>
                </c:pt>
                <c:pt idx="181">
                  <c:v>6743</c:v>
                </c:pt>
                <c:pt idx="182">
                  <c:v>8195</c:v>
                </c:pt>
                <c:pt idx="183">
                  <c:v>7828</c:v>
                </c:pt>
                <c:pt idx="184">
                  <c:v>9570</c:v>
                </c:pt>
                <c:pt idx="185">
                  <c:v>9484</c:v>
                </c:pt>
                <c:pt idx="186">
                  <c:v>8608</c:v>
                </c:pt>
                <c:pt idx="187">
                  <c:v>9543</c:v>
                </c:pt>
                <c:pt idx="188">
                  <c:v>8123</c:v>
                </c:pt>
                <c:pt idx="189">
                  <c:v>9649</c:v>
                </c:pt>
                <c:pt idx="190">
                  <c:v>9390</c:v>
                </c:pt>
                <c:pt idx="191">
                  <c:v>10065</c:v>
                </c:pt>
                <c:pt idx="192">
                  <c:v>7093</c:v>
                </c:pt>
                <c:pt idx="193">
                  <c:v>7483</c:v>
                </c:pt>
                <c:pt idx="194">
                  <c:v>8365</c:v>
                </c:pt>
                <c:pt idx="195">
                  <c:v>8895</c:v>
                </c:pt>
                <c:pt idx="196">
                  <c:v>9794</c:v>
                </c:pt>
                <c:pt idx="197">
                  <c:v>9977</c:v>
                </c:pt>
                <c:pt idx="198">
                  <c:v>9553</c:v>
                </c:pt>
                <c:pt idx="199">
                  <c:v>9375</c:v>
                </c:pt>
                <c:pt idx="200">
                  <c:v>9225</c:v>
                </c:pt>
                <c:pt idx="201">
                  <c:v>9948</c:v>
                </c:pt>
                <c:pt idx="202">
                  <c:v>8758</c:v>
                </c:pt>
                <c:pt idx="203">
                  <c:v>10839</c:v>
                </c:pt>
                <c:pt idx="204">
                  <c:v>7266</c:v>
                </c:pt>
                <c:pt idx="205">
                  <c:v>7578</c:v>
                </c:pt>
                <c:pt idx="206">
                  <c:v>8688</c:v>
                </c:pt>
                <c:pt idx="207">
                  <c:v>9162</c:v>
                </c:pt>
                <c:pt idx="208">
                  <c:v>9369</c:v>
                </c:pt>
                <c:pt idx="209">
                  <c:v>10167</c:v>
                </c:pt>
                <c:pt idx="210">
                  <c:v>9507</c:v>
                </c:pt>
                <c:pt idx="211">
                  <c:v>8923</c:v>
                </c:pt>
                <c:pt idx="212">
                  <c:v>9272</c:v>
                </c:pt>
                <c:pt idx="213">
                  <c:v>9075</c:v>
                </c:pt>
                <c:pt idx="214">
                  <c:v>8949</c:v>
                </c:pt>
                <c:pt idx="215">
                  <c:v>10843</c:v>
                </c:pt>
                <c:pt idx="216">
                  <c:v>6558</c:v>
                </c:pt>
                <c:pt idx="217">
                  <c:v>7481</c:v>
                </c:pt>
                <c:pt idx="218">
                  <c:v>9475</c:v>
                </c:pt>
                <c:pt idx="219">
                  <c:v>9424</c:v>
                </c:pt>
                <c:pt idx="220">
                  <c:v>9351</c:v>
                </c:pt>
                <c:pt idx="221">
                  <c:v>10552</c:v>
                </c:pt>
                <c:pt idx="222">
                  <c:v>9077</c:v>
                </c:pt>
                <c:pt idx="223">
                  <c:v>9273</c:v>
                </c:pt>
                <c:pt idx="224">
                  <c:v>9420</c:v>
                </c:pt>
                <c:pt idx="225">
                  <c:v>9413</c:v>
                </c:pt>
                <c:pt idx="226">
                  <c:v>9866</c:v>
                </c:pt>
                <c:pt idx="227">
                  <c:v>11455</c:v>
                </c:pt>
                <c:pt idx="228">
                  <c:v>6901</c:v>
                </c:pt>
                <c:pt idx="229">
                  <c:v>8014</c:v>
                </c:pt>
                <c:pt idx="230">
                  <c:v>9832</c:v>
                </c:pt>
                <c:pt idx="231">
                  <c:v>9281</c:v>
                </c:pt>
                <c:pt idx="232">
                  <c:v>9967</c:v>
                </c:pt>
                <c:pt idx="233">
                  <c:v>11344</c:v>
                </c:pt>
                <c:pt idx="234">
                  <c:v>9106</c:v>
                </c:pt>
                <c:pt idx="235">
                  <c:v>10469</c:v>
                </c:pt>
                <c:pt idx="236">
                  <c:v>10085</c:v>
                </c:pt>
                <c:pt idx="237">
                  <c:v>9612</c:v>
                </c:pt>
                <c:pt idx="238">
                  <c:v>10328</c:v>
                </c:pt>
                <c:pt idx="239">
                  <c:v>11483</c:v>
                </c:pt>
                <c:pt idx="240">
                  <c:v>7486</c:v>
                </c:pt>
                <c:pt idx="241">
                  <c:v>8641</c:v>
                </c:pt>
                <c:pt idx="242">
                  <c:v>9709</c:v>
                </c:pt>
                <c:pt idx="243">
                  <c:v>9423</c:v>
                </c:pt>
                <c:pt idx="244">
                  <c:v>11342</c:v>
                </c:pt>
                <c:pt idx="245">
                  <c:v>11274</c:v>
                </c:pt>
                <c:pt idx="246">
                  <c:v>9845</c:v>
                </c:pt>
                <c:pt idx="247">
                  <c:v>11163</c:v>
                </c:pt>
                <c:pt idx="248">
                  <c:v>9532</c:v>
                </c:pt>
                <c:pt idx="249">
                  <c:v>10754</c:v>
                </c:pt>
                <c:pt idx="250">
                  <c:v>10953</c:v>
                </c:pt>
                <c:pt idx="251">
                  <c:v>11922</c:v>
                </c:pt>
                <c:pt idx="252">
                  <c:v>8395</c:v>
                </c:pt>
                <c:pt idx="253">
                  <c:v>8888</c:v>
                </c:pt>
                <c:pt idx="254">
                  <c:v>10110</c:v>
                </c:pt>
                <c:pt idx="255">
                  <c:v>10493</c:v>
                </c:pt>
                <c:pt idx="256">
                  <c:v>12218</c:v>
                </c:pt>
                <c:pt idx="257">
                  <c:v>11385</c:v>
                </c:pt>
                <c:pt idx="258">
                  <c:v>11186</c:v>
                </c:pt>
                <c:pt idx="259">
                  <c:v>11462</c:v>
                </c:pt>
                <c:pt idx="260">
                  <c:v>10494</c:v>
                </c:pt>
                <c:pt idx="261">
                  <c:v>11540</c:v>
                </c:pt>
                <c:pt idx="262">
                  <c:v>11138</c:v>
                </c:pt>
                <c:pt idx="263">
                  <c:v>12709</c:v>
                </c:pt>
                <c:pt idx="264">
                  <c:v>8557</c:v>
                </c:pt>
                <c:pt idx="265">
                  <c:v>9059</c:v>
                </c:pt>
                <c:pt idx="266">
                  <c:v>10055</c:v>
                </c:pt>
                <c:pt idx="267">
                  <c:v>10977</c:v>
                </c:pt>
                <c:pt idx="268">
                  <c:v>11792</c:v>
                </c:pt>
                <c:pt idx="269">
                  <c:v>11904</c:v>
                </c:pt>
                <c:pt idx="270">
                  <c:v>10965</c:v>
                </c:pt>
                <c:pt idx="271">
                  <c:v>10981</c:v>
                </c:pt>
                <c:pt idx="272">
                  <c:v>10828</c:v>
                </c:pt>
                <c:pt idx="273">
                  <c:v>11817</c:v>
                </c:pt>
                <c:pt idx="274">
                  <c:v>10470</c:v>
                </c:pt>
                <c:pt idx="275">
                  <c:v>13310</c:v>
                </c:pt>
                <c:pt idx="276">
                  <c:v>8400</c:v>
                </c:pt>
                <c:pt idx="277">
                  <c:v>9062</c:v>
                </c:pt>
                <c:pt idx="278">
                  <c:v>10722</c:v>
                </c:pt>
                <c:pt idx="279">
                  <c:v>11107</c:v>
                </c:pt>
                <c:pt idx="280">
                  <c:v>11508</c:v>
                </c:pt>
                <c:pt idx="281">
                  <c:v>12904</c:v>
                </c:pt>
                <c:pt idx="282">
                  <c:v>11869</c:v>
                </c:pt>
                <c:pt idx="283">
                  <c:v>11224</c:v>
                </c:pt>
                <c:pt idx="284">
                  <c:v>12022</c:v>
                </c:pt>
                <c:pt idx="285">
                  <c:v>11983</c:v>
                </c:pt>
                <c:pt idx="286">
                  <c:v>11506</c:v>
                </c:pt>
                <c:pt idx="287">
                  <c:v>14183</c:v>
                </c:pt>
                <c:pt idx="288">
                  <c:v>8648</c:v>
                </c:pt>
                <c:pt idx="289">
                  <c:v>10321</c:v>
                </c:pt>
                <c:pt idx="290">
                  <c:v>12107</c:v>
                </c:pt>
                <c:pt idx="291">
                  <c:v>11420</c:v>
                </c:pt>
                <c:pt idx="292">
                  <c:v>12238</c:v>
                </c:pt>
                <c:pt idx="293">
                  <c:v>13681</c:v>
                </c:pt>
                <c:pt idx="294">
                  <c:v>10950</c:v>
                </c:pt>
                <c:pt idx="295">
                  <c:v>12700</c:v>
                </c:pt>
                <c:pt idx="296">
                  <c:v>12272</c:v>
                </c:pt>
                <c:pt idx="297">
                  <c:v>11905</c:v>
                </c:pt>
                <c:pt idx="298">
                  <c:v>13016</c:v>
                </c:pt>
                <c:pt idx="299">
                  <c:v>14421</c:v>
                </c:pt>
                <c:pt idx="300">
                  <c:v>9043</c:v>
                </c:pt>
                <c:pt idx="301">
                  <c:v>10452</c:v>
                </c:pt>
                <c:pt idx="302">
                  <c:v>12481</c:v>
                </c:pt>
                <c:pt idx="303">
                  <c:v>11491</c:v>
                </c:pt>
                <c:pt idx="304">
                  <c:v>13545</c:v>
                </c:pt>
                <c:pt idx="305">
                  <c:v>14730</c:v>
                </c:pt>
                <c:pt idx="306">
                  <c:v>11416</c:v>
                </c:pt>
                <c:pt idx="307">
                  <c:v>13402</c:v>
                </c:pt>
                <c:pt idx="308">
                  <c:v>11907</c:v>
                </c:pt>
                <c:pt idx="309">
                  <c:v>12711</c:v>
                </c:pt>
                <c:pt idx="310">
                  <c:v>13261</c:v>
                </c:pt>
                <c:pt idx="311">
                  <c:v>14265</c:v>
                </c:pt>
                <c:pt idx="312">
                  <c:v>9564</c:v>
                </c:pt>
                <c:pt idx="313">
                  <c:v>10415</c:v>
                </c:pt>
                <c:pt idx="314">
                  <c:v>12683</c:v>
                </c:pt>
                <c:pt idx="315">
                  <c:v>11919</c:v>
                </c:pt>
                <c:pt idx="316">
                  <c:v>14138</c:v>
                </c:pt>
                <c:pt idx="317">
                  <c:v>14583</c:v>
                </c:pt>
                <c:pt idx="318">
                  <c:v>12640</c:v>
                </c:pt>
                <c:pt idx="319">
                  <c:v>14257</c:v>
                </c:pt>
                <c:pt idx="320">
                  <c:v>12396</c:v>
                </c:pt>
                <c:pt idx="321">
                  <c:v>13914</c:v>
                </c:pt>
                <c:pt idx="322">
                  <c:v>14174</c:v>
                </c:pt>
                <c:pt idx="323">
                  <c:v>15504</c:v>
                </c:pt>
                <c:pt idx="324">
                  <c:v>10718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80C-BE26-93F89E347E90}"/>
            </c:ext>
          </c:extLst>
        </c:ser>
        <c:ser>
          <c:idx val="1"/>
          <c:order val="1"/>
          <c:tx>
            <c:strRef>
              <c:f>'EXPONENTIAL SMOOTHING'!$I$1</c:f>
              <c:strCache>
                <c:ptCount val="1"/>
                <c:pt idx="0">
                  <c:v>Moving Average of 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SMOOTHING'!$A$2:$A$329</c:f>
              <c:numCache>
                <c:formatCode>m/d/yyyy</c:formatCode>
                <c:ptCount val="328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  <c:pt idx="302">
                  <c:v>42795</c:v>
                </c:pt>
                <c:pt idx="303">
                  <c:v>42826</c:v>
                </c:pt>
                <c:pt idx="304">
                  <c:v>42856</c:v>
                </c:pt>
                <c:pt idx="305">
                  <c:v>42887</c:v>
                </c:pt>
                <c:pt idx="306">
                  <c:v>42917</c:v>
                </c:pt>
                <c:pt idx="307">
                  <c:v>42948</c:v>
                </c:pt>
                <c:pt idx="308">
                  <c:v>42979</c:v>
                </c:pt>
                <c:pt idx="309">
                  <c:v>43009</c:v>
                </c:pt>
                <c:pt idx="310">
                  <c:v>43040</c:v>
                </c:pt>
                <c:pt idx="311">
                  <c:v>43070</c:v>
                </c:pt>
                <c:pt idx="312">
                  <c:v>43101</c:v>
                </c:pt>
                <c:pt idx="313">
                  <c:v>43132</c:v>
                </c:pt>
                <c:pt idx="314">
                  <c:v>43160</c:v>
                </c:pt>
                <c:pt idx="315">
                  <c:v>43191</c:v>
                </c:pt>
                <c:pt idx="316">
                  <c:v>43221</c:v>
                </c:pt>
                <c:pt idx="317">
                  <c:v>43252</c:v>
                </c:pt>
                <c:pt idx="318">
                  <c:v>43282</c:v>
                </c:pt>
                <c:pt idx="319">
                  <c:v>43313</c:v>
                </c:pt>
                <c:pt idx="320">
                  <c:v>43344</c:v>
                </c:pt>
                <c:pt idx="321">
                  <c:v>43374</c:v>
                </c:pt>
                <c:pt idx="322">
                  <c:v>43405</c:v>
                </c:pt>
                <c:pt idx="323">
                  <c:v>43435</c:v>
                </c:pt>
                <c:pt idx="324">
                  <c:v>43466</c:v>
                </c:pt>
              </c:numCache>
            </c:numRef>
          </c:cat>
          <c:val>
            <c:numRef>
              <c:f>'EXPONENTIAL SMOOTHING'!$I$2:$I$329</c:f>
              <c:numCache>
                <c:formatCode>General</c:formatCode>
                <c:ptCount val="32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3870.75</c:v>
                </c:pt>
                <c:pt idx="4">
                  <c:v>4061.25</c:v>
                </c:pt>
                <c:pt idx="5">
                  <c:v>4329</c:v>
                </c:pt>
                <c:pt idx="6">
                  <c:v>4445</c:v>
                </c:pt>
                <c:pt idx="7">
                  <c:v>4338.25</c:v>
                </c:pt>
                <c:pt idx="8">
                  <c:v>4314.5</c:v>
                </c:pt>
                <c:pt idx="9">
                  <c:v>4247</c:v>
                </c:pt>
                <c:pt idx="10">
                  <c:v>4190.5</c:v>
                </c:pt>
                <c:pt idx="11">
                  <c:v>4390.25</c:v>
                </c:pt>
                <c:pt idx="12">
                  <c:v>4116.5</c:v>
                </c:pt>
                <c:pt idx="13">
                  <c:v>3867</c:v>
                </c:pt>
                <c:pt idx="14">
                  <c:v>3847</c:v>
                </c:pt>
                <c:pt idx="15">
                  <c:v>3707.25</c:v>
                </c:pt>
                <c:pt idx="16">
                  <c:v>4026.25</c:v>
                </c:pt>
                <c:pt idx="17">
                  <c:v>4385</c:v>
                </c:pt>
                <c:pt idx="18">
                  <c:v>4459.5</c:v>
                </c:pt>
                <c:pt idx="19">
                  <c:v>4479.5</c:v>
                </c:pt>
                <c:pt idx="20">
                  <c:v>4493.75</c:v>
                </c:pt>
                <c:pt idx="21">
                  <c:v>4378.75</c:v>
                </c:pt>
                <c:pt idx="22">
                  <c:v>4389.25</c:v>
                </c:pt>
                <c:pt idx="23">
                  <c:v>4518.5</c:v>
                </c:pt>
                <c:pt idx="24">
                  <c:v>4196.25</c:v>
                </c:pt>
                <c:pt idx="25">
                  <c:v>3981.5</c:v>
                </c:pt>
                <c:pt idx="26">
                  <c:v>3967.25</c:v>
                </c:pt>
                <c:pt idx="27">
                  <c:v>3789</c:v>
                </c:pt>
                <c:pt idx="28">
                  <c:v>4135.25</c:v>
                </c:pt>
                <c:pt idx="29">
                  <c:v>4537.25</c:v>
                </c:pt>
                <c:pt idx="30">
                  <c:v>4507.5</c:v>
                </c:pt>
                <c:pt idx="31">
                  <c:v>4622</c:v>
                </c:pt>
                <c:pt idx="32">
                  <c:v>4600.5</c:v>
                </c:pt>
                <c:pt idx="33">
                  <c:v>4416.25</c:v>
                </c:pt>
                <c:pt idx="34">
                  <c:v>4531.25</c:v>
                </c:pt>
                <c:pt idx="35">
                  <c:v>4594.25</c:v>
                </c:pt>
                <c:pt idx="36">
                  <c:v>4343.25</c:v>
                </c:pt>
                <c:pt idx="37">
                  <c:v>4152.25</c:v>
                </c:pt>
                <c:pt idx="38">
                  <c:v>4023.5</c:v>
                </c:pt>
                <c:pt idx="39">
                  <c:v>3779.25</c:v>
                </c:pt>
                <c:pt idx="40">
                  <c:v>4115.5</c:v>
                </c:pt>
                <c:pt idx="41">
                  <c:v>4488</c:v>
                </c:pt>
                <c:pt idx="42">
                  <c:v>4476.5</c:v>
                </c:pt>
                <c:pt idx="43">
                  <c:v>4728</c:v>
                </c:pt>
                <c:pt idx="44">
                  <c:v>4608</c:v>
                </c:pt>
                <c:pt idx="45">
                  <c:v>4503</c:v>
                </c:pt>
                <c:pt idx="46">
                  <c:v>4660</c:v>
                </c:pt>
                <c:pt idx="47">
                  <c:v>4616.5</c:v>
                </c:pt>
                <c:pt idx="48">
                  <c:v>4482.5</c:v>
                </c:pt>
                <c:pt idx="49">
                  <c:v>4339.75</c:v>
                </c:pt>
                <c:pt idx="50">
                  <c:v>4192.5</c:v>
                </c:pt>
                <c:pt idx="51">
                  <c:v>4140.75</c:v>
                </c:pt>
                <c:pt idx="52">
                  <c:v>4520.75</c:v>
                </c:pt>
                <c:pt idx="53">
                  <c:v>4734</c:v>
                </c:pt>
                <c:pt idx="54">
                  <c:v>4903.75</c:v>
                </c:pt>
                <c:pt idx="55">
                  <c:v>5014.5</c:v>
                </c:pt>
                <c:pt idx="56">
                  <c:v>4801</c:v>
                </c:pt>
                <c:pt idx="57">
                  <c:v>4845</c:v>
                </c:pt>
                <c:pt idx="58">
                  <c:v>4822.25</c:v>
                </c:pt>
                <c:pt idx="59">
                  <c:v>4831</c:v>
                </c:pt>
                <c:pt idx="60">
                  <c:v>4679.25</c:v>
                </c:pt>
                <c:pt idx="61">
                  <c:v>4382.5</c:v>
                </c:pt>
                <c:pt idx="62">
                  <c:v>4283.5</c:v>
                </c:pt>
                <c:pt idx="63">
                  <c:v>4168</c:v>
                </c:pt>
                <c:pt idx="64">
                  <c:v>4531</c:v>
                </c:pt>
                <c:pt idx="65">
                  <c:v>4839</c:v>
                </c:pt>
                <c:pt idx="66">
                  <c:v>5033.25</c:v>
                </c:pt>
                <c:pt idx="67">
                  <c:v>5133</c:v>
                </c:pt>
                <c:pt idx="68">
                  <c:v>5073</c:v>
                </c:pt>
                <c:pt idx="69">
                  <c:v>5144.25</c:v>
                </c:pt>
                <c:pt idx="70">
                  <c:v>5044.25</c:v>
                </c:pt>
                <c:pt idx="71">
                  <c:v>5277</c:v>
                </c:pt>
                <c:pt idx="72">
                  <c:v>4983.5</c:v>
                </c:pt>
                <c:pt idx="73">
                  <c:v>4652.75</c:v>
                </c:pt>
                <c:pt idx="74">
                  <c:v>4669.5</c:v>
                </c:pt>
                <c:pt idx="75">
                  <c:v>4450.75</c:v>
                </c:pt>
                <c:pt idx="76">
                  <c:v>4811</c:v>
                </c:pt>
                <c:pt idx="77">
                  <c:v>5168</c:v>
                </c:pt>
                <c:pt idx="78">
                  <c:v>5302.25</c:v>
                </c:pt>
                <c:pt idx="79">
                  <c:v>5306.5</c:v>
                </c:pt>
                <c:pt idx="80">
                  <c:v>5376</c:v>
                </c:pt>
                <c:pt idx="81">
                  <c:v>5410</c:v>
                </c:pt>
                <c:pt idx="82">
                  <c:v>5387.75</c:v>
                </c:pt>
                <c:pt idx="83">
                  <c:v>5682.5</c:v>
                </c:pt>
                <c:pt idx="84">
                  <c:v>5311.75</c:v>
                </c:pt>
                <c:pt idx="85">
                  <c:v>5024.75</c:v>
                </c:pt>
                <c:pt idx="86">
                  <c:v>5058</c:v>
                </c:pt>
                <c:pt idx="87">
                  <c:v>4857.25</c:v>
                </c:pt>
                <c:pt idx="88">
                  <c:v>5246</c:v>
                </c:pt>
                <c:pt idx="89">
                  <c:v>5681.25</c:v>
                </c:pt>
                <c:pt idx="90">
                  <c:v>5716.75</c:v>
                </c:pt>
                <c:pt idx="91">
                  <c:v>5818.25</c:v>
                </c:pt>
                <c:pt idx="92">
                  <c:v>5878.5</c:v>
                </c:pt>
                <c:pt idx="93">
                  <c:v>5796.75</c:v>
                </c:pt>
                <c:pt idx="94">
                  <c:v>5936.5</c:v>
                </c:pt>
                <c:pt idx="95">
                  <c:v>6157</c:v>
                </c:pt>
                <c:pt idx="96">
                  <c:v>5760.75</c:v>
                </c:pt>
                <c:pt idx="97">
                  <c:v>5536.5</c:v>
                </c:pt>
                <c:pt idx="98">
                  <c:v>5493.5</c:v>
                </c:pt>
                <c:pt idx="99">
                  <c:v>5139</c:v>
                </c:pt>
                <c:pt idx="100">
                  <c:v>5687</c:v>
                </c:pt>
                <c:pt idx="101">
                  <c:v>6117.25</c:v>
                </c:pt>
                <c:pt idx="102">
                  <c:v>6024.25</c:v>
                </c:pt>
                <c:pt idx="103">
                  <c:v>6343.5</c:v>
                </c:pt>
                <c:pt idx="104">
                  <c:v>6206.5</c:v>
                </c:pt>
                <c:pt idx="105">
                  <c:v>6118.75</c:v>
                </c:pt>
                <c:pt idx="106">
                  <c:v>6339.75</c:v>
                </c:pt>
                <c:pt idx="107">
                  <c:v>6351.75</c:v>
                </c:pt>
                <c:pt idx="108">
                  <c:v>6150.5</c:v>
                </c:pt>
                <c:pt idx="109">
                  <c:v>5874</c:v>
                </c:pt>
                <c:pt idx="110">
                  <c:v>5717.25</c:v>
                </c:pt>
                <c:pt idx="111">
                  <c:v>5521.25</c:v>
                </c:pt>
                <c:pt idx="112">
                  <c:v>5950.5</c:v>
                </c:pt>
                <c:pt idx="113">
                  <c:v>6313.25</c:v>
                </c:pt>
                <c:pt idx="114">
                  <c:v>6433.5</c:v>
                </c:pt>
                <c:pt idx="115">
                  <c:v>6670</c:v>
                </c:pt>
                <c:pt idx="116">
                  <c:v>6364</c:v>
                </c:pt>
                <c:pt idx="117">
                  <c:v>6333.5</c:v>
                </c:pt>
                <c:pt idx="118">
                  <c:v>6437.25</c:v>
                </c:pt>
                <c:pt idx="119">
                  <c:v>6522.25</c:v>
                </c:pt>
                <c:pt idx="120">
                  <c:v>6407.75</c:v>
                </c:pt>
                <c:pt idx="121">
                  <c:v>6132</c:v>
                </c:pt>
                <c:pt idx="122">
                  <c:v>6019</c:v>
                </c:pt>
                <c:pt idx="123">
                  <c:v>5855.25</c:v>
                </c:pt>
                <c:pt idx="124">
                  <c:v>6380</c:v>
                </c:pt>
                <c:pt idx="125">
                  <c:v>6709.75</c:v>
                </c:pt>
                <c:pt idx="126">
                  <c:v>6865</c:v>
                </c:pt>
                <c:pt idx="127">
                  <c:v>7001.25</c:v>
                </c:pt>
                <c:pt idx="128">
                  <c:v>6734.25</c:v>
                </c:pt>
                <c:pt idx="129">
                  <c:v>6775</c:v>
                </c:pt>
                <c:pt idx="130">
                  <c:v>6714.5</c:v>
                </c:pt>
                <c:pt idx="131">
                  <c:v>6940.75</c:v>
                </c:pt>
                <c:pt idx="132">
                  <c:v>6735.25</c:v>
                </c:pt>
                <c:pt idx="133">
                  <c:v>6406.5</c:v>
                </c:pt>
                <c:pt idx="134">
                  <c:v>6331</c:v>
                </c:pt>
                <c:pt idx="135">
                  <c:v>6022.5</c:v>
                </c:pt>
                <c:pt idx="136">
                  <c:v>6477</c:v>
                </c:pt>
                <c:pt idx="137">
                  <c:v>6858</c:v>
                </c:pt>
                <c:pt idx="138">
                  <c:v>7146.5</c:v>
                </c:pt>
                <c:pt idx="139">
                  <c:v>7277.75</c:v>
                </c:pt>
                <c:pt idx="140">
                  <c:v>7150.25</c:v>
                </c:pt>
                <c:pt idx="141">
                  <c:v>7273.5</c:v>
                </c:pt>
                <c:pt idx="142">
                  <c:v>7092.25</c:v>
                </c:pt>
                <c:pt idx="143">
                  <c:v>7410.75</c:v>
                </c:pt>
                <c:pt idx="144">
                  <c:v>7159.5</c:v>
                </c:pt>
                <c:pt idx="145">
                  <c:v>6727.5</c:v>
                </c:pt>
                <c:pt idx="146">
                  <c:v>6778</c:v>
                </c:pt>
                <c:pt idx="147">
                  <c:v>6416.5</c:v>
                </c:pt>
                <c:pt idx="148">
                  <c:v>6842.5</c:v>
                </c:pt>
                <c:pt idx="149">
                  <c:v>7347.5</c:v>
                </c:pt>
                <c:pt idx="150">
                  <c:v>7408.5</c:v>
                </c:pt>
                <c:pt idx="151">
                  <c:v>7484</c:v>
                </c:pt>
                <c:pt idx="152">
                  <c:v>7465.5</c:v>
                </c:pt>
                <c:pt idx="153">
                  <c:v>7303</c:v>
                </c:pt>
                <c:pt idx="154">
                  <c:v>7413.5</c:v>
                </c:pt>
                <c:pt idx="155">
                  <c:v>7829</c:v>
                </c:pt>
                <c:pt idx="156">
                  <c:v>7403.5</c:v>
                </c:pt>
                <c:pt idx="157">
                  <c:v>7145.75</c:v>
                </c:pt>
                <c:pt idx="158">
                  <c:v>7143.75</c:v>
                </c:pt>
                <c:pt idx="159">
                  <c:v>6694.75</c:v>
                </c:pt>
                <c:pt idx="160">
                  <c:v>7365.75</c:v>
                </c:pt>
                <c:pt idx="161">
                  <c:v>7995.75</c:v>
                </c:pt>
                <c:pt idx="162">
                  <c:v>7903</c:v>
                </c:pt>
                <c:pt idx="163">
                  <c:v>8211.5</c:v>
                </c:pt>
                <c:pt idx="164">
                  <c:v>8086.5</c:v>
                </c:pt>
                <c:pt idx="165">
                  <c:v>7824.75</c:v>
                </c:pt>
                <c:pt idx="166">
                  <c:v>8048.5</c:v>
                </c:pt>
                <c:pt idx="167">
                  <c:v>8150</c:v>
                </c:pt>
                <c:pt idx="168">
                  <c:v>7731.25</c:v>
                </c:pt>
                <c:pt idx="169">
                  <c:v>7451.25</c:v>
                </c:pt>
                <c:pt idx="170">
                  <c:v>7370.25</c:v>
                </c:pt>
                <c:pt idx="171">
                  <c:v>6978.5</c:v>
                </c:pt>
                <c:pt idx="172">
                  <c:v>7672.75</c:v>
                </c:pt>
                <c:pt idx="173">
                  <c:v>8357</c:v>
                </c:pt>
                <c:pt idx="174">
                  <c:v>8324.25</c:v>
                </c:pt>
                <c:pt idx="175">
                  <c:v>8779.5</c:v>
                </c:pt>
                <c:pt idx="176">
                  <c:v>8578</c:v>
                </c:pt>
                <c:pt idx="177">
                  <c:v>8406.25</c:v>
                </c:pt>
                <c:pt idx="178">
                  <c:v>8740.25</c:v>
                </c:pt>
                <c:pt idx="179">
                  <c:v>8837.5</c:v>
                </c:pt>
                <c:pt idx="180">
                  <c:v>8485</c:v>
                </c:pt>
                <c:pt idx="181">
                  <c:v>8010.75</c:v>
                </c:pt>
                <c:pt idx="182">
                  <c:v>7777.5</c:v>
                </c:pt>
                <c:pt idx="183">
                  <c:v>7348.25</c:v>
                </c:pt>
                <c:pt idx="184">
                  <c:v>8084</c:v>
                </c:pt>
                <c:pt idx="185">
                  <c:v>8769.25</c:v>
                </c:pt>
                <c:pt idx="186">
                  <c:v>8872.5</c:v>
                </c:pt>
                <c:pt idx="187">
                  <c:v>9301.25</c:v>
                </c:pt>
                <c:pt idx="188">
                  <c:v>8939.5</c:v>
                </c:pt>
                <c:pt idx="189">
                  <c:v>8980.75</c:v>
                </c:pt>
                <c:pt idx="190">
                  <c:v>9176.25</c:v>
                </c:pt>
                <c:pt idx="191">
                  <c:v>9306.75</c:v>
                </c:pt>
                <c:pt idx="192">
                  <c:v>9049.25</c:v>
                </c:pt>
                <c:pt idx="193">
                  <c:v>8507.75</c:v>
                </c:pt>
                <c:pt idx="194">
                  <c:v>8251.5</c:v>
                </c:pt>
                <c:pt idx="195">
                  <c:v>7959</c:v>
                </c:pt>
                <c:pt idx="196">
                  <c:v>8634.25</c:v>
                </c:pt>
                <c:pt idx="197">
                  <c:v>9257.75</c:v>
                </c:pt>
                <c:pt idx="198">
                  <c:v>9554.75</c:v>
                </c:pt>
                <c:pt idx="199">
                  <c:v>9674.75</c:v>
                </c:pt>
                <c:pt idx="200">
                  <c:v>9532.5</c:v>
                </c:pt>
                <c:pt idx="201">
                  <c:v>9525.25</c:v>
                </c:pt>
                <c:pt idx="202">
                  <c:v>9326.5</c:v>
                </c:pt>
                <c:pt idx="203">
                  <c:v>9692.5</c:v>
                </c:pt>
                <c:pt idx="204">
                  <c:v>9202.75</c:v>
                </c:pt>
                <c:pt idx="205">
                  <c:v>8610.25</c:v>
                </c:pt>
                <c:pt idx="206">
                  <c:v>8592.75</c:v>
                </c:pt>
                <c:pt idx="207">
                  <c:v>8173.5</c:v>
                </c:pt>
                <c:pt idx="208">
                  <c:v>8699.25</c:v>
                </c:pt>
                <c:pt idx="209">
                  <c:v>9346.5</c:v>
                </c:pt>
                <c:pt idx="210">
                  <c:v>9551.25</c:v>
                </c:pt>
                <c:pt idx="211">
                  <c:v>9491.5</c:v>
                </c:pt>
                <c:pt idx="212">
                  <c:v>9467.25</c:v>
                </c:pt>
                <c:pt idx="213">
                  <c:v>9194.25</c:v>
                </c:pt>
                <c:pt idx="214">
                  <c:v>9054.75</c:v>
                </c:pt>
                <c:pt idx="215">
                  <c:v>9534.75</c:v>
                </c:pt>
                <c:pt idx="216">
                  <c:v>8856.25</c:v>
                </c:pt>
                <c:pt idx="217">
                  <c:v>8457.75</c:v>
                </c:pt>
                <c:pt idx="218">
                  <c:v>8589.25</c:v>
                </c:pt>
                <c:pt idx="219">
                  <c:v>8234.5</c:v>
                </c:pt>
                <c:pt idx="220">
                  <c:v>8932.75</c:v>
                </c:pt>
                <c:pt idx="221">
                  <c:v>9700.5</c:v>
                </c:pt>
                <c:pt idx="222">
                  <c:v>9601</c:v>
                </c:pt>
                <c:pt idx="223">
                  <c:v>9563.25</c:v>
                </c:pt>
                <c:pt idx="224">
                  <c:v>9580.5</c:v>
                </c:pt>
                <c:pt idx="225">
                  <c:v>9295.75</c:v>
                </c:pt>
                <c:pt idx="226">
                  <c:v>9493</c:v>
                </c:pt>
                <c:pt idx="227">
                  <c:v>10038.5</c:v>
                </c:pt>
                <c:pt idx="228">
                  <c:v>9408.75</c:v>
                </c:pt>
                <c:pt idx="229">
                  <c:v>9059</c:v>
                </c:pt>
                <c:pt idx="230">
                  <c:v>9050.5</c:v>
                </c:pt>
                <c:pt idx="231">
                  <c:v>8507</c:v>
                </c:pt>
                <c:pt idx="232">
                  <c:v>9273.5</c:v>
                </c:pt>
                <c:pt idx="233">
                  <c:v>10106</c:v>
                </c:pt>
                <c:pt idx="234">
                  <c:v>9924.5</c:v>
                </c:pt>
                <c:pt idx="235">
                  <c:v>10221.5</c:v>
                </c:pt>
                <c:pt idx="236">
                  <c:v>10251</c:v>
                </c:pt>
                <c:pt idx="237">
                  <c:v>9818</c:v>
                </c:pt>
                <c:pt idx="238">
                  <c:v>10123.5</c:v>
                </c:pt>
                <c:pt idx="239">
                  <c:v>10377</c:v>
                </c:pt>
                <c:pt idx="240">
                  <c:v>9727.25</c:v>
                </c:pt>
                <c:pt idx="241">
                  <c:v>9484.5</c:v>
                </c:pt>
                <c:pt idx="242">
                  <c:v>9329.75</c:v>
                </c:pt>
                <c:pt idx="243">
                  <c:v>8814.75</c:v>
                </c:pt>
                <c:pt idx="244">
                  <c:v>9778.75</c:v>
                </c:pt>
                <c:pt idx="245">
                  <c:v>10437</c:v>
                </c:pt>
                <c:pt idx="246">
                  <c:v>10471</c:v>
                </c:pt>
                <c:pt idx="247">
                  <c:v>10906</c:v>
                </c:pt>
                <c:pt idx="248">
                  <c:v>10453.5</c:v>
                </c:pt>
                <c:pt idx="249">
                  <c:v>10323.5</c:v>
                </c:pt>
                <c:pt idx="250">
                  <c:v>10600.5</c:v>
                </c:pt>
                <c:pt idx="251">
                  <c:v>10790.25</c:v>
                </c:pt>
                <c:pt idx="252">
                  <c:v>10506</c:v>
                </c:pt>
                <c:pt idx="253">
                  <c:v>10039.5</c:v>
                </c:pt>
                <c:pt idx="254">
                  <c:v>9828.75</c:v>
                </c:pt>
                <c:pt idx="255">
                  <c:v>9471.5</c:v>
                </c:pt>
                <c:pt idx="256">
                  <c:v>10427.25</c:v>
                </c:pt>
                <c:pt idx="257">
                  <c:v>11051.5</c:v>
                </c:pt>
                <c:pt idx="258">
                  <c:v>11320.5</c:v>
                </c:pt>
                <c:pt idx="259">
                  <c:v>11562.75</c:v>
                </c:pt>
                <c:pt idx="260">
                  <c:v>11131.75</c:v>
                </c:pt>
                <c:pt idx="261">
                  <c:v>11170.5</c:v>
                </c:pt>
                <c:pt idx="262">
                  <c:v>11158.5</c:v>
                </c:pt>
                <c:pt idx="263">
                  <c:v>11470.25</c:v>
                </c:pt>
                <c:pt idx="264">
                  <c:v>10986</c:v>
                </c:pt>
                <c:pt idx="265">
                  <c:v>10365.75</c:v>
                </c:pt>
                <c:pt idx="266">
                  <c:v>10095</c:v>
                </c:pt>
                <c:pt idx="267">
                  <c:v>9662</c:v>
                </c:pt>
                <c:pt idx="268">
                  <c:v>10470.75</c:v>
                </c:pt>
                <c:pt idx="269">
                  <c:v>11182</c:v>
                </c:pt>
                <c:pt idx="270">
                  <c:v>11409.5</c:v>
                </c:pt>
                <c:pt idx="271">
                  <c:v>11410.5</c:v>
                </c:pt>
                <c:pt idx="272">
                  <c:v>11169.5</c:v>
                </c:pt>
                <c:pt idx="273">
                  <c:v>11147.75</c:v>
                </c:pt>
                <c:pt idx="274">
                  <c:v>11024</c:v>
                </c:pt>
                <c:pt idx="275">
                  <c:v>11606.25</c:v>
                </c:pt>
                <c:pt idx="276">
                  <c:v>10999.25</c:v>
                </c:pt>
                <c:pt idx="277">
                  <c:v>10310.5</c:v>
                </c:pt>
                <c:pt idx="278">
                  <c:v>10373.5</c:v>
                </c:pt>
                <c:pt idx="279">
                  <c:v>9822.75</c:v>
                </c:pt>
                <c:pt idx="280">
                  <c:v>10599.75</c:v>
                </c:pt>
                <c:pt idx="281">
                  <c:v>11560.25</c:v>
                </c:pt>
                <c:pt idx="282">
                  <c:v>11847</c:v>
                </c:pt>
                <c:pt idx="283">
                  <c:v>11876.25</c:v>
                </c:pt>
                <c:pt idx="284">
                  <c:v>12004.75</c:v>
                </c:pt>
                <c:pt idx="285">
                  <c:v>11774.5</c:v>
                </c:pt>
                <c:pt idx="286">
                  <c:v>11683.75</c:v>
                </c:pt>
                <c:pt idx="287">
                  <c:v>12423.5</c:v>
                </c:pt>
                <c:pt idx="288">
                  <c:v>11580</c:v>
                </c:pt>
                <c:pt idx="289">
                  <c:v>11164.5</c:v>
                </c:pt>
                <c:pt idx="290">
                  <c:v>11314.75</c:v>
                </c:pt>
                <c:pt idx="291">
                  <c:v>10624</c:v>
                </c:pt>
                <c:pt idx="292">
                  <c:v>11521.5</c:v>
                </c:pt>
                <c:pt idx="293">
                  <c:v>12361.5</c:v>
                </c:pt>
                <c:pt idx="294">
                  <c:v>12072.25</c:v>
                </c:pt>
                <c:pt idx="295">
                  <c:v>12392.25</c:v>
                </c:pt>
                <c:pt idx="296">
                  <c:v>12400.75</c:v>
                </c:pt>
                <c:pt idx="297">
                  <c:v>11956.75</c:v>
                </c:pt>
                <c:pt idx="298">
                  <c:v>12473.25</c:v>
                </c:pt>
                <c:pt idx="299">
                  <c:v>12903.5</c:v>
                </c:pt>
                <c:pt idx="300">
                  <c:v>12096.25</c:v>
                </c:pt>
                <c:pt idx="301">
                  <c:v>11733</c:v>
                </c:pt>
                <c:pt idx="302">
                  <c:v>11599.25</c:v>
                </c:pt>
                <c:pt idx="303">
                  <c:v>10866.75</c:v>
                </c:pt>
                <c:pt idx="304">
                  <c:v>11992.25</c:v>
                </c:pt>
                <c:pt idx="305">
                  <c:v>13061.75</c:v>
                </c:pt>
                <c:pt idx="306">
                  <c:v>12795.5</c:v>
                </c:pt>
                <c:pt idx="307">
                  <c:v>13273.25</c:v>
                </c:pt>
                <c:pt idx="308">
                  <c:v>12863.75</c:v>
                </c:pt>
                <c:pt idx="309">
                  <c:v>12359</c:v>
                </c:pt>
                <c:pt idx="310">
                  <c:v>12820.25</c:v>
                </c:pt>
                <c:pt idx="311">
                  <c:v>13036</c:v>
                </c:pt>
                <c:pt idx="312">
                  <c:v>12450.25</c:v>
                </c:pt>
                <c:pt idx="313">
                  <c:v>11876.25</c:v>
                </c:pt>
                <c:pt idx="314">
                  <c:v>11731.75</c:v>
                </c:pt>
                <c:pt idx="315">
                  <c:v>11145.25</c:v>
                </c:pt>
                <c:pt idx="316">
                  <c:v>12288.75</c:v>
                </c:pt>
                <c:pt idx="317">
                  <c:v>13330.75</c:v>
                </c:pt>
                <c:pt idx="318">
                  <c:v>13320</c:v>
                </c:pt>
                <c:pt idx="319">
                  <c:v>13904.5</c:v>
                </c:pt>
                <c:pt idx="320">
                  <c:v>13469</c:v>
                </c:pt>
                <c:pt idx="321">
                  <c:v>13301.75</c:v>
                </c:pt>
                <c:pt idx="322">
                  <c:v>13685.25</c:v>
                </c:pt>
                <c:pt idx="323">
                  <c:v>13997</c:v>
                </c:pt>
                <c:pt idx="324">
                  <c:v>13577.5</c:v>
                </c:pt>
                <c:pt idx="325">
                  <c:v>13465.333333333334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9-480C-BE26-93F89E34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313903"/>
        <c:axId val="324315151"/>
      </c:lineChart>
      <c:dateAx>
        <c:axId val="3243139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15151"/>
        <c:crosses val="autoZero"/>
        <c:auto val="1"/>
        <c:lblOffset val="100"/>
        <c:baseTimeUnit val="months"/>
      </c:dateAx>
      <c:valAx>
        <c:axId val="32431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1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30480</xdr:rowOff>
    </xdr:from>
    <xdr:to>
      <xdr:col>19</xdr:col>
      <xdr:colOff>289560</xdr:colOff>
      <xdr:row>20</xdr:row>
      <xdr:rowOff>60961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2BDE8D-F93B-3627-A596-D221F44F5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1</xdr:row>
      <xdr:rowOff>152400</xdr:rowOff>
    </xdr:from>
    <xdr:to>
      <xdr:col>19</xdr:col>
      <xdr:colOff>259080</xdr:colOff>
      <xdr:row>26</xdr:row>
      <xdr:rowOff>70485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0E7A-4E19-15BD-3A1C-819B5A335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1</xdr:row>
      <xdr:rowOff>0</xdr:rowOff>
    </xdr:from>
    <xdr:to>
      <xdr:col>30</xdr:col>
      <xdr:colOff>182880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74333A-6597-7D00-AFB2-25E6F223C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15240</xdr:colOff>
      <xdr:row>17</xdr:row>
      <xdr:rowOff>22860</xdr:rowOff>
    </xdr:from>
    <xdr:to>
      <xdr:col>30</xdr:col>
      <xdr:colOff>182880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49BFBA-6F9A-3EC8-5C06-41562831C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30</xdr:col>
      <xdr:colOff>175260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959A97-2602-41F2-905D-62BFC7792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58</xdr:row>
      <xdr:rowOff>0</xdr:rowOff>
    </xdr:from>
    <xdr:to>
      <xdr:col>30</xdr:col>
      <xdr:colOff>144780</xdr:colOff>
      <xdr:row>78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9C159-BCC9-495E-B00E-AAE038B42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18</xdr:col>
      <xdr:colOff>472440</xdr:colOff>
      <xdr:row>18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DECE4-ABD4-4508-B9DC-5BF4254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13856</xdr:colOff>
      <xdr:row>19</xdr:row>
      <xdr:rowOff>111034</xdr:rowOff>
    </xdr:from>
    <xdr:to>
      <xdr:col>18</xdr:col>
      <xdr:colOff>454374</xdr:colOff>
      <xdr:row>34</xdr:row>
      <xdr:rowOff>143691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241850-7808-4C62-9DC8-EE01CF813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27710</xdr:colOff>
      <xdr:row>35</xdr:row>
      <xdr:rowOff>168035</xdr:rowOff>
    </xdr:from>
    <xdr:to>
      <xdr:col>18</xdr:col>
      <xdr:colOff>509418</xdr:colOff>
      <xdr:row>51</xdr:row>
      <xdr:rowOff>64323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955124-4EDB-4380-B08B-2427C6BE9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6928</xdr:colOff>
      <xdr:row>52</xdr:row>
      <xdr:rowOff>66501</xdr:rowOff>
    </xdr:from>
    <xdr:to>
      <xdr:col>18</xdr:col>
      <xdr:colOff>498931</xdr:colOff>
      <xdr:row>67</xdr:row>
      <xdr:rowOff>140722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AAA9A6-6E2F-4387-B64F-4A2A9365D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8" totalsRowShown="0">
  <autoFilter ref="A1:E408" xr:uid="{00000000-0009-0000-0100-000001000000}"/>
  <tableColumns count="5">
    <tableColumn id="1" xr3:uid="{00000000-0010-0000-0000-000001000000}" name="DATE" dataDxfId="5"/>
    <tableColumn id="2" xr3:uid="{00000000-0010-0000-0000-000002000000}" name="ALCOHOL"/>
    <tableColumn id="3" xr3:uid="{00000000-0010-0000-0000-000003000000}" name="Forecast(ALCOHOL)">
      <calculatedColumnFormula>_xlfn.FORECAST.ETS(A2,$B$2:$B$326,$A$2:$A$326,1,1)</calculatedColumnFormula>
    </tableColumn>
    <tableColumn id="4" xr3:uid="{00000000-0010-0000-0000-000004000000}" name="Lower Confidence Bound(ALCOHOL)" dataDxfId="4">
      <calculatedColumnFormula>C2-_xlfn.FORECAST.ETS.CONFINT(A2,$B$2:$B$326,$A$2:$A$326,0.9,1,1)</calculatedColumnFormula>
    </tableColumn>
    <tableColumn id="5" xr3:uid="{00000000-0010-0000-0000-000005000000}" name="Upper Confidence Bound(ALCOHOL)" dataDxfId="3">
      <calculatedColumnFormula>C2+_xlfn.FORECAST.ETS.CONFINT(A2,$B$2:$B$326,$A$2:$A$326,0.9,1,1)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E406" totalsRowShown="0">
  <autoFilter ref="A1:E406" xr:uid="{00000000-0009-0000-0100-000002000000}"/>
  <tableColumns count="5">
    <tableColumn id="1" xr3:uid="{00000000-0010-0000-0100-000001000000}" name="Timeline" dataDxfId="2"/>
    <tableColumn id="2" xr3:uid="{00000000-0010-0000-0100-000002000000}" name="Values"/>
    <tableColumn id="3" xr3:uid="{00000000-0010-0000-0100-000003000000}" name="Forecast">
      <calculatedColumnFormula>_xlfn.FORECAST.ETS(A2,$B$2:$B$325,$A$2:$A$325,1,1)</calculatedColumnFormula>
    </tableColumn>
    <tableColumn id="4" xr3:uid="{00000000-0010-0000-0100-000004000000}" name="Lower Confidence Bound" dataDxfId="1">
      <calculatedColumnFormula>C2-_xlfn.FORECAST.ETS.CONFINT(A2,$B$2:$B$325,$A$2:$A$325,0.9,1,1)</calculatedColumnFormula>
    </tableColumn>
    <tableColumn id="5" xr3:uid="{00000000-0010-0000-0100-000005000000}" name="Upper Confidence Bound" dataDxfId="0">
      <calculatedColumnFormula>C2+_xlfn.FORECAST.ETS.CONFINT(A2,$B$2:$B$325,$A$2:$A$325,0.9,1,1)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E408"/>
  <sheetViews>
    <sheetView topLeftCell="A197" workbookViewId="0">
      <selection activeCell="M5" sqref="M5"/>
    </sheetView>
  </sheetViews>
  <sheetFormatPr defaultRowHeight="14.4" x14ac:dyDescent="0.3"/>
  <cols>
    <col min="1" max="1" width="10.33203125" bestFit="1" customWidth="1"/>
    <col min="2" max="2" width="10.88671875" customWidth="1"/>
    <col min="3" max="3" width="11.77734375" customWidth="1"/>
    <col min="4" max="4" width="16" customWidth="1"/>
    <col min="5" max="5" width="15.109375" customWidth="1"/>
  </cols>
  <sheetData>
    <row r="1" spans="1:5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">
      <c r="A2" s="1">
        <v>33604</v>
      </c>
      <c r="B2">
        <v>3459</v>
      </c>
    </row>
    <row r="3" spans="1:5" x14ac:dyDescent="0.3">
      <c r="A3" s="1">
        <v>33635</v>
      </c>
      <c r="B3">
        <v>3458</v>
      </c>
    </row>
    <row r="4" spans="1:5" x14ac:dyDescent="0.3">
      <c r="A4" s="1">
        <v>33664</v>
      </c>
      <c r="B4">
        <v>4002</v>
      </c>
    </row>
    <row r="5" spans="1:5" x14ac:dyDescent="0.3">
      <c r="A5" s="1">
        <v>33695</v>
      </c>
      <c r="B5">
        <v>4564</v>
      </c>
    </row>
    <row r="6" spans="1:5" x14ac:dyDescent="0.3">
      <c r="A6" s="1">
        <v>33725</v>
      </c>
      <c r="B6">
        <v>4221</v>
      </c>
    </row>
    <row r="7" spans="1:5" x14ac:dyDescent="0.3">
      <c r="A7" s="1">
        <v>33756</v>
      </c>
      <c r="B7">
        <v>4529</v>
      </c>
    </row>
    <row r="8" spans="1:5" x14ac:dyDescent="0.3">
      <c r="A8" s="1">
        <v>33786</v>
      </c>
      <c r="B8">
        <v>4466</v>
      </c>
    </row>
    <row r="9" spans="1:5" x14ac:dyDescent="0.3">
      <c r="A9" s="1">
        <v>33817</v>
      </c>
      <c r="B9">
        <v>4137</v>
      </c>
    </row>
    <row r="10" spans="1:5" x14ac:dyDescent="0.3">
      <c r="A10" s="1">
        <v>33848</v>
      </c>
      <c r="B10">
        <v>4126</v>
      </c>
    </row>
    <row r="11" spans="1:5" x14ac:dyDescent="0.3">
      <c r="A11" s="1">
        <v>33878</v>
      </c>
      <c r="B11">
        <v>4259</v>
      </c>
    </row>
    <row r="12" spans="1:5" x14ac:dyDescent="0.3">
      <c r="A12" s="1">
        <v>33909</v>
      </c>
      <c r="B12">
        <v>4240</v>
      </c>
    </row>
    <row r="13" spans="1:5" x14ac:dyDescent="0.3">
      <c r="A13" s="1">
        <v>33939</v>
      </c>
      <c r="B13">
        <v>4936</v>
      </c>
    </row>
    <row r="14" spans="1:5" x14ac:dyDescent="0.3">
      <c r="A14" s="1">
        <v>33970</v>
      </c>
      <c r="B14">
        <v>3031</v>
      </c>
    </row>
    <row r="15" spans="1:5" x14ac:dyDescent="0.3">
      <c r="A15" s="1">
        <v>34001</v>
      </c>
      <c r="B15">
        <v>3261</v>
      </c>
    </row>
    <row r="16" spans="1:5" x14ac:dyDescent="0.3">
      <c r="A16" s="1">
        <v>34029</v>
      </c>
      <c r="B16">
        <v>4160</v>
      </c>
    </row>
    <row r="17" spans="1:2" x14ac:dyDescent="0.3">
      <c r="A17" s="1">
        <v>34060</v>
      </c>
      <c r="B17">
        <v>4377</v>
      </c>
    </row>
    <row r="18" spans="1:2" x14ac:dyDescent="0.3">
      <c r="A18" s="1">
        <v>34090</v>
      </c>
      <c r="B18">
        <v>4307</v>
      </c>
    </row>
    <row r="19" spans="1:2" x14ac:dyDescent="0.3">
      <c r="A19" s="1">
        <v>34121</v>
      </c>
      <c r="B19">
        <v>4696</v>
      </c>
    </row>
    <row r="20" spans="1:2" x14ac:dyDescent="0.3">
      <c r="A20" s="1">
        <v>34151</v>
      </c>
      <c r="B20">
        <v>4458</v>
      </c>
    </row>
    <row r="21" spans="1:2" x14ac:dyDescent="0.3">
      <c r="A21" s="1">
        <v>34182</v>
      </c>
      <c r="B21">
        <v>4457</v>
      </c>
    </row>
    <row r="22" spans="1:2" x14ac:dyDescent="0.3">
      <c r="A22" s="1">
        <v>34213</v>
      </c>
      <c r="B22">
        <v>4364</v>
      </c>
    </row>
    <row r="23" spans="1:2" x14ac:dyDescent="0.3">
      <c r="A23" s="1">
        <v>34243</v>
      </c>
      <c r="B23">
        <v>4236</v>
      </c>
    </row>
    <row r="24" spans="1:2" x14ac:dyDescent="0.3">
      <c r="A24" s="1">
        <v>34274</v>
      </c>
      <c r="B24">
        <v>4500</v>
      </c>
    </row>
    <row r="25" spans="1:2" x14ac:dyDescent="0.3">
      <c r="A25" s="1">
        <v>34304</v>
      </c>
      <c r="B25">
        <v>4974</v>
      </c>
    </row>
    <row r="26" spans="1:2" x14ac:dyDescent="0.3">
      <c r="A26" s="1">
        <v>34335</v>
      </c>
      <c r="B26">
        <v>3075</v>
      </c>
    </row>
    <row r="27" spans="1:2" x14ac:dyDescent="0.3">
      <c r="A27" s="1">
        <v>34366</v>
      </c>
      <c r="B27">
        <v>3377</v>
      </c>
    </row>
    <row r="28" spans="1:2" x14ac:dyDescent="0.3">
      <c r="A28" s="1">
        <v>34394</v>
      </c>
      <c r="B28">
        <v>4443</v>
      </c>
    </row>
    <row r="29" spans="1:2" x14ac:dyDescent="0.3">
      <c r="A29" s="1">
        <v>34425</v>
      </c>
      <c r="B29">
        <v>4261</v>
      </c>
    </row>
    <row r="30" spans="1:2" x14ac:dyDescent="0.3">
      <c r="A30" s="1">
        <v>34455</v>
      </c>
      <c r="B30">
        <v>4460</v>
      </c>
    </row>
    <row r="31" spans="1:2" x14ac:dyDescent="0.3">
      <c r="A31" s="1">
        <v>34486</v>
      </c>
      <c r="B31">
        <v>4985</v>
      </c>
    </row>
    <row r="32" spans="1:2" x14ac:dyDescent="0.3">
      <c r="A32" s="1">
        <v>34516</v>
      </c>
      <c r="B32">
        <v>4324</v>
      </c>
    </row>
    <row r="33" spans="1:2" x14ac:dyDescent="0.3">
      <c r="A33" s="1">
        <v>34547</v>
      </c>
      <c r="B33">
        <v>4719</v>
      </c>
    </row>
    <row r="34" spans="1:2" x14ac:dyDescent="0.3">
      <c r="A34" s="1">
        <v>34578</v>
      </c>
      <c r="B34">
        <v>4374</v>
      </c>
    </row>
    <row r="35" spans="1:2" x14ac:dyDescent="0.3">
      <c r="A35" s="1">
        <v>34608</v>
      </c>
      <c r="B35">
        <v>4248</v>
      </c>
    </row>
    <row r="36" spans="1:2" x14ac:dyDescent="0.3">
      <c r="A36" s="1">
        <v>34639</v>
      </c>
      <c r="B36">
        <v>4784</v>
      </c>
    </row>
    <row r="37" spans="1:2" x14ac:dyDescent="0.3">
      <c r="A37" s="1">
        <v>34669</v>
      </c>
      <c r="B37">
        <v>4971</v>
      </c>
    </row>
    <row r="38" spans="1:2" x14ac:dyDescent="0.3">
      <c r="A38" s="1">
        <v>34700</v>
      </c>
      <c r="B38">
        <v>3370</v>
      </c>
    </row>
    <row r="39" spans="1:2" x14ac:dyDescent="0.3">
      <c r="A39" s="1">
        <v>34731</v>
      </c>
      <c r="B39">
        <v>3484</v>
      </c>
    </row>
    <row r="40" spans="1:2" x14ac:dyDescent="0.3">
      <c r="A40" s="1">
        <v>34759</v>
      </c>
      <c r="B40">
        <v>4269</v>
      </c>
    </row>
    <row r="41" spans="1:2" x14ac:dyDescent="0.3">
      <c r="A41" s="1">
        <v>34790</v>
      </c>
      <c r="B41">
        <v>3994</v>
      </c>
    </row>
    <row r="42" spans="1:2" x14ac:dyDescent="0.3">
      <c r="A42" s="1">
        <v>34820</v>
      </c>
      <c r="B42">
        <v>4715</v>
      </c>
    </row>
    <row r="43" spans="1:2" x14ac:dyDescent="0.3">
      <c r="A43" s="1">
        <v>34851</v>
      </c>
      <c r="B43">
        <v>4974</v>
      </c>
    </row>
    <row r="44" spans="1:2" x14ac:dyDescent="0.3">
      <c r="A44" s="1">
        <v>34881</v>
      </c>
      <c r="B44">
        <v>4223</v>
      </c>
    </row>
    <row r="45" spans="1:2" x14ac:dyDescent="0.3">
      <c r="A45" s="1">
        <v>34912</v>
      </c>
      <c r="B45">
        <v>5000</v>
      </c>
    </row>
    <row r="46" spans="1:2" x14ac:dyDescent="0.3">
      <c r="A46" s="1">
        <v>34943</v>
      </c>
      <c r="B46">
        <v>4235</v>
      </c>
    </row>
    <row r="47" spans="1:2" x14ac:dyDescent="0.3">
      <c r="A47" s="1">
        <v>34973</v>
      </c>
      <c r="B47">
        <v>4554</v>
      </c>
    </row>
    <row r="48" spans="1:2" x14ac:dyDescent="0.3">
      <c r="A48" s="1">
        <v>35004</v>
      </c>
      <c r="B48">
        <v>4851</v>
      </c>
    </row>
    <row r="49" spans="1:2" x14ac:dyDescent="0.3">
      <c r="A49" s="1">
        <v>35034</v>
      </c>
      <c r="B49">
        <v>4826</v>
      </c>
    </row>
    <row r="50" spans="1:2" x14ac:dyDescent="0.3">
      <c r="A50" s="1">
        <v>35065</v>
      </c>
      <c r="B50">
        <v>3699</v>
      </c>
    </row>
    <row r="51" spans="1:2" x14ac:dyDescent="0.3">
      <c r="A51" s="1">
        <v>35096</v>
      </c>
      <c r="B51">
        <v>3983</v>
      </c>
    </row>
    <row r="52" spans="1:2" x14ac:dyDescent="0.3">
      <c r="A52" s="1">
        <v>35125</v>
      </c>
      <c r="B52">
        <v>4262</v>
      </c>
    </row>
    <row r="53" spans="1:2" x14ac:dyDescent="0.3">
      <c r="A53" s="1">
        <v>35156</v>
      </c>
      <c r="B53">
        <v>4619</v>
      </c>
    </row>
    <row r="54" spans="1:2" x14ac:dyDescent="0.3">
      <c r="A54" s="1">
        <v>35186</v>
      </c>
      <c r="B54">
        <v>5219</v>
      </c>
    </row>
    <row r="55" spans="1:2" x14ac:dyDescent="0.3">
      <c r="A55" s="1">
        <v>35217</v>
      </c>
      <c r="B55">
        <v>4836</v>
      </c>
    </row>
    <row r="56" spans="1:2" x14ac:dyDescent="0.3">
      <c r="A56" s="1">
        <v>35247</v>
      </c>
      <c r="B56">
        <v>4941</v>
      </c>
    </row>
    <row r="57" spans="1:2" x14ac:dyDescent="0.3">
      <c r="A57" s="1">
        <v>35278</v>
      </c>
      <c r="B57">
        <v>5062</v>
      </c>
    </row>
    <row r="58" spans="1:2" x14ac:dyDescent="0.3">
      <c r="A58" s="1">
        <v>35309</v>
      </c>
      <c r="B58">
        <v>4365</v>
      </c>
    </row>
    <row r="59" spans="1:2" x14ac:dyDescent="0.3">
      <c r="A59" s="1">
        <v>35339</v>
      </c>
      <c r="B59">
        <v>5012</v>
      </c>
    </row>
    <row r="60" spans="1:2" x14ac:dyDescent="0.3">
      <c r="A60" s="1">
        <v>35370</v>
      </c>
      <c r="B60">
        <v>4850</v>
      </c>
    </row>
    <row r="61" spans="1:2" x14ac:dyDescent="0.3">
      <c r="A61" s="1">
        <v>35400</v>
      </c>
      <c r="B61">
        <v>5097</v>
      </c>
    </row>
    <row r="62" spans="1:2" x14ac:dyDescent="0.3">
      <c r="A62" s="1">
        <v>35431</v>
      </c>
      <c r="B62">
        <v>3758</v>
      </c>
    </row>
    <row r="63" spans="1:2" x14ac:dyDescent="0.3">
      <c r="A63" s="1">
        <v>35462</v>
      </c>
      <c r="B63">
        <v>3825</v>
      </c>
    </row>
    <row r="64" spans="1:2" x14ac:dyDescent="0.3">
      <c r="A64" s="1">
        <v>35490</v>
      </c>
      <c r="B64">
        <v>4454</v>
      </c>
    </row>
    <row r="65" spans="1:2" x14ac:dyDescent="0.3">
      <c r="A65" s="1">
        <v>35521</v>
      </c>
      <c r="B65">
        <v>4635</v>
      </c>
    </row>
    <row r="66" spans="1:2" x14ac:dyDescent="0.3">
      <c r="A66" s="1">
        <v>35551</v>
      </c>
      <c r="B66">
        <v>5210</v>
      </c>
    </row>
    <row r="67" spans="1:2" x14ac:dyDescent="0.3">
      <c r="A67" s="1">
        <v>35582</v>
      </c>
      <c r="B67">
        <v>5057</v>
      </c>
    </row>
    <row r="68" spans="1:2" x14ac:dyDescent="0.3">
      <c r="A68" s="1">
        <v>35612</v>
      </c>
      <c r="B68">
        <v>5231</v>
      </c>
    </row>
    <row r="69" spans="1:2" x14ac:dyDescent="0.3">
      <c r="A69" s="1">
        <v>35643</v>
      </c>
      <c r="B69">
        <v>5034</v>
      </c>
    </row>
    <row r="70" spans="1:2" x14ac:dyDescent="0.3">
      <c r="A70" s="1">
        <v>35674</v>
      </c>
      <c r="B70">
        <v>4970</v>
      </c>
    </row>
    <row r="71" spans="1:2" x14ac:dyDescent="0.3">
      <c r="A71" s="1">
        <v>35704</v>
      </c>
      <c r="B71">
        <v>5342</v>
      </c>
    </row>
    <row r="72" spans="1:2" x14ac:dyDescent="0.3">
      <c r="A72" s="1">
        <v>35735</v>
      </c>
      <c r="B72">
        <v>4831</v>
      </c>
    </row>
    <row r="73" spans="1:2" x14ac:dyDescent="0.3">
      <c r="A73" s="1">
        <v>35765</v>
      </c>
      <c r="B73">
        <v>5965</v>
      </c>
    </row>
    <row r="74" spans="1:2" x14ac:dyDescent="0.3">
      <c r="A74" s="1">
        <v>35796</v>
      </c>
      <c r="B74">
        <v>3796</v>
      </c>
    </row>
    <row r="75" spans="1:2" x14ac:dyDescent="0.3">
      <c r="A75" s="1">
        <v>35827</v>
      </c>
      <c r="B75">
        <v>4019</v>
      </c>
    </row>
    <row r="76" spans="1:2" x14ac:dyDescent="0.3">
      <c r="A76" s="1">
        <v>35855</v>
      </c>
      <c r="B76">
        <v>4898</v>
      </c>
    </row>
    <row r="77" spans="1:2" x14ac:dyDescent="0.3">
      <c r="A77" s="1">
        <v>35886</v>
      </c>
      <c r="B77">
        <v>5090</v>
      </c>
    </row>
    <row r="78" spans="1:2" x14ac:dyDescent="0.3">
      <c r="A78" s="1">
        <v>35916</v>
      </c>
      <c r="B78">
        <v>5237</v>
      </c>
    </row>
    <row r="79" spans="1:2" x14ac:dyDescent="0.3">
      <c r="A79" s="1">
        <v>35947</v>
      </c>
      <c r="B79">
        <v>5447</v>
      </c>
    </row>
    <row r="80" spans="1:2" x14ac:dyDescent="0.3">
      <c r="A80" s="1">
        <v>35977</v>
      </c>
      <c r="B80">
        <v>5435</v>
      </c>
    </row>
    <row r="81" spans="1:2" x14ac:dyDescent="0.3">
      <c r="A81" s="1">
        <v>36008</v>
      </c>
      <c r="B81">
        <v>5107</v>
      </c>
    </row>
    <row r="82" spans="1:2" x14ac:dyDescent="0.3">
      <c r="A82" s="1">
        <v>36039</v>
      </c>
      <c r="B82">
        <v>5515</v>
      </c>
    </row>
    <row r="83" spans="1:2" x14ac:dyDescent="0.3">
      <c r="A83" s="1">
        <v>36069</v>
      </c>
      <c r="B83">
        <v>5583</v>
      </c>
    </row>
    <row r="84" spans="1:2" x14ac:dyDescent="0.3">
      <c r="A84" s="1">
        <v>36100</v>
      </c>
      <c r="B84">
        <v>5346</v>
      </c>
    </row>
    <row r="85" spans="1:2" x14ac:dyDescent="0.3">
      <c r="A85" s="1">
        <v>36130</v>
      </c>
      <c r="B85">
        <v>6286</v>
      </c>
    </row>
    <row r="86" spans="1:2" x14ac:dyDescent="0.3">
      <c r="A86" s="1">
        <v>36161</v>
      </c>
      <c r="B86">
        <v>4032</v>
      </c>
    </row>
    <row r="87" spans="1:2" x14ac:dyDescent="0.3">
      <c r="A87" s="1">
        <v>36192</v>
      </c>
      <c r="B87">
        <v>4435</v>
      </c>
    </row>
    <row r="88" spans="1:2" x14ac:dyDescent="0.3">
      <c r="A88" s="1">
        <v>36220</v>
      </c>
      <c r="B88">
        <v>5479</v>
      </c>
    </row>
    <row r="89" spans="1:2" x14ac:dyDescent="0.3">
      <c r="A89" s="1">
        <v>36251</v>
      </c>
      <c r="B89">
        <v>5483</v>
      </c>
    </row>
    <row r="90" spans="1:2" x14ac:dyDescent="0.3">
      <c r="A90" s="1">
        <v>36281</v>
      </c>
      <c r="B90">
        <v>5587</v>
      </c>
    </row>
    <row r="91" spans="1:2" x14ac:dyDescent="0.3">
      <c r="A91" s="1">
        <v>36312</v>
      </c>
      <c r="B91">
        <v>6176</v>
      </c>
    </row>
    <row r="92" spans="1:2" x14ac:dyDescent="0.3">
      <c r="A92" s="1">
        <v>36342</v>
      </c>
      <c r="B92">
        <v>5621</v>
      </c>
    </row>
    <row r="93" spans="1:2" x14ac:dyDescent="0.3">
      <c r="A93" s="1">
        <v>36373</v>
      </c>
      <c r="B93">
        <v>5889</v>
      </c>
    </row>
    <row r="94" spans="1:2" x14ac:dyDescent="0.3">
      <c r="A94" s="1">
        <v>36404</v>
      </c>
      <c r="B94">
        <v>5828</v>
      </c>
    </row>
    <row r="95" spans="1:2" x14ac:dyDescent="0.3">
      <c r="A95" s="1">
        <v>36434</v>
      </c>
      <c r="B95">
        <v>5849</v>
      </c>
    </row>
    <row r="96" spans="1:2" x14ac:dyDescent="0.3">
      <c r="A96" s="1">
        <v>36465</v>
      </c>
      <c r="B96">
        <v>6180</v>
      </c>
    </row>
    <row r="97" spans="1:2" x14ac:dyDescent="0.3">
      <c r="A97" s="1">
        <v>36495</v>
      </c>
      <c r="B97">
        <v>6771</v>
      </c>
    </row>
    <row r="98" spans="1:2" x14ac:dyDescent="0.3">
      <c r="A98" s="1">
        <v>36526</v>
      </c>
      <c r="B98">
        <v>4243</v>
      </c>
    </row>
    <row r="99" spans="1:2" x14ac:dyDescent="0.3">
      <c r="A99" s="1">
        <v>36557</v>
      </c>
      <c r="B99">
        <v>4952</v>
      </c>
    </row>
    <row r="100" spans="1:2" x14ac:dyDescent="0.3">
      <c r="A100" s="1">
        <v>36586</v>
      </c>
      <c r="B100">
        <v>6008</v>
      </c>
    </row>
    <row r="101" spans="1:2" x14ac:dyDescent="0.3">
      <c r="A101" s="1">
        <v>36617</v>
      </c>
      <c r="B101">
        <v>5353</v>
      </c>
    </row>
    <row r="102" spans="1:2" x14ac:dyDescent="0.3">
      <c r="A102" s="1">
        <v>36647</v>
      </c>
      <c r="B102">
        <v>6435</v>
      </c>
    </row>
    <row r="103" spans="1:2" x14ac:dyDescent="0.3">
      <c r="A103" s="1">
        <v>36678</v>
      </c>
      <c r="B103">
        <v>6673</v>
      </c>
    </row>
    <row r="104" spans="1:2" x14ac:dyDescent="0.3">
      <c r="A104" s="1">
        <v>36708</v>
      </c>
      <c r="B104">
        <v>5636</v>
      </c>
    </row>
    <row r="105" spans="1:2" x14ac:dyDescent="0.3">
      <c r="A105" s="1">
        <v>36739</v>
      </c>
      <c r="B105">
        <v>6630</v>
      </c>
    </row>
    <row r="106" spans="1:2" x14ac:dyDescent="0.3">
      <c r="A106" s="1">
        <v>36770</v>
      </c>
      <c r="B106">
        <v>5887</v>
      </c>
    </row>
    <row r="107" spans="1:2" x14ac:dyDescent="0.3">
      <c r="A107" s="1">
        <v>36800</v>
      </c>
      <c r="B107">
        <v>6322</v>
      </c>
    </row>
    <row r="108" spans="1:2" x14ac:dyDescent="0.3">
      <c r="A108" s="1">
        <v>36831</v>
      </c>
      <c r="B108">
        <v>6520</v>
      </c>
    </row>
    <row r="109" spans="1:2" x14ac:dyDescent="0.3">
      <c r="A109" s="1">
        <v>36861</v>
      </c>
      <c r="B109">
        <v>6678</v>
      </c>
    </row>
    <row r="110" spans="1:2" x14ac:dyDescent="0.3">
      <c r="A110" s="1">
        <v>36892</v>
      </c>
      <c r="B110">
        <v>5082</v>
      </c>
    </row>
    <row r="111" spans="1:2" x14ac:dyDescent="0.3">
      <c r="A111" s="1">
        <v>36923</v>
      </c>
      <c r="B111">
        <v>5216</v>
      </c>
    </row>
    <row r="112" spans="1:2" x14ac:dyDescent="0.3">
      <c r="A112" s="1">
        <v>36951</v>
      </c>
      <c r="B112">
        <v>5893</v>
      </c>
    </row>
    <row r="113" spans="1:2" x14ac:dyDescent="0.3">
      <c r="A113" s="1">
        <v>36982</v>
      </c>
      <c r="B113">
        <v>5894</v>
      </c>
    </row>
    <row r="114" spans="1:2" x14ac:dyDescent="0.3">
      <c r="A114" s="1">
        <v>37012</v>
      </c>
      <c r="B114">
        <v>6799</v>
      </c>
    </row>
    <row r="115" spans="1:2" x14ac:dyDescent="0.3">
      <c r="A115" s="1">
        <v>37043</v>
      </c>
      <c r="B115">
        <v>6667</v>
      </c>
    </row>
    <row r="116" spans="1:2" x14ac:dyDescent="0.3">
      <c r="A116" s="1">
        <v>37073</v>
      </c>
      <c r="B116">
        <v>6374</v>
      </c>
    </row>
    <row r="117" spans="1:2" x14ac:dyDescent="0.3">
      <c r="A117" s="1">
        <v>37104</v>
      </c>
      <c r="B117">
        <v>6840</v>
      </c>
    </row>
    <row r="118" spans="1:2" x14ac:dyDescent="0.3">
      <c r="A118" s="1">
        <v>37135</v>
      </c>
      <c r="B118">
        <v>5575</v>
      </c>
    </row>
    <row r="119" spans="1:2" x14ac:dyDescent="0.3">
      <c r="A119" s="1">
        <v>37165</v>
      </c>
      <c r="B119">
        <v>6545</v>
      </c>
    </row>
    <row r="120" spans="1:2" x14ac:dyDescent="0.3">
      <c r="A120" s="1">
        <v>37196</v>
      </c>
      <c r="B120">
        <v>6789</v>
      </c>
    </row>
    <row r="121" spans="1:2" x14ac:dyDescent="0.3">
      <c r="A121" s="1">
        <v>37226</v>
      </c>
      <c r="B121">
        <v>7180</v>
      </c>
    </row>
    <row r="122" spans="1:2" x14ac:dyDescent="0.3">
      <c r="A122" s="1">
        <v>37257</v>
      </c>
      <c r="B122">
        <v>5117</v>
      </c>
    </row>
    <row r="123" spans="1:2" x14ac:dyDescent="0.3">
      <c r="A123" s="1">
        <v>37288</v>
      </c>
      <c r="B123">
        <v>5442</v>
      </c>
    </row>
    <row r="124" spans="1:2" x14ac:dyDescent="0.3">
      <c r="A124" s="1">
        <v>37316</v>
      </c>
      <c r="B124">
        <v>6337</v>
      </c>
    </row>
    <row r="125" spans="1:2" x14ac:dyDescent="0.3">
      <c r="A125" s="1">
        <v>37347</v>
      </c>
      <c r="B125">
        <v>6525</v>
      </c>
    </row>
    <row r="126" spans="1:2" x14ac:dyDescent="0.3">
      <c r="A126" s="1">
        <v>37377</v>
      </c>
      <c r="B126">
        <v>7216</v>
      </c>
    </row>
    <row r="127" spans="1:2" x14ac:dyDescent="0.3">
      <c r="A127" s="1">
        <v>37408</v>
      </c>
      <c r="B127">
        <v>6761</v>
      </c>
    </row>
    <row r="128" spans="1:2" x14ac:dyDescent="0.3">
      <c r="A128" s="1">
        <v>37438</v>
      </c>
      <c r="B128">
        <v>6958</v>
      </c>
    </row>
    <row r="129" spans="1:2" x14ac:dyDescent="0.3">
      <c r="A129" s="1">
        <v>37469</v>
      </c>
      <c r="B129">
        <v>7070</v>
      </c>
    </row>
    <row r="130" spans="1:2" x14ac:dyDescent="0.3">
      <c r="A130" s="1">
        <v>37500</v>
      </c>
      <c r="B130">
        <v>6148</v>
      </c>
    </row>
    <row r="131" spans="1:2" x14ac:dyDescent="0.3">
      <c r="A131" s="1">
        <v>37530</v>
      </c>
      <c r="B131">
        <v>6924</v>
      </c>
    </row>
    <row r="132" spans="1:2" x14ac:dyDescent="0.3">
      <c r="A132" s="1">
        <v>37561</v>
      </c>
      <c r="B132">
        <v>6716</v>
      </c>
    </row>
    <row r="133" spans="1:2" x14ac:dyDescent="0.3">
      <c r="A133" s="1">
        <v>37591</v>
      </c>
      <c r="B133">
        <v>7975</v>
      </c>
    </row>
    <row r="134" spans="1:2" x14ac:dyDescent="0.3">
      <c r="A134" s="1">
        <v>37622</v>
      </c>
      <c r="B134">
        <v>5326</v>
      </c>
    </row>
    <row r="135" spans="1:2" x14ac:dyDescent="0.3">
      <c r="A135" s="1">
        <v>37653</v>
      </c>
      <c r="B135">
        <v>5609</v>
      </c>
    </row>
    <row r="136" spans="1:2" x14ac:dyDescent="0.3">
      <c r="A136" s="1">
        <v>37681</v>
      </c>
      <c r="B136">
        <v>6414</v>
      </c>
    </row>
    <row r="137" spans="1:2" x14ac:dyDescent="0.3">
      <c r="A137" s="1">
        <v>37712</v>
      </c>
      <c r="B137">
        <v>6741</v>
      </c>
    </row>
    <row r="138" spans="1:2" x14ac:dyDescent="0.3">
      <c r="A138" s="1">
        <v>37742</v>
      </c>
      <c r="B138">
        <v>7144</v>
      </c>
    </row>
    <row r="139" spans="1:2" x14ac:dyDescent="0.3">
      <c r="A139" s="1">
        <v>37773</v>
      </c>
      <c r="B139">
        <v>7133</v>
      </c>
    </row>
    <row r="140" spans="1:2" x14ac:dyDescent="0.3">
      <c r="A140" s="1">
        <v>37803</v>
      </c>
      <c r="B140">
        <v>7568</v>
      </c>
    </row>
    <row r="141" spans="1:2" x14ac:dyDescent="0.3">
      <c r="A141" s="1">
        <v>37834</v>
      </c>
      <c r="B141">
        <v>7266</v>
      </c>
    </row>
    <row r="142" spans="1:2" x14ac:dyDescent="0.3">
      <c r="A142" s="1">
        <v>37865</v>
      </c>
      <c r="B142">
        <v>6634</v>
      </c>
    </row>
    <row r="143" spans="1:2" x14ac:dyDescent="0.3">
      <c r="A143" s="1">
        <v>37895</v>
      </c>
      <c r="B143">
        <v>7626</v>
      </c>
    </row>
    <row r="144" spans="1:2" x14ac:dyDescent="0.3">
      <c r="A144" s="1">
        <v>37926</v>
      </c>
      <c r="B144">
        <v>6843</v>
      </c>
    </row>
    <row r="145" spans="1:2" x14ac:dyDescent="0.3">
      <c r="A145" s="1">
        <v>37956</v>
      </c>
      <c r="B145">
        <v>8540</v>
      </c>
    </row>
    <row r="146" spans="1:2" x14ac:dyDescent="0.3">
      <c r="A146" s="1">
        <v>37987</v>
      </c>
      <c r="B146">
        <v>5629</v>
      </c>
    </row>
    <row r="147" spans="1:2" x14ac:dyDescent="0.3">
      <c r="A147" s="1">
        <v>38018</v>
      </c>
      <c r="B147">
        <v>5898</v>
      </c>
    </row>
    <row r="148" spans="1:2" x14ac:dyDescent="0.3">
      <c r="A148" s="1">
        <v>38047</v>
      </c>
      <c r="B148">
        <v>7045</v>
      </c>
    </row>
    <row r="149" spans="1:2" x14ac:dyDescent="0.3">
      <c r="A149" s="1">
        <v>38078</v>
      </c>
      <c r="B149">
        <v>7094</v>
      </c>
    </row>
    <row r="150" spans="1:2" x14ac:dyDescent="0.3">
      <c r="A150" s="1">
        <v>38108</v>
      </c>
      <c r="B150">
        <v>7333</v>
      </c>
    </row>
    <row r="151" spans="1:2" x14ac:dyDescent="0.3">
      <c r="A151" s="1">
        <v>38139</v>
      </c>
      <c r="B151">
        <v>7918</v>
      </c>
    </row>
    <row r="152" spans="1:2" x14ac:dyDescent="0.3">
      <c r="A152" s="1">
        <v>38169</v>
      </c>
      <c r="B152">
        <v>7289</v>
      </c>
    </row>
    <row r="153" spans="1:2" x14ac:dyDescent="0.3">
      <c r="A153" s="1">
        <v>38200</v>
      </c>
      <c r="B153">
        <v>7396</v>
      </c>
    </row>
    <row r="154" spans="1:2" x14ac:dyDescent="0.3">
      <c r="A154" s="1">
        <v>38231</v>
      </c>
      <c r="B154">
        <v>7259</v>
      </c>
    </row>
    <row r="155" spans="1:2" x14ac:dyDescent="0.3">
      <c r="A155" s="1">
        <v>38261</v>
      </c>
      <c r="B155">
        <v>7268</v>
      </c>
    </row>
    <row r="156" spans="1:2" x14ac:dyDescent="0.3">
      <c r="A156" s="1">
        <v>38292</v>
      </c>
      <c r="B156">
        <v>7731</v>
      </c>
    </row>
    <row r="157" spans="1:2" x14ac:dyDescent="0.3">
      <c r="A157" s="1">
        <v>38322</v>
      </c>
      <c r="B157">
        <v>9058</v>
      </c>
    </row>
    <row r="158" spans="1:2" x14ac:dyDescent="0.3">
      <c r="A158" s="1">
        <v>38353</v>
      </c>
      <c r="B158">
        <v>5557</v>
      </c>
    </row>
    <row r="159" spans="1:2" x14ac:dyDescent="0.3">
      <c r="A159" s="1">
        <v>38384</v>
      </c>
      <c r="B159">
        <v>6237</v>
      </c>
    </row>
    <row r="160" spans="1:2" x14ac:dyDescent="0.3">
      <c r="A160" s="1">
        <v>38412</v>
      </c>
      <c r="B160">
        <v>7723</v>
      </c>
    </row>
    <row r="161" spans="1:2" x14ac:dyDescent="0.3">
      <c r="A161" s="1">
        <v>38443</v>
      </c>
      <c r="B161">
        <v>7262</v>
      </c>
    </row>
    <row r="162" spans="1:2" x14ac:dyDescent="0.3">
      <c r="A162" s="1">
        <v>38473</v>
      </c>
      <c r="B162">
        <v>8241</v>
      </c>
    </row>
    <row r="163" spans="1:2" x14ac:dyDescent="0.3">
      <c r="A163" s="1">
        <v>38504</v>
      </c>
      <c r="B163">
        <v>8757</v>
      </c>
    </row>
    <row r="164" spans="1:2" x14ac:dyDescent="0.3">
      <c r="A164" s="1">
        <v>38534</v>
      </c>
      <c r="B164">
        <v>7352</v>
      </c>
    </row>
    <row r="165" spans="1:2" x14ac:dyDescent="0.3">
      <c r="A165" s="1">
        <v>38565</v>
      </c>
      <c r="B165">
        <v>8496</v>
      </c>
    </row>
    <row r="166" spans="1:2" x14ac:dyDescent="0.3">
      <c r="A166" s="1">
        <v>38596</v>
      </c>
      <c r="B166">
        <v>7741</v>
      </c>
    </row>
    <row r="167" spans="1:2" x14ac:dyDescent="0.3">
      <c r="A167" s="1">
        <v>38626</v>
      </c>
      <c r="B167">
        <v>7710</v>
      </c>
    </row>
    <row r="168" spans="1:2" x14ac:dyDescent="0.3">
      <c r="A168" s="1">
        <v>38657</v>
      </c>
      <c r="B168">
        <v>8247</v>
      </c>
    </row>
    <row r="169" spans="1:2" x14ac:dyDescent="0.3">
      <c r="A169" s="1">
        <v>38687</v>
      </c>
      <c r="B169">
        <v>8902</v>
      </c>
    </row>
    <row r="170" spans="1:2" x14ac:dyDescent="0.3">
      <c r="A170" s="1">
        <v>38718</v>
      </c>
      <c r="B170">
        <v>6066</v>
      </c>
    </row>
    <row r="171" spans="1:2" x14ac:dyDescent="0.3">
      <c r="A171" s="1">
        <v>38749</v>
      </c>
      <c r="B171">
        <v>6590</v>
      </c>
    </row>
    <row r="172" spans="1:2" x14ac:dyDescent="0.3">
      <c r="A172" s="1">
        <v>38777</v>
      </c>
      <c r="B172">
        <v>7923</v>
      </c>
    </row>
    <row r="173" spans="1:2" x14ac:dyDescent="0.3">
      <c r="A173" s="1">
        <v>38808</v>
      </c>
      <c r="B173">
        <v>7335</v>
      </c>
    </row>
    <row r="174" spans="1:2" x14ac:dyDescent="0.3">
      <c r="A174" s="1">
        <v>38838</v>
      </c>
      <c r="B174">
        <v>8843</v>
      </c>
    </row>
    <row r="175" spans="1:2" x14ac:dyDescent="0.3">
      <c r="A175" s="1">
        <v>38869</v>
      </c>
      <c r="B175">
        <v>9327</v>
      </c>
    </row>
    <row r="176" spans="1:2" x14ac:dyDescent="0.3">
      <c r="A176" s="1">
        <v>38899</v>
      </c>
      <c r="B176">
        <v>7792</v>
      </c>
    </row>
    <row r="177" spans="1:2" x14ac:dyDescent="0.3">
      <c r="A177" s="1">
        <v>38930</v>
      </c>
      <c r="B177">
        <v>9156</v>
      </c>
    </row>
    <row r="178" spans="1:2" x14ac:dyDescent="0.3">
      <c r="A178" s="1">
        <v>38961</v>
      </c>
      <c r="B178">
        <v>8037</v>
      </c>
    </row>
    <row r="179" spans="1:2" x14ac:dyDescent="0.3">
      <c r="A179" s="1">
        <v>38991</v>
      </c>
      <c r="B179">
        <v>8640</v>
      </c>
    </row>
    <row r="180" spans="1:2" x14ac:dyDescent="0.3">
      <c r="A180" s="1">
        <v>39022</v>
      </c>
      <c r="B180">
        <v>9128</v>
      </c>
    </row>
    <row r="181" spans="1:2" x14ac:dyDescent="0.3">
      <c r="A181" s="1">
        <v>39052</v>
      </c>
      <c r="B181">
        <v>9545</v>
      </c>
    </row>
    <row r="182" spans="1:2" x14ac:dyDescent="0.3">
      <c r="A182" s="1">
        <v>39083</v>
      </c>
      <c r="B182">
        <v>6627</v>
      </c>
    </row>
    <row r="183" spans="1:2" x14ac:dyDescent="0.3">
      <c r="A183" s="1">
        <v>39114</v>
      </c>
      <c r="B183">
        <v>6743</v>
      </c>
    </row>
    <row r="184" spans="1:2" x14ac:dyDescent="0.3">
      <c r="A184" s="1">
        <v>39142</v>
      </c>
      <c r="B184">
        <v>8195</v>
      </c>
    </row>
    <row r="185" spans="1:2" x14ac:dyDescent="0.3">
      <c r="A185" s="1">
        <v>39173</v>
      </c>
      <c r="B185">
        <v>7828</v>
      </c>
    </row>
    <row r="186" spans="1:2" x14ac:dyDescent="0.3">
      <c r="A186" s="1">
        <v>39203</v>
      </c>
      <c r="B186">
        <v>9570</v>
      </c>
    </row>
    <row r="187" spans="1:2" x14ac:dyDescent="0.3">
      <c r="A187" s="1">
        <v>39234</v>
      </c>
      <c r="B187">
        <v>9484</v>
      </c>
    </row>
    <row r="188" spans="1:2" x14ac:dyDescent="0.3">
      <c r="A188" s="1">
        <v>39264</v>
      </c>
      <c r="B188">
        <v>8608</v>
      </c>
    </row>
    <row r="189" spans="1:2" x14ac:dyDescent="0.3">
      <c r="A189" s="1">
        <v>39295</v>
      </c>
      <c r="B189">
        <v>9543</v>
      </c>
    </row>
    <row r="190" spans="1:2" x14ac:dyDescent="0.3">
      <c r="A190" s="1">
        <v>39326</v>
      </c>
      <c r="B190">
        <v>8123</v>
      </c>
    </row>
    <row r="191" spans="1:2" x14ac:dyDescent="0.3">
      <c r="A191" s="1">
        <v>39356</v>
      </c>
      <c r="B191">
        <v>9649</v>
      </c>
    </row>
    <row r="192" spans="1:2" x14ac:dyDescent="0.3">
      <c r="A192" s="1">
        <v>39387</v>
      </c>
      <c r="B192">
        <v>9390</v>
      </c>
    </row>
    <row r="193" spans="1:2" x14ac:dyDescent="0.3">
      <c r="A193" s="1">
        <v>39417</v>
      </c>
      <c r="B193">
        <v>10065</v>
      </c>
    </row>
    <row r="194" spans="1:2" x14ac:dyDescent="0.3">
      <c r="A194" s="1">
        <v>39448</v>
      </c>
      <c r="B194">
        <v>7093</v>
      </c>
    </row>
    <row r="195" spans="1:2" x14ac:dyDescent="0.3">
      <c r="A195" s="1">
        <v>39479</v>
      </c>
      <c r="B195">
        <v>7483</v>
      </c>
    </row>
    <row r="196" spans="1:2" x14ac:dyDescent="0.3">
      <c r="A196" s="1">
        <v>39508</v>
      </c>
      <c r="B196">
        <v>8365</v>
      </c>
    </row>
    <row r="197" spans="1:2" x14ac:dyDescent="0.3">
      <c r="A197" s="1">
        <v>39539</v>
      </c>
      <c r="B197">
        <v>8895</v>
      </c>
    </row>
    <row r="198" spans="1:2" x14ac:dyDescent="0.3">
      <c r="A198" s="1">
        <v>39569</v>
      </c>
      <c r="B198">
        <v>9794</v>
      </c>
    </row>
    <row r="199" spans="1:2" x14ac:dyDescent="0.3">
      <c r="A199" s="1">
        <v>39600</v>
      </c>
      <c r="B199">
        <v>9977</v>
      </c>
    </row>
    <row r="200" spans="1:2" x14ac:dyDescent="0.3">
      <c r="A200" s="1">
        <v>39630</v>
      </c>
      <c r="B200">
        <v>9553</v>
      </c>
    </row>
    <row r="201" spans="1:2" x14ac:dyDescent="0.3">
      <c r="A201" s="1">
        <v>39661</v>
      </c>
      <c r="B201">
        <v>9375</v>
      </c>
    </row>
    <row r="202" spans="1:2" x14ac:dyDescent="0.3">
      <c r="A202" s="1">
        <v>39692</v>
      </c>
      <c r="B202">
        <v>9225</v>
      </c>
    </row>
    <row r="203" spans="1:2" x14ac:dyDescent="0.3">
      <c r="A203" s="1">
        <v>39722</v>
      </c>
      <c r="B203">
        <v>9948</v>
      </c>
    </row>
    <row r="204" spans="1:2" x14ac:dyDescent="0.3">
      <c r="A204" s="1">
        <v>39753</v>
      </c>
      <c r="B204">
        <v>8758</v>
      </c>
    </row>
    <row r="205" spans="1:2" x14ac:dyDescent="0.3">
      <c r="A205" s="1">
        <v>39783</v>
      </c>
      <c r="B205">
        <v>10839</v>
      </c>
    </row>
    <row r="206" spans="1:2" x14ac:dyDescent="0.3">
      <c r="A206" s="1">
        <v>39814</v>
      </c>
      <c r="B206">
        <v>7266</v>
      </c>
    </row>
    <row r="207" spans="1:2" x14ac:dyDescent="0.3">
      <c r="A207" s="1">
        <v>39845</v>
      </c>
      <c r="B207">
        <v>7578</v>
      </c>
    </row>
    <row r="208" spans="1:2" x14ac:dyDescent="0.3">
      <c r="A208" s="1">
        <v>39873</v>
      </c>
      <c r="B208">
        <v>8688</v>
      </c>
    </row>
    <row r="209" spans="1:2" x14ac:dyDescent="0.3">
      <c r="A209" s="1">
        <v>39904</v>
      </c>
      <c r="B209">
        <v>9162</v>
      </c>
    </row>
    <row r="210" spans="1:2" x14ac:dyDescent="0.3">
      <c r="A210" s="1">
        <v>39934</v>
      </c>
      <c r="B210">
        <v>9369</v>
      </c>
    </row>
    <row r="211" spans="1:2" x14ac:dyDescent="0.3">
      <c r="A211" s="1">
        <v>39965</v>
      </c>
      <c r="B211">
        <v>10167</v>
      </c>
    </row>
    <row r="212" spans="1:2" x14ac:dyDescent="0.3">
      <c r="A212" s="1">
        <v>39995</v>
      </c>
      <c r="B212">
        <v>9507</v>
      </c>
    </row>
    <row r="213" spans="1:2" x14ac:dyDescent="0.3">
      <c r="A213" s="1">
        <v>40026</v>
      </c>
      <c r="B213">
        <v>8923</v>
      </c>
    </row>
    <row r="214" spans="1:2" x14ac:dyDescent="0.3">
      <c r="A214" s="1">
        <v>40057</v>
      </c>
      <c r="B214">
        <v>9272</v>
      </c>
    </row>
    <row r="215" spans="1:2" x14ac:dyDescent="0.3">
      <c r="A215" s="1">
        <v>40087</v>
      </c>
      <c r="B215">
        <v>9075</v>
      </c>
    </row>
    <row r="216" spans="1:2" x14ac:dyDescent="0.3">
      <c r="A216" s="1">
        <v>40118</v>
      </c>
      <c r="B216">
        <v>8949</v>
      </c>
    </row>
    <row r="217" spans="1:2" x14ac:dyDescent="0.3">
      <c r="A217" s="1">
        <v>40148</v>
      </c>
      <c r="B217">
        <v>10843</v>
      </c>
    </row>
    <row r="218" spans="1:2" x14ac:dyDescent="0.3">
      <c r="A218" s="1">
        <v>40179</v>
      </c>
      <c r="B218">
        <v>6558</v>
      </c>
    </row>
    <row r="219" spans="1:2" x14ac:dyDescent="0.3">
      <c r="A219" s="1">
        <v>40210</v>
      </c>
      <c r="B219">
        <v>7481</v>
      </c>
    </row>
    <row r="220" spans="1:2" x14ac:dyDescent="0.3">
      <c r="A220" s="1">
        <v>40238</v>
      </c>
      <c r="B220">
        <v>9475</v>
      </c>
    </row>
    <row r="221" spans="1:2" x14ac:dyDescent="0.3">
      <c r="A221" s="1">
        <v>40269</v>
      </c>
      <c r="B221">
        <v>9424</v>
      </c>
    </row>
    <row r="222" spans="1:2" x14ac:dyDescent="0.3">
      <c r="A222" s="1">
        <v>40299</v>
      </c>
      <c r="B222">
        <v>9351</v>
      </c>
    </row>
    <row r="223" spans="1:2" x14ac:dyDescent="0.3">
      <c r="A223" s="1">
        <v>40330</v>
      </c>
      <c r="B223">
        <v>10552</v>
      </c>
    </row>
    <row r="224" spans="1:2" x14ac:dyDescent="0.3">
      <c r="A224" s="1">
        <v>40360</v>
      </c>
      <c r="B224">
        <v>9077</v>
      </c>
    </row>
    <row r="225" spans="1:2" x14ac:dyDescent="0.3">
      <c r="A225" s="1">
        <v>40391</v>
      </c>
      <c r="B225">
        <v>9273</v>
      </c>
    </row>
    <row r="226" spans="1:2" x14ac:dyDescent="0.3">
      <c r="A226" s="1">
        <v>40422</v>
      </c>
      <c r="B226">
        <v>9420</v>
      </c>
    </row>
    <row r="227" spans="1:2" x14ac:dyDescent="0.3">
      <c r="A227" s="1">
        <v>40452</v>
      </c>
      <c r="B227">
        <v>9413</v>
      </c>
    </row>
    <row r="228" spans="1:2" x14ac:dyDescent="0.3">
      <c r="A228" s="1">
        <v>40483</v>
      </c>
      <c r="B228">
        <v>9866</v>
      </c>
    </row>
    <row r="229" spans="1:2" x14ac:dyDescent="0.3">
      <c r="A229" s="1">
        <v>40513</v>
      </c>
      <c r="B229">
        <v>11455</v>
      </c>
    </row>
    <row r="230" spans="1:2" x14ac:dyDescent="0.3">
      <c r="A230" s="1">
        <v>40544</v>
      </c>
      <c r="B230">
        <v>6901</v>
      </c>
    </row>
    <row r="231" spans="1:2" x14ac:dyDescent="0.3">
      <c r="A231" s="1">
        <v>40575</v>
      </c>
      <c r="B231">
        <v>8014</v>
      </c>
    </row>
    <row r="232" spans="1:2" x14ac:dyDescent="0.3">
      <c r="A232" s="1">
        <v>40603</v>
      </c>
      <c r="B232">
        <v>9832</v>
      </c>
    </row>
    <row r="233" spans="1:2" x14ac:dyDescent="0.3">
      <c r="A233" s="1">
        <v>40634</v>
      </c>
      <c r="B233">
        <v>9281</v>
      </c>
    </row>
    <row r="234" spans="1:2" x14ac:dyDescent="0.3">
      <c r="A234" s="1">
        <v>40664</v>
      </c>
      <c r="B234">
        <v>9967</v>
      </c>
    </row>
    <row r="235" spans="1:2" x14ac:dyDescent="0.3">
      <c r="A235" s="1">
        <v>40695</v>
      </c>
      <c r="B235">
        <v>11344</v>
      </c>
    </row>
    <row r="236" spans="1:2" x14ac:dyDescent="0.3">
      <c r="A236" s="1">
        <v>40725</v>
      </c>
      <c r="B236">
        <v>9106</v>
      </c>
    </row>
    <row r="237" spans="1:2" x14ac:dyDescent="0.3">
      <c r="A237" s="1">
        <v>40756</v>
      </c>
      <c r="B237">
        <v>10469</v>
      </c>
    </row>
    <row r="238" spans="1:2" x14ac:dyDescent="0.3">
      <c r="A238" s="1">
        <v>40787</v>
      </c>
      <c r="B238">
        <v>10085</v>
      </c>
    </row>
    <row r="239" spans="1:2" x14ac:dyDescent="0.3">
      <c r="A239" s="1">
        <v>40817</v>
      </c>
      <c r="B239">
        <v>9612</v>
      </c>
    </row>
    <row r="240" spans="1:2" x14ac:dyDescent="0.3">
      <c r="A240" s="1">
        <v>40848</v>
      </c>
      <c r="B240">
        <v>10328</v>
      </c>
    </row>
    <row r="241" spans="1:2" x14ac:dyDescent="0.3">
      <c r="A241" s="1">
        <v>40878</v>
      </c>
      <c r="B241">
        <v>11483</v>
      </c>
    </row>
    <row r="242" spans="1:2" x14ac:dyDescent="0.3">
      <c r="A242" s="1">
        <v>40909</v>
      </c>
      <c r="B242">
        <v>7486</v>
      </c>
    </row>
    <row r="243" spans="1:2" x14ac:dyDescent="0.3">
      <c r="A243" s="1">
        <v>40940</v>
      </c>
      <c r="B243">
        <v>8641</v>
      </c>
    </row>
    <row r="244" spans="1:2" x14ac:dyDescent="0.3">
      <c r="A244" s="1">
        <v>40969</v>
      </c>
      <c r="B244">
        <v>9709</v>
      </c>
    </row>
    <row r="245" spans="1:2" x14ac:dyDescent="0.3">
      <c r="A245" s="1">
        <v>41000</v>
      </c>
      <c r="B245">
        <v>9423</v>
      </c>
    </row>
    <row r="246" spans="1:2" x14ac:dyDescent="0.3">
      <c r="A246" s="1">
        <v>41030</v>
      </c>
      <c r="B246">
        <v>11342</v>
      </c>
    </row>
    <row r="247" spans="1:2" x14ac:dyDescent="0.3">
      <c r="A247" s="1">
        <v>41061</v>
      </c>
      <c r="B247">
        <v>11274</v>
      </c>
    </row>
    <row r="248" spans="1:2" x14ac:dyDescent="0.3">
      <c r="A248" s="1">
        <v>41091</v>
      </c>
      <c r="B248">
        <v>9845</v>
      </c>
    </row>
    <row r="249" spans="1:2" x14ac:dyDescent="0.3">
      <c r="A249" s="1">
        <v>41122</v>
      </c>
      <c r="B249">
        <v>11163</v>
      </c>
    </row>
    <row r="250" spans="1:2" x14ac:dyDescent="0.3">
      <c r="A250" s="1">
        <v>41153</v>
      </c>
      <c r="B250">
        <v>9532</v>
      </c>
    </row>
    <row r="251" spans="1:2" x14ac:dyDescent="0.3">
      <c r="A251" s="1">
        <v>41183</v>
      </c>
      <c r="B251">
        <v>10754</v>
      </c>
    </row>
    <row r="252" spans="1:2" x14ac:dyDescent="0.3">
      <c r="A252" s="1">
        <v>41214</v>
      </c>
      <c r="B252">
        <v>10953</v>
      </c>
    </row>
    <row r="253" spans="1:2" x14ac:dyDescent="0.3">
      <c r="A253" s="1">
        <v>41244</v>
      </c>
      <c r="B253">
        <v>11922</v>
      </c>
    </row>
    <row r="254" spans="1:2" x14ac:dyDescent="0.3">
      <c r="A254" s="1">
        <v>41275</v>
      </c>
      <c r="B254">
        <v>8395</v>
      </c>
    </row>
    <row r="255" spans="1:2" x14ac:dyDescent="0.3">
      <c r="A255" s="1">
        <v>41306</v>
      </c>
      <c r="B255">
        <v>8888</v>
      </c>
    </row>
    <row r="256" spans="1:2" x14ac:dyDescent="0.3">
      <c r="A256" s="1">
        <v>41334</v>
      </c>
      <c r="B256">
        <v>10110</v>
      </c>
    </row>
    <row r="257" spans="1:2" x14ac:dyDescent="0.3">
      <c r="A257" s="1">
        <v>41365</v>
      </c>
      <c r="B257">
        <v>10493</v>
      </c>
    </row>
    <row r="258" spans="1:2" x14ac:dyDescent="0.3">
      <c r="A258" s="1">
        <v>41395</v>
      </c>
      <c r="B258">
        <v>12218</v>
      </c>
    </row>
    <row r="259" spans="1:2" x14ac:dyDescent="0.3">
      <c r="A259" s="1">
        <v>41426</v>
      </c>
      <c r="B259">
        <v>11385</v>
      </c>
    </row>
    <row r="260" spans="1:2" x14ac:dyDescent="0.3">
      <c r="A260" s="1">
        <v>41456</v>
      </c>
      <c r="B260">
        <v>11186</v>
      </c>
    </row>
    <row r="261" spans="1:2" x14ac:dyDescent="0.3">
      <c r="A261" s="1">
        <v>41487</v>
      </c>
      <c r="B261">
        <v>11462</v>
      </c>
    </row>
    <row r="262" spans="1:2" x14ac:dyDescent="0.3">
      <c r="A262" s="1">
        <v>41518</v>
      </c>
      <c r="B262">
        <v>10494</v>
      </c>
    </row>
    <row r="263" spans="1:2" x14ac:dyDescent="0.3">
      <c r="A263" s="1">
        <v>41548</v>
      </c>
      <c r="B263">
        <v>11540</v>
      </c>
    </row>
    <row r="264" spans="1:2" x14ac:dyDescent="0.3">
      <c r="A264" s="1">
        <v>41579</v>
      </c>
      <c r="B264">
        <v>11138</v>
      </c>
    </row>
    <row r="265" spans="1:2" x14ac:dyDescent="0.3">
      <c r="A265" s="1">
        <v>41609</v>
      </c>
      <c r="B265">
        <v>12709</v>
      </c>
    </row>
    <row r="266" spans="1:2" x14ac:dyDescent="0.3">
      <c r="A266" s="1">
        <v>41640</v>
      </c>
      <c r="B266">
        <v>8557</v>
      </c>
    </row>
    <row r="267" spans="1:2" x14ac:dyDescent="0.3">
      <c r="A267" s="1">
        <v>41671</v>
      </c>
      <c r="B267">
        <v>9059</v>
      </c>
    </row>
    <row r="268" spans="1:2" x14ac:dyDescent="0.3">
      <c r="A268" s="1">
        <v>41699</v>
      </c>
      <c r="B268">
        <v>10055</v>
      </c>
    </row>
    <row r="269" spans="1:2" x14ac:dyDescent="0.3">
      <c r="A269" s="1">
        <v>41730</v>
      </c>
      <c r="B269">
        <v>10977</v>
      </c>
    </row>
    <row r="270" spans="1:2" x14ac:dyDescent="0.3">
      <c r="A270" s="1">
        <v>41760</v>
      </c>
      <c r="B270">
        <v>11792</v>
      </c>
    </row>
    <row r="271" spans="1:2" x14ac:dyDescent="0.3">
      <c r="A271" s="1">
        <v>41791</v>
      </c>
      <c r="B271">
        <v>11904</v>
      </c>
    </row>
    <row r="272" spans="1:2" x14ac:dyDescent="0.3">
      <c r="A272" s="1">
        <v>41821</v>
      </c>
      <c r="B272">
        <v>10965</v>
      </c>
    </row>
    <row r="273" spans="1:2" x14ac:dyDescent="0.3">
      <c r="A273" s="1">
        <v>41852</v>
      </c>
      <c r="B273">
        <v>10981</v>
      </c>
    </row>
    <row r="274" spans="1:2" x14ac:dyDescent="0.3">
      <c r="A274" s="1">
        <v>41883</v>
      </c>
      <c r="B274">
        <v>10828</v>
      </c>
    </row>
    <row r="275" spans="1:2" x14ac:dyDescent="0.3">
      <c r="A275" s="1">
        <v>41913</v>
      </c>
      <c r="B275">
        <v>11817</v>
      </c>
    </row>
    <row r="276" spans="1:2" x14ac:dyDescent="0.3">
      <c r="A276" s="1">
        <v>41944</v>
      </c>
      <c r="B276">
        <v>10470</v>
      </c>
    </row>
    <row r="277" spans="1:2" x14ac:dyDescent="0.3">
      <c r="A277" s="1">
        <v>41974</v>
      </c>
      <c r="B277">
        <v>13310</v>
      </c>
    </row>
    <row r="278" spans="1:2" x14ac:dyDescent="0.3">
      <c r="A278" s="1">
        <v>42005</v>
      </c>
      <c r="B278">
        <v>8400</v>
      </c>
    </row>
    <row r="279" spans="1:2" x14ac:dyDescent="0.3">
      <c r="A279" s="1">
        <v>42036</v>
      </c>
      <c r="B279">
        <v>9062</v>
      </c>
    </row>
    <row r="280" spans="1:2" x14ac:dyDescent="0.3">
      <c r="A280" s="1">
        <v>42064</v>
      </c>
      <c r="B280">
        <v>10722</v>
      </c>
    </row>
    <row r="281" spans="1:2" x14ac:dyDescent="0.3">
      <c r="A281" s="1">
        <v>42095</v>
      </c>
      <c r="B281">
        <v>11107</v>
      </c>
    </row>
    <row r="282" spans="1:2" x14ac:dyDescent="0.3">
      <c r="A282" s="1">
        <v>42125</v>
      </c>
      <c r="B282">
        <v>11508</v>
      </c>
    </row>
    <row r="283" spans="1:2" x14ac:dyDescent="0.3">
      <c r="A283" s="1">
        <v>42156</v>
      </c>
      <c r="B283">
        <v>12904</v>
      </c>
    </row>
    <row r="284" spans="1:2" x14ac:dyDescent="0.3">
      <c r="A284" s="1">
        <v>42186</v>
      </c>
      <c r="B284">
        <v>11869</v>
      </c>
    </row>
    <row r="285" spans="1:2" x14ac:dyDescent="0.3">
      <c r="A285" s="1">
        <v>42217</v>
      </c>
      <c r="B285">
        <v>11224</v>
      </c>
    </row>
    <row r="286" spans="1:2" x14ac:dyDescent="0.3">
      <c r="A286" s="1">
        <v>42248</v>
      </c>
      <c r="B286">
        <v>12022</v>
      </c>
    </row>
    <row r="287" spans="1:2" x14ac:dyDescent="0.3">
      <c r="A287" s="1">
        <v>42278</v>
      </c>
      <c r="B287">
        <v>11983</v>
      </c>
    </row>
    <row r="288" spans="1:2" x14ac:dyDescent="0.3">
      <c r="A288" s="1">
        <v>42309</v>
      </c>
      <c r="B288">
        <v>11506</v>
      </c>
    </row>
    <row r="289" spans="1:2" x14ac:dyDescent="0.3">
      <c r="A289" s="1">
        <v>42339</v>
      </c>
      <c r="B289">
        <v>14183</v>
      </c>
    </row>
    <row r="290" spans="1:2" x14ac:dyDescent="0.3">
      <c r="A290" s="1">
        <v>42370</v>
      </c>
      <c r="B290">
        <v>8648</v>
      </c>
    </row>
    <row r="291" spans="1:2" x14ac:dyDescent="0.3">
      <c r="A291" s="1">
        <v>42401</v>
      </c>
      <c r="B291">
        <v>10321</v>
      </c>
    </row>
    <row r="292" spans="1:2" x14ac:dyDescent="0.3">
      <c r="A292" s="1">
        <v>42430</v>
      </c>
      <c r="B292">
        <v>12107</v>
      </c>
    </row>
    <row r="293" spans="1:2" x14ac:dyDescent="0.3">
      <c r="A293" s="1">
        <v>42461</v>
      </c>
      <c r="B293">
        <v>11420</v>
      </c>
    </row>
    <row r="294" spans="1:2" x14ac:dyDescent="0.3">
      <c r="A294" s="1">
        <v>42491</v>
      </c>
      <c r="B294">
        <v>12238</v>
      </c>
    </row>
    <row r="295" spans="1:2" x14ac:dyDescent="0.3">
      <c r="A295" s="1">
        <v>42522</v>
      </c>
      <c r="B295">
        <v>13681</v>
      </c>
    </row>
    <row r="296" spans="1:2" x14ac:dyDescent="0.3">
      <c r="A296" s="1">
        <v>42552</v>
      </c>
      <c r="B296">
        <v>10950</v>
      </c>
    </row>
    <row r="297" spans="1:2" x14ac:dyDescent="0.3">
      <c r="A297" s="1">
        <v>42583</v>
      </c>
      <c r="B297">
        <v>12700</v>
      </c>
    </row>
    <row r="298" spans="1:2" x14ac:dyDescent="0.3">
      <c r="A298" s="1">
        <v>42614</v>
      </c>
      <c r="B298">
        <v>12272</v>
      </c>
    </row>
    <row r="299" spans="1:2" x14ac:dyDescent="0.3">
      <c r="A299" s="1">
        <v>42644</v>
      </c>
      <c r="B299">
        <v>11905</v>
      </c>
    </row>
    <row r="300" spans="1:2" x14ac:dyDescent="0.3">
      <c r="A300" s="1">
        <v>42675</v>
      </c>
      <c r="B300">
        <v>13016</v>
      </c>
    </row>
    <row r="301" spans="1:2" x14ac:dyDescent="0.3">
      <c r="A301" s="1">
        <v>42705</v>
      </c>
      <c r="B301">
        <v>14421</v>
      </c>
    </row>
    <row r="302" spans="1:2" x14ac:dyDescent="0.3">
      <c r="A302" s="1">
        <v>42736</v>
      </c>
      <c r="B302">
        <v>9043</v>
      </c>
    </row>
    <row r="303" spans="1:2" x14ac:dyDescent="0.3">
      <c r="A303" s="1">
        <v>42767</v>
      </c>
      <c r="B303">
        <v>10452</v>
      </c>
    </row>
    <row r="304" spans="1:2" x14ac:dyDescent="0.3">
      <c r="A304" s="1">
        <v>42795</v>
      </c>
      <c r="B304">
        <v>12481</v>
      </c>
    </row>
    <row r="305" spans="1:2" x14ac:dyDescent="0.3">
      <c r="A305" s="1">
        <v>42826</v>
      </c>
      <c r="B305">
        <v>11491</v>
      </c>
    </row>
    <row r="306" spans="1:2" x14ac:dyDescent="0.3">
      <c r="A306" s="1">
        <v>42856</v>
      </c>
      <c r="B306">
        <v>13545</v>
      </c>
    </row>
    <row r="307" spans="1:2" x14ac:dyDescent="0.3">
      <c r="A307" s="1">
        <v>42887</v>
      </c>
      <c r="B307">
        <v>14730</v>
      </c>
    </row>
    <row r="308" spans="1:2" x14ac:dyDescent="0.3">
      <c r="A308" s="1">
        <v>42917</v>
      </c>
      <c r="B308">
        <v>11416</v>
      </c>
    </row>
    <row r="309" spans="1:2" x14ac:dyDescent="0.3">
      <c r="A309" s="1">
        <v>42948</v>
      </c>
      <c r="B309">
        <v>13402</v>
      </c>
    </row>
    <row r="310" spans="1:2" x14ac:dyDescent="0.3">
      <c r="A310" s="1">
        <v>42979</v>
      </c>
      <c r="B310">
        <v>11907</v>
      </c>
    </row>
    <row r="311" spans="1:2" x14ac:dyDescent="0.3">
      <c r="A311" s="1">
        <v>43009</v>
      </c>
      <c r="B311">
        <v>12711</v>
      </c>
    </row>
    <row r="312" spans="1:2" x14ac:dyDescent="0.3">
      <c r="A312" s="1">
        <v>43040</v>
      </c>
      <c r="B312">
        <v>13261</v>
      </c>
    </row>
    <row r="313" spans="1:2" x14ac:dyDescent="0.3">
      <c r="A313" s="1">
        <v>43070</v>
      </c>
      <c r="B313">
        <v>14265</v>
      </c>
    </row>
    <row r="314" spans="1:2" x14ac:dyDescent="0.3">
      <c r="A314" s="1">
        <v>43101</v>
      </c>
      <c r="B314">
        <v>9564</v>
      </c>
    </row>
    <row r="315" spans="1:2" x14ac:dyDescent="0.3">
      <c r="A315" s="1">
        <v>43132</v>
      </c>
      <c r="B315">
        <v>10415</v>
      </c>
    </row>
    <row r="316" spans="1:2" x14ac:dyDescent="0.3">
      <c r="A316" s="1">
        <v>43160</v>
      </c>
      <c r="B316">
        <v>12683</v>
      </c>
    </row>
    <row r="317" spans="1:2" x14ac:dyDescent="0.3">
      <c r="A317" s="1">
        <v>43191</v>
      </c>
      <c r="B317">
        <v>11919</v>
      </c>
    </row>
    <row r="318" spans="1:2" x14ac:dyDescent="0.3">
      <c r="A318" s="1">
        <v>43221</v>
      </c>
      <c r="B318">
        <v>14138</v>
      </c>
    </row>
    <row r="319" spans="1:2" x14ac:dyDescent="0.3">
      <c r="A319" s="1">
        <v>43252</v>
      </c>
      <c r="B319">
        <v>14583</v>
      </c>
    </row>
    <row r="320" spans="1:2" x14ac:dyDescent="0.3">
      <c r="A320" s="1">
        <v>43282</v>
      </c>
      <c r="B320">
        <v>12640</v>
      </c>
    </row>
    <row r="321" spans="1:5" x14ac:dyDescent="0.3">
      <c r="A321" s="1">
        <v>43313</v>
      </c>
      <c r="B321">
        <v>14257</v>
      </c>
    </row>
    <row r="322" spans="1:5" x14ac:dyDescent="0.3">
      <c r="A322" s="1">
        <v>43344</v>
      </c>
      <c r="B322">
        <v>12396</v>
      </c>
    </row>
    <row r="323" spans="1:5" x14ac:dyDescent="0.3">
      <c r="A323" s="1">
        <v>43374</v>
      </c>
      <c r="B323">
        <v>13914</v>
      </c>
    </row>
    <row r="324" spans="1:5" x14ac:dyDescent="0.3">
      <c r="A324" s="1">
        <v>43405</v>
      </c>
      <c r="B324">
        <v>14174</v>
      </c>
    </row>
    <row r="325" spans="1:5" x14ac:dyDescent="0.3">
      <c r="A325" s="1">
        <v>43435</v>
      </c>
      <c r="B325">
        <v>15504</v>
      </c>
    </row>
    <row r="326" spans="1:5" x14ac:dyDescent="0.3">
      <c r="A326" s="1">
        <v>43466</v>
      </c>
      <c r="B326">
        <v>10718</v>
      </c>
      <c r="C326">
        <v>10718</v>
      </c>
      <c r="D326" s="7">
        <v>10718</v>
      </c>
      <c r="E326" s="7">
        <v>10718</v>
      </c>
    </row>
    <row r="327" spans="1:5" x14ac:dyDescent="0.3">
      <c r="A327" s="1">
        <v>43497</v>
      </c>
      <c r="C327">
        <f t="shared" ref="C327:C358" si="0">_xlfn.FORECAST.ETS(A327,$B$2:$B$326,$A$2:$A$326,1,1)</f>
        <v>11740.355338360376</v>
      </c>
      <c r="D327" s="7">
        <f t="shared" ref="D327:D358" si="1">C327-_xlfn.FORECAST.ETS.CONFINT(A327,$B$2:$B$326,$A$2:$A$326,0.9,1,1)</f>
        <v>11061.965397001924</v>
      </c>
      <c r="E327" s="7">
        <f t="shared" ref="E327:E358" si="2">C327+_xlfn.FORECAST.ETS.CONFINT(A327,$B$2:$B$326,$A$2:$A$326,0.9,1,1)</f>
        <v>12418.745279718827</v>
      </c>
    </row>
    <row r="328" spans="1:5" x14ac:dyDescent="0.3">
      <c r="A328" s="1">
        <v>43525</v>
      </c>
      <c r="C328">
        <f t="shared" si="0"/>
        <v>13558.730976549361</v>
      </c>
      <c r="D328" s="7">
        <f t="shared" si="1"/>
        <v>12859.132324939719</v>
      </c>
      <c r="E328" s="7">
        <f t="shared" si="2"/>
        <v>14258.329628159003</v>
      </c>
    </row>
    <row r="329" spans="1:5" x14ac:dyDescent="0.3">
      <c r="A329" s="1">
        <v>43556</v>
      </c>
      <c r="C329">
        <f t="shared" si="0"/>
        <v>13151.029494498494</v>
      </c>
      <c r="D329" s="7">
        <f t="shared" si="1"/>
        <v>12430.685103493353</v>
      </c>
      <c r="E329" s="7">
        <f t="shared" si="2"/>
        <v>13871.373885503635</v>
      </c>
    </row>
    <row r="330" spans="1:5" x14ac:dyDescent="0.3">
      <c r="A330" s="1">
        <v>43586</v>
      </c>
      <c r="C330">
        <f t="shared" si="0"/>
        <v>14638.906231645236</v>
      </c>
      <c r="D330" s="7">
        <f t="shared" si="1"/>
        <v>13898.239546882272</v>
      </c>
      <c r="E330" s="7">
        <f t="shared" si="2"/>
        <v>15379.5729164082</v>
      </c>
    </row>
    <row r="331" spans="1:5" x14ac:dyDescent="0.3">
      <c r="A331" s="1">
        <v>43617</v>
      </c>
      <c r="C331">
        <f t="shared" si="0"/>
        <v>15308.639955810426</v>
      </c>
      <c r="D331" s="7">
        <f t="shared" si="1"/>
        <v>14548.039875245458</v>
      </c>
      <c r="E331" s="7">
        <f t="shared" si="2"/>
        <v>16069.240036375393</v>
      </c>
    </row>
    <row r="332" spans="1:5" x14ac:dyDescent="0.3">
      <c r="A332" s="1">
        <v>43647</v>
      </c>
      <c r="C332">
        <f t="shared" si="0"/>
        <v>13288.668507526467</v>
      </c>
      <c r="D332" s="7">
        <f t="shared" si="1"/>
        <v>12508.493529722504</v>
      </c>
      <c r="E332" s="7">
        <f t="shared" si="2"/>
        <v>14068.84348533043</v>
      </c>
    </row>
    <row r="333" spans="1:5" x14ac:dyDescent="0.3">
      <c r="A333" s="1">
        <v>43678</v>
      </c>
      <c r="C333">
        <f t="shared" si="0"/>
        <v>14445.963544724136</v>
      </c>
      <c r="D333" s="7">
        <f t="shared" si="1"/>
        <v>13646.545257060208</v>
      </c>
      <c r="E333" s="7">
        <f t="shared" si="2"/>
        <v>15245.381832388064</v>
      </c>
    </row>
    <row r="334" spans="1:5" x14ac:dyDescent="0.3">
      <c r="A334" s="1">
        <v>43709</v>
      </c>
      <c r="C334">
        <f t="shared" si="0"/>
        <v>13460.063483871101</v>
      </c>
      <c r="D334" s="7">
        <f t="shared" si="1"/>
        <v>12641.709519524624</v>
      </c>
      <c r="E334" s="7">
        <f t="shared" si="2"/>
        <v>14278.417448217579</v>
      </c>
    </row>
    <row r="335" spans="1:5" x14ac:dyDescent="0.3">
      <c r="A335" s="1">
        <v>43739</v>
      </c>
      <c r="C335">
        <f t="shared" si="0"/>
        <v>14195.865373124365</v>
      </c>
      <c r="D335" s="7">
        <f t="shared" si="1"/>
        <v>13358.861936245254</v>
      </c>
      <c r="E335" s="7">
        <f t="shared" si="2"/>
        <v>15032.868810003476</v>
      </c>
    </row>
    <row r="336" spans="1:5" x14ac:dyDescent="0.3">
      <c r="A336" s="1">
        <v>43770</v>
      </c>
      <c r="C336">
        <f t="shared" si="0"/>
        <v>14337.526308693163</v>
      </c>
      <c r="D336" s="7">
        <f t="shared" si="1"/>
        <v>13482.140345378999</v>
      </c>
      <c r="E336" s="7">
        <f t="shared" si="2"/>
        <v>15192.912272007326</v>
      </c>
    </row>
    <row r="337" spans="1:5" x14ac:dyDescent="0.3">
      <c r="A337" s="1">
        <v>43800</v>
      </c>
      <c r="C337">
        <f t="shared" si="0"/>
        <v>15798.096530192739</v>
      </c>
      <c r="D337" s="7">
        <f t="shared" si="1"/>
        <v>14924.577606499734</v>
      </c>
      <c r="E337" s="7">
        <f t="shared" si="2"/>
        <v>16671.615453885745</v>
      </c>
    </row>
    <row r="338" spans="1:5" x14ac:dyDescent="0.3">
      <c r="A338" s="1">
        <v>43831</v>
      </c>
      <c r="C338">
        <f t="shared" si="0"/>
        <v>11041.058302903657</v>
      </c>
      <c r="D338" s="7">
        <f t="shared" si="1"/>
        <v>10149.640238683547</v>
      </c>
      <c r="E338" s="7">
        <f t="shared" si="2"/>
        <v>11932.476367123767</v>
      </c>
    </row>
    <row r="339" spans="1:5" x14ac:dyDescent="0.3">
      <c r="A339" s="1">
        <v>43862</v>
      </c>
      <c r="C339">
        <f t="shared" si="0"/>
        <v>12112.522654003818</v>
      </c>
      <c r="D339" s="7">
        <f t="shared" si="1"/>
        <v>11155.579637310975</v>
      </c>
      <c r="E339" s="7">
        <f t="shared" si="2"/>
        <v>13069.465670696662</v>
      </c>
    </row>
    <row r="340" spans="1:5" x14ac:dyDescent="0.3">
      <c r="A340" s="1">
        <v>43891</v>
      </c>
      <c r="C340">
        <f t="shared" si="0"/>
        <v>13930.898292192805</v>
      </c>
      <c r="D340" s="7">
        <f t="shared" si="1"/>
        <v>12957.340417000307</v>
      </c>
      <c r="E340" s="7">
        <f t="shared" si="2"/>
        <v>14904.456167385304</v>
      </c>
    </row>
    <row r="341" spans="1:5" x14ac:dyDescent="0.3">
      <c r="A341" s="1">
        <v>43922</v>
      </c>
      <c r="C341">
        <f t="shared" si="0"/>
        <v>13523.196810141939</v>
      </c>
      <c r="D341" s="7">
        <f t="shared" si="1"/>
        <v>12533.17994759252</v>
      </c>
      <c r="E341" s="7">
        <f t="shared" si="2"/>
        <v>14513.213672691358</v>
      </c>
    </row>
    <row r="342" spans="1:5" x14ac:dyDescent="0.3">
      <c r="A342" s="1">
        <v>43952</v>
      </c>
      <c r="C342">
        <f t="shared" si="0"/>
        <v>15011.073547288681</v>
      </c>
      <c r="D342" s="7">
        <f t="shared" si="1"/>
        <v>14004.745463127449</v>
      </c>
      <c r="E342" s="7">
        <f t="shared" si="2"/>
        <v>16017.401631449913</v>
      </c>
    </row>
    <row r="343" spans="1:5" x14ac:dyDescent="0.3">
      <c r="A343" s="1">
        <v>43983</v>
      </c>
      <c r="C343">
        <f t="shared" si="0"/>
        <v>15680.807271453868</v>
      </c>
      <c r="D343" s="7">
        <f t="shared" si="1"/>
        <v>14658.308209697127</v>
      </c>
      <c r="E343" s="7">
        <f t="shared" si="2"/>
        <v>16703.30633321061</v>
      </c>
    </row>
    <row r="344" spans="1:5" x14ac:dyDescent="0.3">
      <c r="A344" s="1">
        <v>44013</v>
      </c>
      <c r="C344">
        <f t="shared" si="0"/>
        <v>13660.835823169909</v>
      </c>
      <c r="D344" s="7">
        <f t="shared" si="1"/>
        <v>12622.299033487701</v>
      </c>
      <c r="E344" s="7">
        <f t="shared" si="2"/>
        <v>14699.372612852118</v>
      </c>
    </row>
    <row r="345" spans="1:5" x14ac:dyDescent="0.3">
      <c r="A345" s="1">
        <v>44044</v>
      </c>
      <c r="C345">
        <f t="shared" si="0"/>
        <v>14818.130860367579</v>
      </c>
      <c r="D345" s="7">
        <f t="shared" si="1"/>
        <v>13763.683075938465</v>
      </c>
      <c r="E345" s="7">
        <f t="shared" si="2"/>
        <v>15872.578644796693</v>
      </c>
    </row>
    <row r="346" spans="1:5" x14ac:dyDescent="0.3">
      <c r="A346" s="1">
        <v>44075</v>
      </c>
      <c r="C346">
        <f t="shared" si="0"/>
        <v>13832.230799514544</v>
      </c>
      <c r="D346" s="7">
        <f t="shared" si="1"/>
        <v>12761.99267114714</v>
      </c>
      <c r="E346" s="7">
        <f t="shared" si="2"/>
        <v>14902.468927881948</v>
      </c>
    </row>
    <row r="347" spans="1:5" x14ac:dyDescent="0.3">
      <c r="A347" s="1">
        <v>44105</v>
      </c>
      <c r="C347">
        <f t="shared" si="0"/>
        <v>14568.032688767807</v>
      </c>
      <c r="D347" s="7">
        <f t="shared" si="1"/>
        <v>13482.119180277861</v>
      </c>
      <c r="E347" s="7">
        <f t="shared" si="2"/>
        <v>15653.946197257754</v>
      </c>
    </row>
    <row r="348" spans="1:5" x14ac:dyDescent="0.3">
      <c r="A348" s="1">
        <v>44136</v>
      </c>
      <c r="C348">
        <f t="shared" si="0"/>
        <v>14709.693624336605</v>
      </c>
      <c r="D348" s="7">
        <f t="shared" si="1"/>
        <v>13608.214373491619</v>
      </c>
      <c r="E348" s="7">
        <f t="shared" si="2"/>
        <v>15811.172875181592</v>
      </c>
    </row>
    <row r="349" spans="1:5" x14ac:dyDescent="0.3">
      <c r="A349" s="1">
        <v>44166</v>
      </c>
      <c r="C349">
        <f t="shared" si="0"/>
        <v>16170.263845836183</v>
      </c>
      <c r="D349" s="7">
        <f t="shared" si="1"/>
        <v>15053.323494608576</v>
      </c>
      <c r="E349" s="7">
        <f t="shared" si="2"/>
        <v>17287.204197063791</v>
      </c>
    </row>
    <row r="350" spans="1:5" x14ac:dyDescent="0.3">
      <c r="A350" s="1">
        <v>44197</v>
      </c>
      <c r="C350">
        <f t="shared" si="0"/>
        <v>11413.225618547101</v>
      </c>
      <c r="D350" s="7">
        <f t="shared" si="1"/>
        <v>10280.924115933054</v>
      </c>
      <c r="E350" s="7">
        <f t="shared" si="2"/>
        <v>12545.527121161149</v>
      </c>
    </row>
    <row r="351" spans="1:5" x14ac:dyDescent="0.3">
      <c r="A351" s="1">
        <v>44228</v>
      </c>
      <c r="C351">
        <f t="shared" si="0"/>
        <v>12484.689969647263</v>
      </c>
      <c r="D351" s="7">
        <f t="shared" si="1"/>
        <v>11297.696761225305</v>
      </c>
      <c r="E351" s="7">
        <f t="shared" si="2"/>
        <v>13671.683178069221</v>
      </c>
    </row>
    <row r="352" spans="1:5" x14ac:dyDescent="0.3">
      <c r="A352" s="1">
        <v>44256</v>
      </c>
      <c r="C352">
        <f t="shared" si="0"/>
        <v>14303.065607836248</v>
      </c>
      <c r="D352" s="7">
        <f t="shared" si="1"/>
        <v>13101.395912926195</v>
      </c>
      <c r="E352" s="7">
        <f t="shared" si="2"/>
        <v>15504.735302746301</v>
      </c>
    </row>
    <row r="353" spans="1:5" x14ac:dyDescent="0.3">
      <c r="A353" s="1">
        <v>44287</v>
      </c>
      <c r="C353">
        <f t="shared" si="0"/>
        <v>13895.364125785381</v>
      </c>
      <c r="D353" s="7">
        <f t="shared" si="1"/>
        <v>12679.090418007721</v>
      </c>
      <c r="E353" s="7">
        <f t="shared" si="2"/>
        <v>15111.637833563042</v>
      </c>
    </row>
    <row r="354" spans="1:5" x14ac:dyDescent="0.3">
      <c r="A354" s="1">
        <v>44317</v>
      </c>
      <c r="C354">
        <f t="shared" si="0"/>
        <v>15383.240862932123</v>
      </c>
      <c r="D354" s="7">
        <f t="shared" si="1"/>
        <v>14152.432662210469</v>
      </c>
      <c r="E354" s="7">
        <f t="shared" si="2"/>
        <v>16614.049063653776</v>
      </c>
    </row>
    <row r="355" spans="1:5" x14ac:dyDescent="0.3">
      <c r="A355" s="1">
        <v>44348</v>
      </c>
      <c r="C355">
        <f t="shared" si="0"/>
        <v>16052.974587097311</v>
      </c>
      <c r="D355" s="7">
        <f t="shared" si="1"/>
        <v>14807.69860953715</v>
      </c>
      <c r="E355" s="7">
        <f t="shared" si="2"/>
        <v>17298.250564657472</v>
      </c>
    </row>
    <row r="356" spans="1:5" x14ac:dyDescent="0.3">
      <c r="A356" s="1">
        <v>44378</v>
      </c>
      <c r="C356">
        <f t="shared" si="0"/>
        <v>14033.003138813352</v>
      </c>
      <c r="D356" s="7">
        <f t="shared" si="1"/>
        <v>12773.323436416245</v>
      </c>
      <c r="E356" s="7">
        <f t="shared" si="2"/>
        <v>15292.682841210459</v>
      </c>
    </row>
    <row r="357" spans="1:5" x14ac:dyDescent="0.3">
      <c r="A357" s="1">
        <v>44409</v>
      </c>
      <c r="C357">
        <f t="shared" si="0"/>
        <v>15190.298176011021</v>
      </c>
      <c r="D357" s="7">
        <f t="shared" si="1"/>
        <v>13916.276267087143</v>
      </c>
      <c r="E357" s="7">
        <f t="shared" si="2"/>
        <v>16464.320084934901</v>
      </c>
    </row>
    <row r="358" spans="1:5" x14ac:dyDescent="0.3">
      <c r="A358" s="1">
        <v>44440</v>
      </c>
      <c r="C358">
        <f t="shared" si="0"/>
        <v>14204.398115157988</v>
      </c>
      <c r="D358" s="7">
        <f t="shared" si="1"/>
        <v>12916.093106212287</v>
      </c>
      <c r="E358" s="7">
        <f t="shared" si="2"/>
        <v>15492.703124103689</v>
      </c>
    </row>
    <row r="359" spans="1:5" x14ac:dyDescent="0.3">
      <c r="A359" s="1">
        <v>44470</v>
      </c>
      <c r="C359">
        <f t="shared" ref="C359:C390" si="3">_xlfn.FORECAST.ETS(A359,$B$2:$B$326,$A$2:$A$326,1,1)</f>
        <v>14940.200004411252</v>
      </c>
      <c r="D359" s="7">
        <f t="shared" ref="D359:D390" si="4">C359-_xlfn.FORECAST.ETS.CONFINT(A359,$B$2:$B$326,$A$2:$A$326,0.9,1,1)</f>
        <v>13637.668704201271</v>
      </c>
      <c r="E359" s="7">
        <f t="shared" ref="E359:E390" si="5">C359+_xlfn.FORECAST.ETS.CONFINT(A359,$B$2:$B$326,$A$2:$A$326,0.9,1,1)</f>
        <v>16242.731304621233</v>
      </c>
    </row>
    <row r="360" spans="1:5" x14ac:dyDescent="0.3">
      <c r="A360" s="1">
        <v>44501</v>
      </c>
      <c r="C360">
        <f t="shared" si="3"/>
        <v>15081.86093998005</v>
      </c>
      <c r="D360" s="7">
        <f t="shared" si="4"/>
        <v>13765.157966375056</v>
      </c>
      <c r="E360" s="7">
        <f t="shared" si="5"/>
        <v>16398.563913585043</v>
      </c>
    </row>
    <row r="361" spans="1:5" x14ac:dyDescent="0.3">
      <c r="A361" s="1">
        <v>44531</v>
      </c>
      <c r="C361">
        <f t="shared" si="3"/>
        <v>16542.431161479628</v>
      </c>
      <c r="D361" s="7">
        <f t="shared" si="4"/>
        <v>15211.609041690135</v>
      </c>
      <c r="E361" s="7">
        <f t="shared" si="5"/>
        <v>17873.253281269121</v>
      </c>
    </row>
    <row r="362" spans="1:5" x14ac:dyDescent="0.3">
      <c r="A362" s="1">
        <v>44562</v>
      </c>
      <c r="C362">
        <f t="shared" si="3"/>
        <v>11785.392934190542</v>
      </c>
      <c r="D362" s="7">
        <f t="shared" si="4"/>
        <v>10440.502198883463</v>
      </c>
      <c r="E362" s="7">
        <f t="shared" si="5"/>
        <v>13130.283669497621</v>
      </c>
    </row>
    <row r="363" spans="1:5" x14ac:dyDescent="0.3">
      <c r="A363" s="1">
        <v>44593</v>
      </c>
      <c r="C363">
        <f t="shared" si="3"/>
        <v>12856.857285290705</v>
      </c>
      <c r="D363" s="7">
        <f t="shared" si="4"/>
        <v>11463.500824333925</v>
      </c>
      <c r="E363" s="7">
        <f t="shared" si="5"/>
        <v>14250.213746247486</v>
      </c>
    </row>
    <row r="364" spans="1:5" x14ac:dyDescent="0.3">
      <c r="A364" s="1">
        <v>44621</v>
      </c>
      <c r="C364">
        <f t="shared" si="3"/>
        <v>14675.232923479691</v>
      </c>
      <c r="D364" s="7">
        <f t="shared" si="4"/>
        <v>13268.245316175555</v>
      </c>
      <c r="E364" s="7">
        <f t="shared" si="5"/>
        <v>16082.220530783827</v>
      </c>
    </row>
    <row r="365" spans="1:5" x14ac:dyDescent="0.3">
      <c r="A365" s="1">
        <v>44652</v>
      </c>
      <c r="C365">
        <f t="shared" si="3"/>
        <v>14267.531441428824</v>
      </c>
      <c r="D365" s="7">
        <f t="shared" si="4"/>
        <v>12846.950021806786</v>
      </c>
      <c r="E365" s="7">
        <f t="shared" si="5"/>
        <v>15688.112861050862</v>
      </c>
    </row>
    <row r="366" spans="1:5" x14ac:dyDescent="0.3">
      <c r="A366" s="1">
        <v>44682</v>
      </c>
      <c r="C366">
        <f t="shared" si="3"/>
        <v>15755.408178575566</v>
      </c>
      <c r="D366" s="7">
        <f t="shared" si="4"/>
        <v>14321.268898129045</v>
      </c>
      <c r="E366" s="7">
        <f t="shared" si="5"/>
        <v>17189.547459022087</v>
      </c>
    </row>
    <row r="367" spans="1:5" x14ac:dyDescent="0.3">
      <c r="A367" s="1">
        <v>44713</v>
      </c>
      <c r="C367">
        <f t="shared" si="3"/>
        <v>16425.141902740754</v>
      </c>
      <c r="D367" s="7">
        <f t="shared" si="4"/>
        <v>14977.479384967306</v>
      </c>
      <c r="E367" s="7">
        <f t="shared" si="5"/>
        <v>17872.8044205142</v>
      </c>
    </row>
    <row r="368" spans="1:5" x14ac:dyDescent="0.3">
      <c r="A368" s="1">
        <v>44743</v>
      </c>
      <c r="C368">
        <f t="shared" si="3"/>
        <v>14405.170454456797</v>
      </c>
      <c r="D368" s="7">
        <f t="shared" si="4"/>
        <v>12944.01804654698</v>
      </c>
      <c r="E368" s="7">
        <f t="shared" si="5"/>
        <v>15866.322862366613</v>
      </c>
    </row>
    <row r="369" spans="1:5" x14ac:dyDescent="0.3">
      <c r="A369" s="1">
        <v>44774</v>
      </c>
      <c r="C369">
        <f t="shared" si="3"/>
        <v>15562.465491654466</v>
      </c>
      <c r="D369" s="7">
        <f t="shared" si="4"/>
        <v>14087.855313516195</v>
      </c>
      <c r="E369" s="7">
        <f t="shared" si="5"/>
        <v>17037.075669792735</v>
      </c>
    </row>
    <row r="370" spans="1:5" x14ac:dyDescent="0.3">
      <c r="A370" s="1">
        <v>44805</v>
      </c>
      <c r="C370">
        <f t="shared" si="3"/>
        <v>14576.565430801431</v>
      </c>
      <c r="D370" s="7">
        <f t="shared" si="4"/>
        <v>13088.528421591991</v>
      </c>
      <c r="E370" s="7">
        <f t="shared" si="5"/>
        <v>16064.602440010871</v>
      </c>
    </row>
    <row r="371" spans="1:5" x14ac:dyDescent="0.3">
      <c r="A371" s="1">
        <v>44835</v>
      </c>
      <c r="C371">
        <f t="shared" si="3"/>
        <v>15312.367320054695</v>
      </c>
      <c r="D371" s="7">
        <f t="shared" si="4"/>
        <v>13810.93328237923</v>
      </c>
      <c r="E371" s="7">
        <f t="shared" si="5"/>
        <v>16813.801357730157</v>
      </c>
    </row>
    <row r="372" spans="1:5" x14ac:dyDescent="0.3">
      <c r="A372" s="1">
        <v>44866</v>
      </c>
      <c r="C372">
        <f t="shared" si="3"/>
        <v>15454.028255623492</v>
      </c>
      <c r="D372" s="7">
        <f t="shared" si="4"/>
        <v>13939.225897546628</v>
      </c>
      <c r="E372" s="7">
        <f t="shared" si="5"/>
        <v>16968.830613700356</v>
      </c>
    </row>
    <row r="373" spans="1:5" x14ac:dyDescent="0.3">
      <c r="A373" s="1">
        <v>44896</v>
      </c>
      <c r="C373">
        <f t="shared" si="3"/>
        <v>16914.598477123069</v>
      </c>
      <c r="D373" s="7">
        <f t="shared" si="4"/>
        <v>15386.455452129287</v>
      </c>
      <c r="E373" s="7">
        <f t="shared" si="5"/>
        <v>18442.741502116849</v>
      </c>
    </row>
    <row r="374" spans="1:5" x14ac:dyDescent="0.3">
      <c r="A374" s="1">
        <v>44927</v>
      </c>
      <c r="C374">
        <f t="shared" si="3"/>
        <v>12157.560249833987</v>
      </c>
      <c r="D374" s="7">
        <f t="shared" si="4"/>
        <v>10616.103194862288</v>
      </c>
      <c r="E374" s="7">
        <f t="shared" si="5"/>
        <v>13699.017304805686</v>
      </c>
    </row>
    <row r="375" spans="1:5" x14ac:dyDescent="0.3">
      <c r="A375" s="1">
        <v>44958</v>
      </c>
      <c r="C375">
        <f t="shared" si="3"/>
        <v>13229.02460093415</v>
      </c>
      <c r="D375" s="7">
        <f t="shared" si="4"/>
        <v>11643.212984009435</v>
      </c>
      <c r="E375" s="7">
        <f t="shared" si="5"/>
        <v>14814.836217858865</v>
      </c>
    </row>
    <row r="376" spans="1:5" x14ac:dyDescent="0.3">
      <c r="A376" s="1">
        <v>44986</v>
      </c>
      <c r="C376">
        <f t="shared" si="3"/>
        <v>15047.400239123135</v>
      </c>
      <c r="D376" s="7">
        <f t="shared" si="4"/>
        <v>13448.58266150471</v>
      </c>
      <c r="E376" s="7">
        <f t="shared" si="5"/>
        <v>16646.217816741562</v>
      </c>
    </row>
    <row r="377" spans="1:5" x14ac:dyDescent="0.3">
      <c r="A377" s="1">
        <v>45017</v>
      </c>
      <c r="C377">
        <f t="shared" si="3"/>
        <v>14639.698757072269</v>
      </c>
      <c r="D377" s="7">
        <f t="shared" si="4"/>
        <v>13027.894365531423</v>
      </c>
      <c r="E377" s="7">
        <f t="shared" si="5"/>
        <v>16251.503148613114</v>
      </c>
    </row>
    <row r="378" spans="1:5" x14ac:dyDescent="0.3">
      <c r="A378" s="1">
        <v>45047</v>
      </c>
      <c r="C378">
        <f t="shared" si="3"/>
        <v>16127.575494219011</v>
      </c>
      <c r="D378" s="7">
        <f t="shared" si="4"/>
        <v>14502.802693158716</v>
      </c>
      <c r="E378" s="7">
        <f t="shared" si="5"/>
        <v>17752.348295279306</v>
      </c>
    </row>
    <row r="379" spans="1:5" x14ac:dyDescent="0.3">
      <c r="A379" s="1">
        <v>45078</v>
      </c>
      <c r="C379">
        <f t="shared" si="3"/>
        <v>16797.309218384198</v>
      </c>
      <c r="D379" s="7">
        <f t="shared" si="4"/>
        <v>15159.585693990546</v>
      </c>
      <c r="E379" s="7">
        <f t="shared" si="5"/>
        <v>18435.03274277785</v>
      </c>
    </row>
    <row r="380" spans="1:5" x14ac:dyDescent="0.3">
      <c r="A380" s="1">
        <v>45108</v>
      </c>
      <c r="C380">
        <f t="shared" si="3"/>
        <v>14777.337770100239</v>
      </c>
      <c r="D380" s="7">
        <f t="shared" si="4"/>
        <v>13126.680513466592</v>
      </c>
      <c r="E380" s="7">
        <f t="shared" si="5"/>
        <v>16427.995026733886</v>
      </c>
    </row>
    <row r="381" spans="1:5" x14ac:dyDescent="0.3">
      <c r="A381" s="1">
        <v>45139</v>
      </c>
      <c r="C381">
        <f t="shared" si="3"/>
        <v>15934.632807297909</v>
      </c>
      <c r="D381" s="7">
        <f t="shared" si="4"/>
        <v>14271.058136576448</v>
      </c>
      <c r="E381" s="7">
        <f t="shared" si="5"/>
        <v>17598.207478019369</v>
      </c>
    </row>
    <row r="382" spans="1:5" x14ac:dyDescent="0.3">
      <c r="A382" s="1">
        <v>45170</v>
      </c>
      <c r="C382">
        <f t="shared" si="3"/>
        <v>14948.732746444874</v>
      </c>
      <c r="D382" s="7">
        <f t="shared" si="4"/>
        <v>13272.256328076794</v>
      </c>
      <c r="E382" s="7">
        <f t="shared" si="5"/>
        <v>16625.209164812954</v>
      </c>
    </row>
    <row r="383" spans="1:5" x14ac:dyDescent="0.3">
      <c r="A383" s="1">
        <v>45200</v>
      </c>
      <c r="C383">
        <f t="shared" si="3"/>
        <v>15684.534635698137</v>
      </c>
      <c r="D383" s="7">
        <f t="shared" si="4"/>
        <v>13995.17150477042</v>
      </c>
      <c r="E383" s="7">
        <f t="shared" si="5"/>
        <v>17373.897766625854</v>
      </c>
    </row>
    <row r="384" spans="1:5" x14ac:dyDescent="0.3">
      <c r="A384" s="1">
        <v>45231</v>
      </c>
      <c r="C384">
        <f t="shared" si="3"/>
        <v>15826.195571266935</v>
      </c>
      <c r="D384" s="7">
        <f t="shared" si="4"/>
        <v>14123.960151040712</v>
      </c>
      <c r="E384" s="7">
        <f t="shared" si="5"/>
        <v>17528.430991493158</v>
      </c>
    </row>
    <row r="385" spans="1:5" x14ac:dyDescent="0.3">
      <c r="A385" s="1">
        <v>45261</v>
      </c>
      <c r="C385">
        <f t="shared" si="3"/>
        <v>17286.765792766513</v>
      </c>
      <c r="D385" s="7">
        <f t="shared" si="4"/>
        <v>15571.671913419197</v>
      </c>
      <c r="E385" s="7">
        <f t="shared" si="5"/>
        <v>19001.859672113831</v>
      </c>
    </row>
    <row r="386" spans="1:5" x14ac:dyDescent="0.3">
      <c r="A386" s="1">
        <v>45292</v>
      </c>
      <c r="C386">
        <f t="shared" si="3"/>
        <v>12529.727565477431</v>
      </c>
      <c r="D386" s="7">
        <f t="shared" si="4"/>
        <v>10801.788482098225</v>
      </c>
      <c r="E386" s="7">
        <f t="shared" si="5"/>
        <v>14257.666648856637</v>
      </c>
    </row>
    <row r="387" spans="1:5" x14ac:dyDescent="0.3">
      <c r="A387" s="1">
        <v>45323</v>
      </c>
      <c r="C387">
        <f t="shared" si="3"/>
        <v>13601.191916577593</v>
      </c>
      <c r="D387" s="7">
        <f t="shared" si="4"/>
        <v>11831.838321640811</v>
      </c>
      <c r="E387" s="7">
        <f t="shared" si="5"/>
        <v>15370.545511514374</v>
      </c>
    </row>
    <row r="388" spans="1:5" x14ac:dyDescent="0.3">
      <c r="A388" s="1">
        <v>45352</v>
      </c>
      <c r="C388">
        <f t="shared" si="3"/>
        <v>15419.567554766578</v>
      </c>
      <c r="D388" s="7">
        <f t="shared" si="4"/>
        <v>13637.599230223841</v>
      </c>
      <c r="E388" s="7">
        <f t="shared" si="5"/>
        <v>17201.535879309315</v>
      </c>
    </row>
    <row r="389" spans="1:5" x14ac:dyDescent="0.3">
      <c r="A389" s="1">
        <v>45383</v>
      </c>
      <c r="C389">
        <f t="shared" si="3"/>
        <v>15011.866072715711</v>
      </c>
      <c r="D389" s="7">
        <f t="shared" si="4"/>
        <v>13217.291552529403</v>
      </c>
      <c r="E389" s="7">
        <f t="shared" si="5"/>
        <v>16806.440592902018</v>
      </c>
    </row>
    <row r="390" spans="1:5" x14ac:dyDescent="0.3">
      <c r="A390" s="1">
        <v>45413</v>
      </c>
      <c r="C390">
        <f t="shared" si="3"/>
        <v>16499.742809862455</v>
      </c>
      <c r="D390" s="7">
        <f t="shared" si="4"/>
        <v>14692.570194746138</v>
      </c>
      <c r="E390" s="7">
        <f t="shared" si="5"/>
        <v>18306.915424978772</v>
      </c>
    </row>
    <row r="391" spans="1:5" x14ac:dyDescent="0.3">
      <c r="A391" s="1">
        <v>45444</v>
      </c>
      <c r="C391">
        <f t="shared" ref="C391:C408" si="6">_xlfn.FORECAST.ETS(A391,$B$2:$B$326,$A$2:$A$326,1,1)</f>
        <v>17169.476534027643</v>
      </c>
      <c r="D391" s="7">
        <f t="shared" ref="D391:D408" si="7">C391-_xlfn.FORECAST.ETS.CONFINT(A391,$B$2:$B$326,$A$2:$A$326,0.9,1,1)</f>
        <v>15349.713503555608</v>
      </c>
      <c r="E391" s="7">
        <f t="shared" ref="E391:E408" si="8">C391+_xlfn.FORECAST.ETS.CONFINT(A391,$B$2:$B$326,$A$2:$A$326,0.9,1,1)</f>
        <v>18989.23956449968</v>
      </c>
    </row>
    <row r="392" spans="1:5" x14ac:dyDescent="0.3">
      <c r="A392" s="1">
        <v>45474</v>
      </c>
      <c r="C392">
        <f t="shared" si="6"/>
        <v>15149.505085743682</v>
      </c>
      <c r="D392" s="7">
        <f t="shared" si="7"/>
        <v>13317.158910026061</v>
      </c>
      <c r="E392" s="7">
        <f t="shared" si="8"/>
        <v>16981.851261461303</v>
      </c>
    </row>
    <row r="393" spans="1:5" x14ac:dyDescent="0.3">
      <c r="A393" s="1">
        <v>45505</v>
      </c>
      <c r="C393">
        <f t="shared" si="6"/>
        <v>16306.800122941353</v>
      </c>
      <c r="D393" s="7">
        <f t="shared" si="7"/>
        <v>14461.877673884252</v>
      </c>
      <c r="E393" s="7">
        <f t="shared" si="8"/>
        <v>18151.722571998456</v>
      </c>
    </row>
    <row r="394" spans="1:5" x14ac:dyDescent="0.3">
      <c r="A394" s="1">
        <v>45536</v>
      </c>
      <c r="C394">
        <f t="shared" si="6"/>
        <v>15320.900062088318</v>
      </c>
      <c r="D394" s="7">
        <f t="shared" si="7"/>
        <v>13463.407824257381</v>
      </c>
      <c r="E394" s="7">
        <f t="shared" si="8"/>
        <v>17178.392299919255</v>
      </c>
    </row>
    <row r="395" spans="1:5" x14ac:dyDescent="0.3">
      <c r="A395" s="1">
        <v>45566</v>
      </c>
      <c r="C395">
        <f t="shared" si="6"/>
        <v>16056.701951341582</v>
      </c>
      <c r="D395" s="7">
        <f t="shared" si="7"/>
        <v>14186.646032446431</v>
      </c>
      <c r="E395" s="7">
        <f t="shared" si="8"/>
        <v>17926.757870236732</v>
      </c>
    </row>
    <row r="396" spans="1:5" x14ac:dyDescent="0.3">
      <c r="A396" s="1">
        <v>45597</v>
      </c>
      <c r="C396">
        <f t="shared" si="6"/>
        <v>16198.36288691038</v>
      </c>
      <c r="D396" s="7">
        <f t="shared" si="7"/>
        <v>14315.749027926413</v>
      </c>
      <c r="E396" s="7">
        <f t="shared" si="8"/>
        <v>18080.976745894346</v>
      </c>
    </row>
    <row r="397" spans="1:5" x14ac:dyDescent="0.3">
      <c r="A397" s="1">
        <v>45627</v>
      </c>
      <c r="C397">
        <f t="shared" si="6"/>
        <v>17658.933108409958</v>
      </c>
      <c r="D397" s="7">
        <f t="shared" si="7"/>
        <v>15763.76669335318</v>
      </c>
      <c r="E397" s="7">
        <f t="shared" si="8"/>
        <v>19554.099523466735</v>
      </c>
    </row>
    <row r="398" spans="1:5" x14ac:dyDescent="0.3">
      <c r="A398" s="1">
        <v>45658</v>
      </c>
      <c r="C398">
        <f t="shared" si="6"/>
        <v>12901.894881120872</v>
      </c>
      <c r="D398" s="7">
        <f t="shared" si="7"/>
        <v>10994.180946490584</v>
      </c>
      <c r="E398" s="7">
        <f t="shared" si="8"/>
        <v>14809.60881575116</v>
      </c>
    </row>
    <row r="399" spans="1:5" x14ac:dyDescent="0.3">
      <c r="A399" s="1">
        <v>45689</v>
      </c>
      <c r="C399">
        <f t="shared" si="6"/>
        <v>13973.359232221035</v>
      </c>
      <c r="D399" s="7">
        <f t="shared" si="7"/>
        <v>12026.445340508637</v>
      </c>
      <c r="E399" s="7">
        <f t="shared" si="8"/>
        <v>15920.273123933433</v>
      </c>
    </row>
    <row r="400" spans="1:5" x14ac:dyDescent="0.3">
      <c r="A400" s="1">
        <v>45717</v>
      </c>
      <c r="C400">
        <f t="shared" si="6"/>
        <v>15791.73487041002</v>
      </c>
      <c r="D400" s="7">
        <f t="shared" si="7"/>
        <v>13832.453111078523</v>
      </c>
      <c r="E400" s="7">
        <f t="shared" si="8"/>
        <v>17751.016629741516</v>
      </c>
    </row>
    <row r="401" spans="1:5" x14ac:dyDescent="0.3">
      <c r="A401" s="1">
        <v>45748</v>
      </c>
      <c r="C401">
        <f t="shared" si="6"/>
        <v>15384.033388359154</v>
      </c>
      <c r="D401" s="7">
        <f t="shared" si="7"/>
        <v>13412.385600001462</v>
      </c>
      <c r="E401" s="7">
        <f t="shared" si="8"/>
        <v>17355.681176716847</v>
      </c>
    </row>
    <row r="402" spans="1:5" x14ac:dyDescent="0.3">
      <c r="A402" s="1">
        <v>45778</v>
      </c>
      <c r="C402">
        <f t="shared" si="6"/>
        <v>16871.910125505896</v>
      </c>
      <c r="D402" s="7">
        <f t="shared" si="7"/>
        <v>14887.897880375214</v>
      </c>
      <c r="E402" s="7">
        <f t="shared" si="8"/>
        <v>18855.922370636577</v>
      </c>
    </row>
    <row r="403" spans="1:5" x14ac:dyDescent="0.3">
      <c r="A403" s="1">
        <v>45809</v>
      </c>
      <c r="C403">
        <f t="shared" si="6"/>
        <v>17541.643849671083</v>
      </c>
      <c r="D403" s="7">
        <f t="shared" si="7"/>
        <v>15545.268460283334</v>
      </c>
      <c r="E403" s="7">
        <f t="shared" si="8"/>
        <v>19538.019239058831</v>
      </c>
    </row>
    <row r="404" spans="1:5" x14ac:dyDescent="0.3">
      <c r="A404" s="1">
        <v>45839</v>
      </c>
      <c r="C404">
        <f t="shared" si="6"/>
        <v>15521.672401387126</v>
      </c>
      <c r="D404" s="7">
        <f t="shared" si="7"/>
        <v>13512.934926918302</v>
      </c>
      <c r="E404" s="7">
        <f t="shared" si="8"/>
        <v>17530.409875855952</v>
      </c>
    </row>
    <row r="405" spans="1:5" x14ac:dyDescent="0.3">
      <c r="A405" s="1">
        <v>45870</v>
      </c>
      <c r="C405">
        <f t="shared" si="6"/>
        <v>16678.967438584797</v>
      </c>
      <c r="D405" s="7">
        <f t="shared" si="7"/>
        <v>14657.868691071149</v>
      </c>
      <c r="E405" s="7">
        <f t="shared" si="8"/>
        <v>18700.066186098444</v>
      </c>
    </row>
    <row r="406" spans="1:5" x14ac:dyDescent="0.3">
      <c r="A406" s="1">
        <v>45901</v>
      </c>
      <c r="C406">
        <f t="shared" si="6"/>
        <v>15693.067377731761</v>
      </c>
      <c r="D406" s="7">
        <f t="shared" si="7"/>
        <v>13659.607928080393</v>
      </c>
      <c r="E406" s="7">
        <f t="shared" si="8"/>
        <v>17726.526827383128</v>
      </c>
    </row>
    <row r="407" spans="1:5" x14ac:dyDescent="0.3">
      <c r="A407" s="1">
        <v>45931</v>
      </c>
      <c r="C407">
        <f t="shared" si="6"/>
        <v>16428.869266985024</v>
      </c>
      <c r="D407" s="7">
        <f t="shared" si="7"/>
        <v>14383.049450802075</v>
      </c>
      <c r="E407" s="7">
        <f t="shared" si="8"/>
        <v>18474.689083167974</v>
      </c>
    </row>
    <row r="408" spans="1:5" x14ac:dyDescent="0.3">
      <c r="A408" s="1">
        <v>45962</v>
      </c>
      <c r="C408">
        <f t="shared" si="6"/>
        <v>16570.530202553822</v>
      </c>
      <c r="D408" s="7">
        <f t="shared" si="7"/>
        <v>14512.350125797117</v>
      </c>
      <c r="E408" s="7">
        <f t="shared" si="8"/>
        <v>18628.710279310526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06"/>
  <sheetViews>
    <sheetView topLeftCell="A4" workbookViewId="0">
      <selection activeCell="F325" sqref="F325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s="1">
        <v>33604</v>
      </c>
      <c r="B2">
        <v>1509</v>
      </c>
    </row>
    <row r="3" spans="1:5" x14ac:dyDescent="0.3">
      <c r="A3" s="1">
        <v>33635</v>
      </c>
      <c r="B3">
        <v>1541</v>
      </c>
    </row>
    <row r="4" spans="1:5" x14ac:dyDescent="0.3">
      <c r="A4" s="1">
        <v>33664</v>
      </c>
      <c r="B4">
        <v>1597</v>
      </c>
    </row>
    <row r="5" spans="1:5" x14ac:dyDescent="0.3">
      <c r="A5" s="1">
        <v>33695</v>
      </c>
      <c r="B5">
        <v>1675</v>
      </c>
    </row>
    <row r="6" spans="1:5" x14ac:dyDescent="0.3">
      <c r="A6" s="1">
        <v>33725</v>
      </c>
      <c r="B6">
        <v>1822</v>
      </c>
    </row>
    <row r="7" spans="1:5" x14ac:dyDescent="0.3">
      <c r="A7" s="1">
        <v>33756</v>
      </c>
      <c r="B7">
        <v>1775</v>
      </c>
    </row>
    <row r="8" spans="1:5" x14ac:dyDescent="0.3">
      <c r="A8" s="1">
        <v>33786</v>
      </c>
      <c r="B8">
        <v>1912</v>
      </c>
    </row>
    <row r="9" spans="1:5" x14ac:dyDescent="0.3">
      <c r="A9" s="1">
        <v>33817</v>
      </c>
      <c r="B9">
        <v>1862</v>
      </c>
    </row>
    <row r="10" spans="1:5" x14ac:dyDescent="0.3">
      <c r="A10" s="1">
        <v>33848</v>
      </c>
      <c r="B10">
        <v>1770</v>
      </c>
    </row>
    <row r="11" spans="1:5" x14ac:dyDescent="0.3">
      <c r="A11" s="1">
        <v>33878</v>
      </c>
      <c r="B11">
        <v>1882</v>
      </c>
    </row>
    <row r="12" spans="1:5" x14ac:dyDescent="0.3">
      <c r="A12" s="1">
        <v>33909</v>
      </c>
      <c r="B12">
        <v>1831</v>
      </c>
    </row>
    <row r="13" spans="1:5" x14ac:dyDescent="0.3">
      <c r="A13" s="1">
        <v>33939</v>
      </c>
      <c r="B13">
        <v>2511</v>
      </c>
    </row>
    <row r="14" spans="1:5" x14ac:dyDescent="0.3">
      <c r="A14" s="1">
        <v>33970</v>
      </c>
      <c r="B14">
        <v>1614</v>
      </c>
    </row>
    <row r="15" spans="1:5" x14ac:dyDescent="0.3">
      <c r="A15" s="1">
        <v>34001</v>
      </c>
      <c r="B15">
        <v>1529</v>
      </c>
    </row>
    <row r="16" spans="1:5" x14ac:dyDescent="0.3">
      <c r="A16" s="1">
        <v>34029</v>
      </c>
      <c r="B16">
        <v>1678</v>
      </c>
    </row>
    <row r="17" spans="1:2" x14ac:dyDescent="0.3">
      <c r="A17" s="1">
        <v>34060</v>
      </c>
      <c r="B17">
        <v>1713</v>
      </c>
    </row>
    <row r="18" spans="1:2" x14ac:dyDescent="0.3">
      <c r="A18" s="1">
        <v>34090</v>
      </c>
      <c r="B18">
        <v>1796</v>
      </c>
    </row>
    <row r="19" spans="1:2" x14ac:dyDescent="0.3">
      <c r="A19" s="1">
        <v>34121</v>
      </c>
      <c r="B19">
        <v>1792</v>
      </c>
    </row>
    <row r="20" spans="1:2" x14ac:dyDescent="0.3">
      <c r="A20" s="1">
        <v>34151</v>
      </c>
      <c r="B20">
        <v>1950</v>
      </c>
    </row>
    <row r="21" spans="1:2" x14ac:dyDescent="0.3">
      <c r="A21" s="1">
        <v>34182</v>
      </c>
      <c r="B21">
        <v>1777</v>
      </c>
    </row>
    <row r="22" spans="1:2" x14ac:dyDescent="0.3">
      <c r="A22" s="1">
        <v>34213</v>
      </c>
      <c r="B22">
        <v>1707</v>
      </c>
    </row>
    <row r="23" spans="1:2" x14ac:dyDescent="0.3">
      <c r="A23" s="1">
        <v>34243</v>
      </c>
      <c r="B23">
        <v>1757</v>
      </c>
    </row>
    <row r="24" spans="1:2" x14ac:dyDescent="0.3">
      <c r="A24" s="1">
        <v>34274</v>
      </c>
      <c r="B24">
        <v>1782</v>
      </c>
    </row>
    <row r="25" spans="1:2" x14ac:dyDescent="0.3">
      <c r="A25" s="1">
        <v>34304</v>
      </c>
      <c r="B25">
        <v>2443</v>
      </c>
    </row>
    <row r="26" spans="1:2" x14ac:dyDescent="0.3">
      <c r="A26" s="1">
        <v>34335</v>
      </c>
      <c r="B26">
        <v>1548</v>
      </c>
    </row>
    <row r="27" spans="1:2" x14ac:dyDescent="0.3">
      <c r="A27" s="1">
        <v>34366</v>
      </c>
      <c r="B27">
        <v>1505</v>
      </c>
    </row>
    <row r="28" spans="1:2" x14ac:dyDescent="0.3">
      <c r="A28" s="1">
        <v>34394</v>
      </c>
      <c r="B28">
        <v>1714</v>
      </c>
    </row>
    <row r="29" spans="1:2" x14ac:dyDescent="0.3">
      <c r="A29" s="1">
        <v>34425</v>
      </c>
      <c r="B29">
        <v>1757</v>
      </c>
    </row>
    <row r="30" spans="1:2" x14ac:dyDescent="0.3">
      <c r="A30" s="1">
        <v>34455</v>
      </c>
      <c r="B30">
        <v>1830</v>
      </c>
    </row>
    <row r="31" spans="1:2" x14ac:dyDescent="0.3">
      <c r="A31" s="1">
        <v>34486</v>
      </c>
      <c r="B31">
        <v>1857</v>
      </c>
    </row>
    <row r="32" spans="1:2" x14ac:dyDescent="0.3">
      <c r="A32" s="1">
        <v>34516</v>
      </c>
      <c r="B32">
        <v>1981</v>
      </c>
    </row>
    <row r="33" spans="1:2" x14ac:dyDescent="0.3">
      <c r="A33" s="1">
        <v>34547</v>
      </c>
      <c r="B33">
        <v>1858</v>
      </c>
    </row>
    <row r="34" spans="1:2" x14ac:dyDescent="0.3">
      <c r="A34" s="1">
        <v>34578</v>
      </c>
      <c r="B34">
        <v>1823</v>
      </c>
    </row>
    <row r="35" spans="1:2" x14ac:dyDescent="0.3">
      <c r="A35" s="1">
        <v>34608</v>
      </c>
      <c r="B35">
        <v>1806</v>
      </c>
    </row>
    <row r="36" spans="1:2" x14ac:dyDescent="0.3">
      <c r="A36" s="1">
        <v>34639</v>
      </c>
      <c r="B36">
        <v>1845</v>
      </c>
    </row>
    <row r="37" spans="1:2" x14ac:dyDescent="0.3">
      <c r="A37" s="1">
        <v>34669</v>
      </c>
      <c r="B37">
        <v>2577</v>
      </c>
    </row>
    <row r="38" spans="1:2" x14ac:dyDescent="0.3">
      <c r="A38" s="1">
        <v>34700</v>
      </c>
      <c r="B38">
        <v>1555</v>
      </c>
    </row>
    <row r="39" spans="1:2" x14ac:dyDescent="0.3">
      <c r="A39" s="1">
        <v>34731</v>
      </c>
      <c r="B39">
        <v>1501</v>
      </c>
    </row>
    <row r="40" spans="1:2" x14ac:dyDescent="0.3">
      <c r="A40" s="1">
        <v>34759</v>
      </c>
      <c r="B40">
        <v>1725</v>
      </c>
    </row>
    <row r="41" spans="1:2" x14ac:dyDescent="0.3">
      <c r="A41" s="1">
        <v>34790</v>
      </c>
      <c r="B41">
        <v>1699</v>
      </c>
    </row>
    <row r="42" spans="1:2" x14ac:dyDescent="0.3">
      <c r="A42" s="1">
        <v>34820</v>
      </c>
      <c r="B42">
        <v>1807</v>
      </c>
    </row>
    <row r="43" spans="1:2" x14ac:dyDescent="0.3">
      <c r="A43" s="1">
        <v>34851</v>
      </c>
      <c r="B43">
        <v>1863</v>
      </c>
    </row>
    <row r="44" spans="1:2" x14ac:dyDescent="0.3">
      <c r="A44" s="1">
        <v>34881</v>
      </c>
      <c r="B44">
        <v>1886</v>
      </c>
    </row>
    <row r="45" spans="1:2" x14ac:dyDescent="0.3">
      <c r="A45" s="1">
        <v>34912</v>
      </c>
      <c r="B45">
        <v>1861</v>
      </c>
    </row>
    <row r="46" spans="1:2" x14ac:dyDescent="0.3">
      <c r="A46" s="1">
        <v>34943</v>
      </c>
      <c r="B46">
        <v>1845</v>
      </c>
    </row>
    <row r="47" spans="1:2" x14ac:dyDescent="0.3">
      <c r="A47" s="1">
        <v>34973</v>
      </c>
      <c r="B47">
        <v>1788</v>
      </c>
    </row>
    <row r="48" spans="1:2" x14ac:dyDescent="0.3">
      <c r="A48" s="1">
        <v>35004</v>
      </c>
      <c r="B48">
        <v>1879</v>
      </c>
    </row>
    <row r="49" spans="1:2" x14ac:dyDescent="0.3">
      <c r="A49" s="1">
        <v>35034</v>
      </c>
      <c r="B49">
        <v>2598</v>
      </c>
    </row>
    <row r="50" spans="1:2" x14ac:dyDescent="0.3">
      <c r="A50" s="1">
        <v>35065</v>
      </c>
      <c r="B50">
        <v>1679</v>
      </c>
    </row>
    <row r="51" spans="1:2" x14ac:dyDescent="0.3">
      <c r="A51" s="1">
        <v>35096</v>
      </c>
      <c r="B51">
        <v>1652</v>
      </c>
    </row>
    <row r="52" spans="1:2" x14ac:dyDescent="0.3">
      <c r="A52" s="1">
        <v>35125</v>
      </c>
      <c r="B52">
        <v>1837</v>
      </c>
    </row>
    <row r="53" spans="1:2" x14ac:dyDescent="0.3">
      <c r="A53" s="1">
        <v>35156</v>
      </c>
      <c r="B53">
        <v>1798</v>
      </c>
    </row>
    <row r="54" spans="1:2" x14ac:dyDescent="0.3">
      <c r="A54" s="1">
        <v>35186</v>
      </c>
      <c r="B54">
        <v>1957</v>
      </c>
    </row>
    <row r="55" spans="1:2" x14ac:dyDescent="0.3">
      <c r="A55" s="1">
        <v>35217</v>
      </c>
      <c r="B55">
        <v>1958</v>
      </c>
    </row>
    <row r="56" spans="1:2" x14ac:dyDescent="0.3">
      <c r="A56" s="1">
        <v>35247</v>
      </c>
      <c r="B56">
        <v>2034</v>
      </c>
    </row>
    <row r="57" spans="1:2" x14ac:dyDescent="0.3">
      <c r="A57" s="1">
        <v>35278</v>
      </c>
      <c r="B57">
        <v>2062</v>
      </c>
    </row>
    <row r="58" spans="1:2" x14ac:dyDescent="0.3">
      <c r="A58" s="1">
        <v>35309</v>
      </c>
      <c r="B58">
        <v>1781</v>
      </c>
    </row>
    <row r="59" spans="1:2" x14ac:dyDescent="0.3">
      <c r="A59" s="1">
        <v>35339</v>
      </c>
      <c r="B59">
        <v>1860</v>
      </c>
    </row>
    <row r="60" spans="1:2" x14ac:dyDescent="0.3">
      <c r="A60" s="1">
        <v>35370</v>
      </c>
      <c r="B60">
        <v>1992</v>
      </c>
    </row>
    <row r="61" spans="1:2" x14ac:dyDescent="0.3">
      <c r="A61" s="1">
        <v>35400</v>
      </c>
      <c r="B61">
        <v>2547</v>
      </c>
    </row>
    <row r="62" spans="1:2" x14ac:dyDescent="0.3">
      <c r="A62" s="1">
        <v>35431</v>
      </c>
      <c r="B62">
        <v>1706</v>
      </c>
    </row>
    <row r="63" spans="1:2" x14ac:dyDescent="0.3">
      <c r="A63" s="1">
        <v>35462</v>
      </c>
      <c r="B63">
        <v>1621</v>
      </c>
    </row>
    <row r="64" spans="1:2" x14ac:dyDescent="0.3">
      <c r="A64" s="1">
        <v>35490</v>
      </c>
      <c r="B64">
        <v>1853</v>
      </c>
    </row>
    <row r="65" spans="1:2" x14ac:dyDescent="0.3">
      <c r="A65" s="1">
        <v>35521</v>
      </c>
      <c r="B65">
        <v>1817</v>
      </c>
    </row>
    <row r="66" spans="1:2" x14ac:dyDescent="0.3">
      <c r="A66" s="1">
        <v>35551</v>
      </c>
      <c r="B66">
        <v>2060</v>
      </c>
    </row>
    <row r="67" spans="1:2" x14ac:dyDescent="0.3">
      <c r="A67" s="1">
        <v>35582</v>
      </c>
      <c r="B67">
        <v>2002</v>
      </c>
    </row>
    <row r="68" spans="1:2" x14ac:dyDescent="0.3">
      <c r="A68" s="1">
        <v>35612</v>
      </c>
      <c r="B68">
        <v>2098</v>
      </c>
    </row>
    <row r="69" spans="1:2" x14ac:dyDescent="0.3">
      <c r="A69" s="1">
        <v>35643</v>
      </c>
      <c r="B69">
        <v>2079</v>
      </c>
    </row>
    <row r="70" spans="1:2" x14ac:dyDescent="0.3">
      <c r="A70" s="1">
        <v>35674</v>
      </c>
      <c r="B70">
        <v>1892</v>
      </c>
    </row>
    <row r="71" spans="1:2" x14ac:dyDescent="0.3">
      <c r="A71" s="1">
        <v>35704</v>
      </c>
      <c r="B71">
        <v>2050</v>
      </c>
    </row>
    <row r="72" spans="1:2" x14ac:dyDescent="0.3">
      <c r="A72" s="1">
        <v>35735</v>
      </c>
      <c r="B72">
        <v>2082</v>
      </c>
    </row>
    <row r="73" spans="1:2" x14ac:dyDescent="0.3">
      <c r="A73" s="1">
        <v>35765</v>
      </c>
      <c r="B73">
        <v>2821</v>
      </c>
    </row>
    <row r="74" spans="1:2" x14ac:dyDescent="0.3">
      <c r="A74" s="1">
        <v>35796</v>
      </c>
      <c r="B74">
        <v>1846</v>
      </c>
    </row>
    <row r="75" spans="1:2" x14ac:dyDescent="0.3">
      <c r="A75" s="1">
        <v>35827</v>
      </c>
      <c r="B75">
        <v>1768</v>
      </c>
    </row>
    <row r="76" spans="1:2" x14ac:dyDescent="0.3">
      <c r="A76" s="1">
        <v>35855</v>
      </c>
      <c r="B76">
        <v>1894</v>
      </c>
    </row>
    <row r="77" spans="1:2" x14ac:dyDescent="0.3">
      <c r="A77" s="1">
        <v>35886</v>
      </c>
      <c r="B77">
        <v>1963</v>
      </c>
    </row>
    <row r="78" spans="1:2" x14ac:dyDescent="0.3">
      <c r="A78" s="1">
        <v>35916</v>
      </c>
      <c r="B78">
        <v>2140</v>
      </c>
    </row>
    <row r="79" spans="1:2" x14ac:dyDescent="0.3">
      <c r="A79" s="1">
        <v>35947</v>
      </c>
      <c r="B79">
        <v>2059</v>
      </c>
    </row>
    <row r="80" spans="1:2" x14ac:dyDescent="0.3">
      <c r="A80" s="1">
        <v>35977</v>
      </c>
      <c r="B80">
        <v>2209</v>
      </c>
    </row>
    <row r="81" spans="1:2" x14ac:dyDescent="0.3">
      <c r="A81" s="1">
        <v>36008</v>
      </c>
      <c r="B81">
        <v>2118</v>
      </c>
    </row>
    <row r="82" spans="1:2" x14ac:dyDescent="0.3">
      <c r="A82" s="1">
        <v>36039</v>
      </c>
      <c r="B82">
        <v>2031</v>
      </c>
    </row>
    <row r="83" spans="1:2" x14ac:dyDescent="0.3">
      <c r="A83" s="1">
        <v>36069</v>
      </c>
      <c r="B83">
        <v>2163</v>
      </c>
    </row>
    <row r="84" spans="1:2" x14ac:dyDescent="0.3">
      <c r="A84" s="1">
        <v>36100</v>
      </c>
      <c r="B84">
        <v>2154</v>
      </c>
    </row>
    <row r="85" spans="1:2" x14ac:dyDescent="0.3">
      <c r="A85" s="1">
        <v>36130</v>
      </c>
      <c r="B85">
        <v>3037</v>
      </c>
    </row>
    <row r="86" spans="1:2" x14ac:dyDescent="0.3">
      <c r="A86" s="1">
        <v>36161</v>
      </c>
      <c r="B86">
        <v>1866</v>
      </c>
    </row>
    <row r="87" spans="1:2" x14ac:dyDescent="0.3">
      <c r="A87" s="1">
        <v>36192</v>
      </c>
      <c r="B87">
        <v>1808</v>
      </c>
    </row>
    <row r="88" spans="1:2" x14ac:dyDescent="0.3">
      <c r="A88" s="1">
        <v>36220</v>
      </c>
      <c r="B88">
        <v>1986</v>
      </c>
    </row>
    <row r="89" spans="1:2" x14ac:dyDescent="0.3">
      <c r="A89" s="1">
        <v>36251</v>
      </c>
      <c r="B89">
        <v>2099</v>
      </c>
    </row>
    <row r="90" spans="1:2" x14ac:dyDescent="0.3">
      <c r="A90" s="1">
        <v>36281</v>
      </c>
      <c r="B90">
        <v>2210</v>
      </c>
    </row>
    <row r="91" spans="1:2" x14ac:dyDescent="0.3">
      <c r="A91" s="1">
        <v>36312</v>
      </c>
      <c r="B91">
        <v>2145</v>
      </c>
    </row>
    <row r="92" spans="1:2" x14ac:dyDescent="0.3">
      <c r="A92" s="1">
        <v>36342</v>
      </c>
      <c r="B92">
        <v>2339</v>
      </c>
    </row>
    <row r="93" spans="1:2" x14ac:dyDescent="0.3">
      <c r="A93" s="1">
        <v>36373</v>
      </c>
      <c r="B93">
        <v>2140</v>
      </c>
    </row>
    <row r="94" spans="1:2" x14ac:dyDescent="0.3">
      <c r="A94" s="1">
        <v>36404</v>
      </c>
      <c r="B94">
        <v>2126</v>
      </c>
    </row>
    <row r="95" spans="1:2" x14ac:dyDescent="0.3">
      <c r="A95" s="1">
        <v>36434</v>
      </c>
      <c r="B95">
        <v>2219</v>
      </c>
    </row>
    <row r="96" spans="1:2" x14ac:dyDescent="0.3">
      <c r="A96" s="1">
        <v>36465</v>
      </c>
      <c r="B96">
        <v>2273</v>
      </c>
    </row>
    <row r="97" spans="1:2" x14ac:dyDescent="0.3">
      <c r="A97" s="1">
        <v>36495</v>
      </c>
      <c r="B97">
        <v>3265</v>
      </c>
    </row>
    <row r="98" spans="1:2" x14ac:dyDescent="0.3">
      <c r="A98" s="1">
        <v>36526</v>
      </c>
      <c r="B98">
        <v>1920</v>
      </c>
    </row>
    <row r="99" spans="1:2" x14ac:dyDescent="0.3">
      <c r="A99" s="1">
        <v>36557</v>
      </c>
      <c r="B99">
        <v>1976</v>
      </c>
    </row>
    <row r="100" spans="1:2" x14ac:dyDescent="0.3">
      <c r="A100" s="1">
        <v>36586</v>
      </c>
      <c r="B100">
        <v>2190</v>
      </c>
    </row>
    <row r="101" spans="1:2" x14ac:dyDescent="0.3">
      <c r="A101" s="1">
        <v>36617</v>
      </c>
      <c r="B101">
        <v>2132</v>
      </c>
    </row>
    <row r="102" spans="1:2" x14ac:dyDescent="0.3">
      <c r="A102" s="1">
        <v>36647</v>
      </c>
      <c r="B102">
        <v>2357</v>
      </c>
    </row>
    <row r="103" spans="1:2" x14ac:dyDescent="0.3">
      <c r="A103" s="1">
        <v>36678</v>
      </c>
      <c r="B103">
        <v>2413</v>
      </c>
    </row>
    <row r="104" spans="1:2" x14ac:dyDescent="0.3">
      <c r="A104" s="1">
        <v>36708</v>
      </c>
      <c r="B104">
        <v>2463</v>
      </c>
    </row>
    <row r="105" spans="1:2" x14ac:dyDescent="0.3">
      <c r="A105" s="1">
        <v>36739</v>
      </c>
      <c r="B105">
        <v>2422</v>
      </c>
    </row>
    <row r="106" spans="1:2" x14ac:dyDescent="0.3">
      <c r="A106" s="1">
        <v>36770</v>
      </c>
      <c r="B106">
        <v>2358</v>
      </c>
    </row>
    <row r="107" spans="1:2" x14ac:dyDescent="0.3">
      <c r="A107" s="1">
        <v>36800</v>
      </c>
      <c r="B107">
        <v>2352</v>
      </c>
    </row>
    <row r="108" spans="1:2" x14ac:dyDescent="0.3">
      <c r="A108" s="1">
        <v>36831</v>
      </c>
      <c r="B108">
        <v>2549</v>
      </c>
    </row>
    <row r="109" spans="1:2" x14ac:dyDescent="0.3">
      <c r="A109" s="1">
        <v>36861</v>
      </c>
      <c r="B109">
        <v>3375</v>
      </c>
    </row>
    <row r="110" spans="1:2" x14ac:dyDescent="0.3">
      <c r="A110" s="1">
        <v>36892</v>
      </c>
      <c r="B110">
        <v>2109</v>
      </c>
    </row>
    <row r="111" spans="1:2" x14ac:dyDescent="0.3">
      <c r="A111" s="1">
        <v>36923</v>
      </c>
      <c r="B111">
        <v>2052</v>
      </c>
    </row>
    <row r="112" spans="1:2" x14ac:dyDescent="0.3">
      <c r="A112" s="1">
        <v>36951</v>
      </c>
      <c r="B112">
        <v>2327</v>
      </c>
    </row>
    <row r="113" spans="1:2" x14ac:dyDescent="0.3">
      <c r="A113" s="1">
        <v>36982</v>
      </c>
      <c r="B113">
        <v>2231</v>
      </c>
    </row>
    <row r="114" spans="1:2" x14ac:dyDescent="0.3">
      <c r="A114" s="1">
        <v>37012</v>
      </c>
      <c r="B114">
        <v>2470</v>
      </c>
    </row>
    <row r="115" spans="1:2" x14ac:dyDescent="0.3">
      <c r="A115" s="1">
        <v>37043</v>
      </c>
      <c r="B115">
        <v>2526</v>
      </c>
    </row>
    <row r="116" spans="1:2" x14ac:dyDescent="0.3">
      <c r="A116" s="1">
        <v>37073</v>
      </c>
      <c r="B116">
        <v>2483</v>
      </c>
    </row>
    <row r="117" spans="1:2" x14ac:dyDescent="0.3">
      <c r="A117" s="1">
        <v>37104</v>
      </c>
      <c r="B117">
        <v>2518</v>
      </c>
    </row>
    <row r="118" spans="1:2" x14ac:dyDescent="0.3">
      <c r="A118" s="1">
        <v>37135</v>
      </c>
      <c r="B118">
        <v>2316</v>
      </c>
    </row>
    <row r="119" spans="1:2" x14ac:dyDescent="0.3">
      <c r="A119" s="1">
        <v>37165</v>
      </c>
      <c r="B119">
        <v>2409</v>
      </c>
    </row>
    <row r="120" spans="1:2" x14ac:dyDescent="0.3">
      <c r="A120" s="1">
        <v>37196</v>
      </c>
      <c r="B120">
        <v>2638</v>
      </c>
    </row>
    <row r="121" spans="1:2" x14ac:dyDescent="0.3">
      <c r="A121" s="1">
        <v>37226</v>
      </c>
      <c r="B121">
        <v>3542</v>
      </c>
    </row>
    <row r="122" spans="1:2" x14ac:dyDescent="0.3">
      <c r="A122" s="1">
        <v>37257</v>
      </c>
      <c r="B122">
        <v>2114</v>
      </c>
    </row>
    <row r="123" spans="1:2" x14ac:dyDescent="0.3">
      <c r="A123" s="1">
        <v>37288</v>
      </c>
      <c r="B123">
        <v>2109</v>
      </c>
    </row>
    <row r="124" spans="1:2" x14ac:dyDescent="0.3">
      <c r="A124" s="1">
        <v>37316</v>
      </c>
      <c r="B124">
        <v>2366</v>
      </c>
    </row>
    <row r="125" spans="1:2" x14ac:dyDescent="0.3">
      <c r="A125" s="1">
        <v>37347</v>
      </c>
      <c r="B125">
        <v>2300</v>
      </c>
    </row>
    <row r="126" spans="1:2" x14ac:dyDescent="0.3">
      <c r="A126" s="1">
        <v>37377</v>
      </c>
      <c r="B126">
        <v>2569</v>
      </c>
    </row>
    <row r="127" spans="1:2" x14ac:dyDescent="0.3">
      <c r="A127" s="1">
        <v>37408</v>
      </c>
      <c r="B127">
        <v>2486</v>
      </c>
    </row>
    <row r="128" spans="1:2" x14ac:dyDescent="0.3">
      <c r="A128" s="1">
        <v>37438</v>
      </c>
      <c r="B128">
        <v>2568</v>
      </c>
    </row>
    <row r="129" spans="1:2" x14ac:dyDescent="0.3">
      <c r="A129" s="1">
        <v>37469</v>
      </c>
      <c r="B129">
        <v>2595</v>
      </c>
    </row>
    <row r="130" spans="1:2" x14ac:dyDescent="0.3">
      <c r="A130" s="1">
        <v>37500</v>
      </c>
      <c r="B130">
        <v>2297</v>
      </c>
    </row>
    <row r="131" spans="1:2" x14ac:dyDescent="0.3">
      <c r="A131" s="1">
        <v>37530</v>
      </c>
      <c r="B131">
        <v>2401</v>
      </c>
    </row>
    <row r="132" spans="1:2" x14ac:dyDescent="0.3">
      <c r="A132" s="1">
        <v>37561</v>
      </c>
      <c r="B132">
        <v>2601</v>
      </c>
    </row>
    <row r="133" spans="1:2" x14ac:dyDescent="0.3">
      <c r="A133" s="1">
        <v>37591</v>
      </c>
      <c r="B133">
        <v>3488</v>
      </c>
    </row>
    <row r="134" spans="1:2" x14ac:dyDescent="0.3">
      <c r="A134" s="1">
        <v>37622</v>
      </c>
      <c r="B134">
        <v>2121</v>
      </c>
    </row>
    <row r="135" spans="1:2" x14ac:dyDescent="0.3">
      <c r="A135" s="1">
        <v>37653</v>
      </c>
      <c r="B135">
        <v>2046</v>
      </c>
    </row>
    <row r="136" spans="1:2" x14ac:dyDescent="0.3">
      <c r="A136" s="1">
        <v>37681</v>
      </c>
      <c r="B136">
        <v>2273</v>
      </c>
    </row>
    <row r="137" spans="1:2" x14ac:dyDescent="0.3">
      <c r="A137" s="1">
        <v>37712</v>
      </c>
      <c r="B137">
        <v>2333</v>
      </c>
    </row>
    <row r="138" spans="1:2" x14ac:dyDescent="0.3">
      <c r="A138" s="1">
        <v>37742</v>
      </c>
      <c r="B138">
        <v>2576</v>
      </c>
    </row>
    <row r="139" spans="1:2" x14ac:dyDescent="0.3">
      <c r="A139" s="1">
        <v>37773</v>
      </c>
      <c r="B139">
        <v>2433</v>
      </c>
    </row>
    <row r="140" spans="1:2" x14ac:dyDescent="0.3">
      <c r="A140" s="1">
        <v>37803</v>
      </c>
      <c r="B140">
        <v>2611</v>
      </c>
    </row>
    <row r="141" spans="1:2" x14ac:dyDescent="0.3">
      <c r="A141" s="1">
        <v>37834</v>
      </c>
      <c r="B141">
        <v>2660</v>
      </c>
    </row>
    <row r="142" spans="1:2" x14ac:dyDescent="0.3">
      <c r="A142" s="1">
        <v>37865</v>
      </c>
      <c r="B142">
        <v>2461</v>
      </c>
    </row>
    <row r="143" spans="1:2" x14ac:dyDescent="0.3">
      <c r="A143" s="1">
        <v>37895</v>
      </c>
      <c r="B143">
        <v>2641</v>
      </c>
    </row>
    <row r="144" spans="1:2" x14ac:dyDescent="0.3">
      <c r="A144" s="1">
        <v>37926</v>
      </c>
      <c r="B144">
        <v>2660</v>
      </c>
    </row>
    <row r="145" spans="1:2" x14ac:dyDescent="0.3">
      <c r="A145" s="1">
        <v>37956</v>
      </c>
      <c r="B145">
        <v>3654</v>
      </c>
    </row>
    <row r="146" spans="1:2" x14ac:dyDescent="0.3">
      <c r="A146" s="1">
        <v>37987</v>
      </c>
      <c r="B146">
        <v>2293</v>
      </c>
    </row>
    <row r="147" spans="1:2" x14ac:dyDescent="0.3">
      <c r="A147" s="1">
        <v>38018</v>
      </c>
      <c r="B147">
        <v>2219</v>
      </c>
    </row>
    <row r="148" spans="1:2" x14ac:dyDescent="0.3">
      <c r="A148" s="1">
        <v>38047</v>
      </c>
      <c r="B148">
        <v>2398</v>
      </c>
    </row>
    <row r="149" spans="1:2" x14ac:dyDescent="0.3">
      <c r="A149" s="1">
        <v>38078</v>
      </c>
      <c r="B149">
        <v>2553</v>
      </c>
    </row>
    <row r="150" spans="1:2" x14ac:dyDescent="0.3">
      <c r="A150" s="1">
        <v>38108</v>
      </c>
      <c r="B150">
        <v>2685</v>
      </c>
    </row>
    <row r="151" spans="1:2" x14ac:dyDescent="0.3">
      <c r="A151" s="1">
        <v>38139</v>
      </c>
      <c r="B151">
        <v>2643</v>
      </c>
    </row>
    <row r="152" spans="1:2" x14ac:dyDescent="0.3">
      <c r="A152" s="1">
        <v>38169</v>
      </c>
      <c r="B152">
        <v>2867</v>
      </c>
    </row>
    <row r="153" spans="1:2" x14ac:dyDescent="0.3">
      <c r="A153" s="1">
        <v>38200</v>
      </c>
      <c r="B153">
        <v>2622</v>
      </c>
    </row>
    <row r="154" spans="1:2" x14ac:dyDescent="0.3">
      <c r="A154" s="1">
        <v>38231</v>
      </c>
      <c r="B154">
        <v>2618</v>
      </c>
    </row>
    <row r="155" spans="1:2" x14ac:dyDescent="0.3">
      <c r="A155" s="1">
        <v>38261</v>
      </c>
      <c r="B155">
        <v>2727</v>
      </c>
    </row>
    <row r="156" spans="1:2" x14ac:dyDescent="0.3">
      <c r="A156" s="1">
        <v>38292</v>
      </c>
      <c r="B156">
        <v>2763</v>
      </c>
    </row>
    <row r="157" spans="1:2" x14ac:dyDescent="0.3">
      <c r="A157" s="1">
        <v>38322</v>
      </c>
      <c r="B157">
        <v>3801</v>
      </c>
    </row>
    <row r="158" spans="1:2" x14ac:dyDescent="0.3">
      <c r="A158" s="1">
        <v>38353</v>
      </c>
      <c r="B158">
        <v>2219</v>
      </c>
    </row>
    <row r="159" spans="1:2" x14ac:dyDescent="0.3">
      <c r="A159" s="1">
        <v>38384</v>
      </c>
      <c r="B159">
        <v>2316</v>
      </c>
    </row>
    <row r="160" spans="1:2" x14ac:dyDescent="0.3">
      <c r="A160" s="1">
        <v>38412</v>
      </c>
      <c r="B160">
        <v>2530</v>
      </c>
    </row>
    <row r="161" spans="1:2" x14ac:dyDescent="0.3">
      <c r="A161" s="1">
        <v>38443</v>
      </c>
      <c r="B161">
        <v>2640</v>
      </c>
    </row>
    <row r="162" spans="1:2" x14ac:dyDescent="0.3">
      <c r="A162" s="1">
        <v>38473</v>
      </c>
      <c r="B162">
        <v>2709</v>
      </c>
    </row>
    <row r="163" spans="1:2" x14ac:dyDescent="0.3">
      <c r="A163" s="1">
        <v>38504</v>
      </c>
      <c r="B163">
        <v>2783</v>
      </c>
    </row>
    <row r="164" spans="1:2" x14ac:dyDescent="0.3">
      <c r="A164" s="1">
        <v>38534</v>
      </c>
      <c r="B164">
        <v>2924</v>
      </c>
    </row>
    <row r="165" spans="1:2" x14ac:dyDescent="0.3">
      <c r="A165" s="1">
        <v>38565</v>
      </c>
      <c r="B165">
        <v>2791</v>
      </c>
    </row>
    <row r="166" spans="1:2" x14ac:dyDescent="0.3">
      <c r="A166" s="1">
        <v>38596</v>
      </c>
      <c r="B166">
        <v>2784</v>
      </c>
    </row>
    <row r="167" spans="1:2" x14ac:dyDescent="0.3">
      <c r="A167" s="1">
        <v>38626</v>
      </c>
      <c r="B167">
        <v>2801</v>
      </c>
    </row>
    <row r="168" spans="1:2" x14ac:dyDescent="0.3">
      <c r="A168" s="1">
        <v>38657</v>
      </c>
      <c r="B168">
        <v>2933</v>
      </c>
    </row>
    <row r="169" spans="1:2" x14ac:dyDescent="0.3">
      <c r="A169" s="1">
        <v>38687</v>
      </c>
      <c r="B169">
        <v>4137</v>
      </c>
    </row>
    <row r="170" spans="1:2" x14ac:dyDescent="0.3">
      <c r="A170" s="1">
        <v>38718</v>
      </c>
      <c r="B170">
        <v>2424</v>
      </c>
    </row>
    <row r="171" spans="1:2" x14ac:dyDescent="0.3">
      <c r="A171" s="1">
        <v>38749</v>
      </c>
      <c r="B171">
        <v>2519</v>
      </c>
    </row>
    <row r="172" spans="1:2" x14ac:dyDescent="0.3">
      <c r="A172" s="1">
        <v>38777</v>
      </c>
      <c r="B172">
        <v>2753</v>
      </c>
    </row>
    <row r="173" spans="1:2" x14ac:dyDescent="0.3">
      <c r="A173" s="1">
        <v>38808</v>
      </c>
      <c r="B173">
        <v>2791</v>
      </c>
    </row>
    <row r="174" spans="1:2" x14ac:dyDescent="0.3">
      <c r="A174" s="1">
        <v>38838</v>
      </c>
      <c r="B174">
        <v>3017</v>
      </c>
    </row>
    <row r="175" spans="1:2" x14ac:dyDescent="0.3">
      <c r="A175" s="1">
        <v>38869</v>
      </c>
      <c r="B175">
        <v>3055</v>
      </c>
    </row>
    <row r="176" spans="1:2" x14ac:dyDescent="0.3">
      <c r="A176" s="1">
        <v>38899</v>
      </c>
      <c r="B176">
        <v>3117</v>
      </c>
    </row>
    <row r="177" spans="1:2" x14ac:dyDescent="0.3">
      <c r="A177" s="1">
        <v>38930</v>
      </c>
      <c r="B177">
        <v>3024</v>
      </c>
    </row>
    <row r="178" spans="1:2" x14ac:dyDescent="0.3">
      <c r="A178" s="1">
        <v>38961</v>
      </c>
      <c r="B178">
        <v>2997</v>
      </c>
    </row>
    <row r="179" spans="1:2" x14ac:dyDescent="0.3">
      <c r="A179" s="1">
        <v>38991</v>
      </c>
      <c r="B179">
        <v>2913</v>
      </c>
    </row>
    <row r="180" spans="1:2" x14ac:dyDescent="0.3">
      <c r="A180" s="1">
        <v>39022</v>
      </c>
      <c r="B180">
        <v>3137</v>
      </c>
    </row>
    <row r="181" spans="1:2" x14ac:dyDescent="0.3">
      <c r="A181" s="1">
        <v>39052</v>
      </c>
      <c r="B181">
        <v>4269</v>
      </c>
    </row>
    <row r="182" spans="1:2" x14ac:dyDescent="0.3">
      <c r="A182" s="1">
        <v>39083</v>
      </c>
      <c r="B182">
        <v>2569</v>
      </c>
    </row>
    <row r="183" spans="1:2" x14ac:dyDescent="0.3">
      <c r="A183" s="1">
        <v>39114</v>
      </c>
      <c r="B183">
        <v>2603</v>
      </c>
    </row>
    <row r="184" spans="1:2" x14ac:dyDescent="0.3">
      <c r="A184" s="1">
        <v>39142</v>
      </c>
      <c r="B184">
        <v>3005</v>
      </c>
    </row>
    <row r="185" spans="1:2" x14ac:dyDescent="0.3">
      <c r="A185" s="1">
        <v>39173</v>
      </c>
      <c r="B185">
        <v>2867</v>
      </c>
    </row>
    <row r="186" spans="1:2" x14ac:dyDescent="0.3">
      <c r="A186" s="1">
        <v>39203</v>
      </c>
      <c r="B186">
        <v>3262</v>
      </c>
    </row>
    <row r="187" spans="1:2" x14ac:dyDescent="0.3">
      <c r="A187" s="1">
        <v>39234</v>
      </c>
      <c r="B187">
        <v>3364</v>
      </c>
    </row>
    <row r="188" spans="1:2" x14ac:dyDescent="0.3">
      <c r="A188" s="1">
        <v>39264</v>
      </c>
      <c r="B188">
        <v>3322</v>
      </c>
    </row>
    <row r="189" spans="1:2" x14ac:dyDescent="0.3">
      <c r="A189" s="1">
        <v>39295</v>
      </c>
      <c r="B189">
        <v>3292</v>
      </c>
    </row>
    <row r="190" spans="1:2" x14ac:dyDescent="0.3">
      <c r="A190" s="1">
        <v>39326</v>
      </c>
      <c r="B190">
        <v>3057</v>
      </c>
    </row>
    <row r="191" spans="1:2" x14ac:dyDescent="0.3">
      <c r="A191" s="1">
        <v>39356</v>
      </c>
      <c r="B191">
        <v>3087</v>
      </c>
    </row>
    <row r="192" spans="1:2" x14ac:dyDescent="0.3">
      <c r="A192" s="1">
        <v>39387</v>
      </c>
      <c r="B192">
        <v>3297</v>
      </c>
    </row>
    <row r="193" spans="1:2" x14ac:dyDescent="0.3">
      <c r="A193" s="1">
        <v>39417</v>
      </c>
      <c r="B193">
        <v>4403</v>
      </c>
    </row>
    <row r="194" spans="1:2" x14ac:dyDescent="0.3">
      <c r="A194" s="1">
        <v>39448</v>
      </c>
      <c r="B194">
        <v>2675</v>
      </c>
    </row>
    <row r="195" spans="1:2" x14ac:dyDescent="0.3">
      <c r="A195" s="1">
        <v>39479</v>
      </c>
      <c r="B195">
        <v>2806</v>
      </c>
    </row>
    <row r="196" spans="1:2" x14ac:dyDescent="0.3">
      <c r="A196" s="1">
        <v>39508</v>
      </c>
      <c r="B196">
        <v>2989</v>
      </c>
    </row>
    <row r="197" spans="1:2" x14ac:dyDescent="0.3">
      <c r="A197" s="1">
        <v>39539</v>
      </c>
      <c r="B197">
        <v>2997</v>
      </c>
    </row>
    <row r="198" spans="1:2" x14ac:dyDescent="0.3">
      <c r="A198" s="1">
        <v>39569</v>
      </c>
      <c r="B198">
        <v>3420</v>
      </c>
    </row>
    <row r="199" spans="1:2" x14ac:dyDescent="0.3">
      <c r="A199" s="1">
        <v>39600</v>
      </c>
      <c r="B199">
        <v>3279</v>
      </c>
    </row>
    <row r="200" spans="1:2" x14ac:dyDescent="0.3">
      <c r="A200" s="1">
        <v>39630</v>
      </c>
      <c r="B200">
        <v>3517</v>
      </c>
    </row>
    <row r="201" spans="1:2" x14ac:dyDescent="0.3">
      <c r="A201" s="1">
        <v>39661</v>
      </c>
      <c r="B201">
        <v>3472</v>
      </c>
    </row>
    <row r="202" spans="1:2" x14ac:dyDescent="0.3">
      <c r="A202" s="1">
        <v>39692</v>
      </c>
      <c r="B202">
        <v>3151</v>
      </c>
    </row>
    <row r="203" spans="1:2" x14ac:dyDescent="0.3">
      <c r="A203" s="1">
        <v>39722</v>
      </c>
      <c r="B203">
        <v>3351</v>
      </c>
    </row>
    <row r="204" spans="1:2" x14ac:dyDescent="0.3">
      <c r="A204" s="1">
        <v>39753</v>
      </c>
      <c r="B204">
        <v>3386</v>
      </c>
    </row>
    <row r="205" spans="1:2" x14ac:dyDescent="0.3">
      <c r="A205" s="1">
        <v>39783</v>
      </c>
      <c r="B205">
        <v>4461</v>
      </c>
    </row>
    <row r="206" spans="1:2" x14ac:dyDescent="0.3">
      <c r="A206" s="1">
        <v>39814</v>
      </c>
      <c r="B206">
        <v>2913</v>
      </c>
    </row>
    <row r="207" spans="1:2" x14ac:dyDescent="0.3">
      <c r="A207" s="1">
        <v>39845</v>
      </c>
      <c r="B207">
        <v>2781</v>
      </c>
    </row>
    <row r="208" spans="1:2" x14ac:dyDescent="0.3">
      <c r="A208" s="1">
        <v>39873</v>
      </c>
      <c r="B208">
        <v>3024</v>
      </c>
    </row>
    <row r="209" spans="1:2" x14ac:dyDescent="0.3">
      <c r="A209" s="1">
        <v>39904</v>
      </c>
      <c r="B209">
        <v>3130</v>
      </c>
    </row>
    <row r="210" spans="1:2" x14ac:dyDescent="0.3">
      <c r="A210" s="1">
        <v>39934</v>
      </c>
      <c r="B210">
        <v>3467</v>
      </c>
    </row>
    <row r="211" spans="1:2" x14ac:dyDescent="0.3">
      <c r="A211" s="1">
        <v>39965</v>
      </c>
      <c r="B211">
        <v>3307</v>
      </c>
    </row>
    <row r="212" spans="1:2" x14ac:dyDescent="0.3">
      <c r="A212" s="1">
        <v>39995</v>
      </c>
      <c r="B212">
        <v>3555</v>
      </c>
    </row>
    <row r="213" spans="1:2" x14ac:dyDescent="0.3">
      <c r="A213" s="1">
        <v>40026</v>
      </c>
      <c r="B213">
        <v>3399</v>
      </c>
    </row>
    <row r="214" spans="1:2" x14ac:dyDescent="0.3">
      <c r="A214" s="1">
        <v>40057</v>
      </c>
      <c r="B214">
        <v>3263</v>
      </c>
    </row>
    <row r="215" spans="1:2" x14ac:dyDescent="0.3">
      <c r="A215" s="1">
        <v>40087</v>
      </c>
      <c r="B215">
        <v>3425</v>
      </c>
    </row>
    <row r="216" spans="1:2" x14ac:dyDescent="0.3">
      <c r="A216" s="1">
        <v>40118</v>
      </c>
      <c r="B216">
        <v>3356</v>
      </c>
    </row>
    <row r="217" spans="1:2" x14ac:dyDescent="0.3">
      <c r="A217" s="1">
        <v>40148</v>
      </c>
      <c r="B217">
        <v>4625</v>
      </c>
    </row>
    <row r="218" spans="1:2" x14ac:dyDescent="0.3">
      <c r="A218" s="1">
        <v>40179</v>
      </c>
      <c r="B218">
        <v>2878</v>
      </c>
    </row>
    <row r="219" spans="1:2" x14ac:dyDescent="0.3">
      <c r="A219" s="1">
        <v>40210</v>
      </c>
      <c r="B219">
        <v>2916</v>
      </c>
    </row>
    <row r="220" spans="1:2" x14ac:dyDescent="0.3">
      <c r="A220" s="1">
        <v>40238</v>
      </c>
      <c r="B220">
        <v>3214</v>
      </c>
    </row>
    <row r="221" spans="1:2" x14ac:dyDescent="0.3">
      <c r="A221" s="1">
        <v>40269</v>
      </c>
      <c r="B221">
        <v>3310</v>
      </c>
    </row>
    <row r="222" spans="1:2" x14ac:dyDescent="0.3">
      <c r="A222" s="1">
        <v>40299</v>
      </c>
      <c r="B222">
        <v>3467</v>
      </c>
    </row>
    <row r="223" spans="1:2" x14ac:dyDescent="0.3">
      <c r="A223" s="1">
        <v>40330</v>
      </c>
      <c r="B223">
        <v>3438</v>
      </c>
    </row>
    <row r="224" spans="1:2" x14ac:dyDescent="0.3">
      <c r="A224" s="1">
        <v>40360</v>
      </c>
      <c r="B224">
        <v>3657</v>
      </c>
    </row>
    <row r="225" spans="1:2" x14ac:dyDescent="0.3">
      <c r="A225" s="1">
        <v>40391</v>
      </c>
      <c r="B225">
        <v>3454</v>
      </c>
    </row>
    <row r="226" spans="1:2" x14ac:dyDescent="0.3">
      <c r="A226" s="1">
        <v>40422</v>
      </c>
      <c r="B226">
        <v>3365</v>
      </c>
    </row>
    <row r="227" spans="1:2" x14ac:dyDescent="0.3">
      <c r="A227" s="1">
        <v>40452</v>
      </c>
      <c r="B227">
        <v>3497</v>
      </c>
    </row>
    <row r="228" spans="1:2" x14ac:dyDescent="0.3">
      <c r="A228" s="1">
        <v>40483</v>
      </c>
      <c r="B228">
        <v>3524</v>
      </c>
    </row>
    <row r="229" spans="1:2" x14ac:dyDescent="0.3">
      <c r="A229" s="1">
        <v>40513</v>
      </c>
      <c r="B229">
        <v>4681</v>
      </c>
    </row>
    <row r="230" spans="1:2" x14ac:dyDescent="0.3">
      <c r="A230" s="1">
        <v>40544</v>
      </c>
      <c r="B230">
        <v>2888</v>
      </c>
    </row>
    <row r="231" spans="1:2" x14ac:dyDescent="0.3">
      <c r="A231" s="1">
        <v>40575</v>
      </c>
      <c r="B231">
        <v>2984</v>
      </c>
    </row>
    <row r="232" spans="1:2" x14ac:dyDescent="0.3">
      <c r="A232" s="1">
        <v>40603</v>
      </c>
      <c r="B232">
        <v>3249</v>
      </c>
    </row>
    <row r="233" spans="1:2" x14ac:dyDescent="0.3">
      <c r="A233" s="1">
        <v>40634</v>
      </c>
      <c r="B233">
        <v>3363</v>
      </c>
    </row>
    <row r="234" spans="1:2" x14ac:dyDescent="0.3">
      <c r="A234" s="1">
        <v>40664</v>
      </c>
      <c r="B234">
        <v>3471</v>
      </c>
    </row>
    <row r="235" spans="1:2" x14ac:dyDescent="0.3">
      <c r="A235" s="1">
        <v>40695</v>
      </c>
      <c r="B235">
        <v>3551</v>
      </c>
    </row>
    <row r="236" spans="1:2" x14ac:dyDescent="0.3">
      <c r="A236" s="1">
        <v>40725</v>
      </c>
      <c r="B236">
        <v>3740</v>
      </c>
    </row>
    <row r="237" spans="1:2" x14ac:dyDescent="0.3">
      <c r="A237" s="1">
        <v>40756</v>
      </c>
      <c r="B237">
        <v>3576</v>
      </c>
    </row>
    <row r="238" spans="1:2" x14ac:dyDescent="0.3">
      <c r="A238" s="1">
        <v>40787</v>
      </c>
      <c r="B238">
        <v>3517</v>
      </c>
    </row>
    <row r="239" spans="1:2" x14ac:dyDescent="0.3">
      <c r="A239" s="1">
        <v>40817</v>
      </c>
      <c r="B239">
        <v>3515</v>
      </c>
    </row>
    <row r="240" spans="1:2" x14ac:dyDescent="0.3">
      <c r="A240" s="1">
        <v>40848</v>
      </c>
      <c r="B240">
        <v>3646</v>
      </c>
    </row>
    <row r="241" spans="1:2" x14ac:dyDescent="0.3">
      <c r="A241" s="1">
        <v>40878</v>
      </c>
      <c r="B241">
        <v>4892</v>
      </c>
    </row>
    <row r="242" spans="1:2" x14ac:dyDescent="0.3">
      <c r="A242" s="1">
        <v>40909</v>
      </c>
      <c r="B242">
        <v>2995</v>
      </c>
    </row>
    <row r="243" spans="1:2" x14ac:dyDescent="0.3">
      <c r="A243" s="1">
        <v>40940</v>
      </c>
      <c r="B243">
        <v>3202</v>
      </c>
    </row>
    <row r="244" spans="1:2" x14ac:dyDescent="0.3">
      <c r="A244" s="1">
        <v>40969</v>
      </c>
      <c r="B244">
        <v>3550</v>
      </c>
    </row>
    <row r="245" spans="1:2" x14ac:dyDescent="0.3">
      <c r="A245" s="1">
        <v>41000</v>
      </c>
      <c r="B245">
        <v>3409</v>
      </c>
    </row>
    <row r="246" spans="1:2" x14ac:dyDescent="0.3">
      <c r="A246" s="1">
        <v>41030</v>
      </c>
      <c r="B246">
        <v>3786</v>
      </c>
    </row>
    <row r="247" spans="1:2" x14ac:dyDescent="0.3">
      <c r="A247" s="1">
        <v>41061</v>
      </c>
      <c r="B247">
        <v>3816</v>
      </c>
    </row>
    <row r="248" spans="1:2" x14ac:dyDescent="0.3">
      <c r="A248" s="1">
        <v>41091</v>
      </c>
      <c r="B248">
        <v>3733</v>
      </c>
    </row>
    <row r="249" spans="1:2" x14ac:dyDescent="0.3">
      <c r="A249" s="1">
        <v>41122</v>
      </c>
      <c r="B249">
        <v>3752</v>
      </c>
    </row>
    <row r="250" spans="1:2" x14ac:dyDescent="0.3">
      <c r="A250" s="1">
        <v>41153</v>
      </c>
      <c r="B250">
        <v>3503</v>
      </c>
    </row>
    <row r="251" spans="1:2" x14ac:dyDescent="0.3">
      <c r="A251" s="1">
        <v>41183</v>
      </c>
      <c r="B251">
        <v>3626</v>
      </c>
    </row>
    <row r="252" spans="1:2" x14ac:dyDescent="0.3">
      <c r="A252" s="1">
        <v>41214</v>
      </c>
      <c r="B252">
        <v>3869</v>
      </c>
    </row>
    <row r="253" spans="1:2" x14ac:dyDescent="0.3">
      <c r="A253" s="1">
        <v>41244</v>
      </c>
      <c r="B253">
        <v>5124</v>
      </c>
    </row>
    <row r="254" spans="1:2" x14ac:dyDescent="0.3">
      <c r="A254" s="1">
        <v>41275</v>
      </c>
      <c r="B254">
        <v>3155</v>
      </c>
    </row>
    <row r="255" spans="1:2" x14ac:dyDescent="0.3">
      <c r="A255" s="1">
        <v>41306</v>
      </c>
      <c r="B255">
        <v>3227</v>
      </c>
    </row>
    <row r="256" spans="1:2" x14ac:dyDescent="0.3">
      <c r="A256" s="1">
        <v>41334</v>
      </c>
      <c r="B256">
        <v>3624</v>
      </c>
    </row>
    <row r="257" spans="1:2" x14ac:dyDescent="0.3">
      <c r="A257" s="1">
        <v>41365</v>
      </c>
      <c r="B257">
        <v>3488</v>
      </c>
    </row>
    <row r="258" spans="1:2" x14ac:dyDescent="0.3">
      <c r="A258" s="1">
        <v>41395</v>
      </c>
      <c r="B258">
        <v>3947</v>
      </c>
    </row>
    <row r="259" spans="1:2" x14ac:dyDescent="0.3">
      <c r="A259" s="1">
        <v>41426</v>
      </c>
      <c r="B259">
        <v>3809</v>
      </c>
    </row>
    <row r="260" spans="1:2" x14ac:dyDescent="0.3">
      <c r="A260" s="1">
        <v>41456</v>
      </c>
      <c r="B260">
        <v>4034</v>
      </c>
    </row>
    <row r="261" spans="1:2" x14ac:dyDescent="0.3">
      <c r="A261" s="1">
        <v>41487</v>
      </c>
      <c r="B261">
        <v>4100</v>
      </c>
    </row>
    <row r="262" spans="1:2" x14ac:dyDescent="0.3">
      <c r="A262" s="1">
        <v>41518</v>
      </c>
      <c r="B262">
        <v>3631</v>
      </c>
    </row>
    <row r="263" spans="1:2" x14ac:dyDescent="0.3">
      <c r="A263" s="1">
        <v>41548</v>
      </c>
      <c r="B263">
        <v>3787</v>
      </c>
    </row>
    <row r="264" spans="1:2" x14ac:dyDescent="0.3">
      <c r="A264" s="1">
        <v>41579</v>
      </c>
      <c r="B264">
        <v>4059</v>
      </c>
    </row>
    <row r="265" spans="1:2" x14ac:dyDescent="0.3">
      <c r="A265" s="1">
        <v>41609</v>
      </c>
      <c r="B265">
        <v>5215</v>
      </c>
    </row>
    <row r="266" spans="1:2" x14ac:dyDescent="0.3">
      <c r="A266" s="1">
        <v>41640</v>
      </c>
      <c r="B266">
        <v>3381</v>
      </c>
    </row>
    <row r="267" spans="1:2" x14ac:dyDescent="0.3">
      <c r="A267" s="1">
        <v>41671</v>
      </c>
      <c r="B267">
        <v>3310</v>
      </c>
    </row>
    <row r="268" spans="1:2" x14ac:dyDescent="0.3">
      <c r="A268" s="1">
        <v>41699</v>
      </c>
      <c r="B268">
        <v>3652</v>
      </c>
    </row>
    <row r="269" spans="1:2" x14ac:dyDescent="0.3">
      <c r="A269" s="1">
        <v>41730</v>
      </c>
      <c r="B269">
        <v>3702</v>
      </c>
    </row>
    <row r="270" spans="1:2" x14ac:dyDescent="0.3">
      <c r="A270" s="1">
        <v>41760</v>
      </c>
      <c r="B270">
        <v>4165</v>
      </c>
    </row>
    <row r="271" spans="1:2" x14ac:dyDescent="0.3">
      <c r="A271" s="1">
        <v>41791</v>
      </c>
      <c r="B271">
        <v>4036</v>
      </c>
    </row>
    <row r="272" spans="1:2" x14ac:dyDescent="0.3">
      <c r="A272" s="1">
        <v>41821</v>
      </c>
      <c r="B272">
        <v>4242</v>
      </c>
    </row>
    <row r="273" spans="1:2" x14ac:dyDescent="0.3">
      <c r="A273" s="1">
        <v>41852</v>
      </c>
      <c r="B273">
        <v>4219</v>
      </c>
    </row>
    <row r="274" spans="1:2" x14ac:dyDescent="0.3">
      <c r="A274" s="1">
        <v>41883</v>
      </c>
      <c r="B274">
        <v>3814</v>
      </c>
    </row>
    <row r="275" spans="1:2" x14ac:dyDescent="0.3">
      <c r="A275" s="1">
        <v>41913</v>
      </c>
      <c r="B275">
        <v>4090</v>
      </c>
    </row>
    <row r="276" spans="1:2" x14ac:dyDescent="0.3">
      <c r="A276" s="1">
        <v>41944</v>
      </c>
      <c r="B276">
        <v>4103</v>
      </c>
    </row>
    <row r="277" spans="1:2" x14ac:dyDescent="0.3">
      <c r="A277" s="1">
        <v>41974</v>
      </c>
      <c r="B277">
        <v>5572</v>
      </c>
    </row>
    <row r="278" spans="1:2" x14ac:dyDescent="0.3">
      <c r="A278" s="1">
        <v>42005</v>
      </c>
      <c r="B278">
        <v>3572</v>
      </c>
    </row>
    <row r="279" spans="1:2" x14ac:dyDescent="0.3">
      <c r="A279" s="1">
        <v>42036</v>
      </c>
      <c r="B279">
        <v>3482</v>
      </c>
    </row>
    <row r="280" spans="1:2" x14ac:dyDescent="0.3">
      <c r="A280" s="1">
        <v>42064</v>
      </c>
      <c r="B280">
        <v>3857</v>
      </c>
    </row>
    <row r="281" spans="1:2" x14ac:dyDescent="0.3">
      <c r="A281" s="1">
        <v>42095</v>
      </c>
      <c r="B281">
        <v>3867</v>
      </c>
    </row>
    <row r="282" spans="1:2" x14ac:dyDescent="0.3">
      <c r="A282" s="1">
        <v>42125</v>
      </c>
      <c r="B282">
        <v>4335</v>
      </c>
    </row>
    <row r="283" spans="1:2" x14ac:dyDescent="0.3">
      <c r="A283" s="1">
        <v>42156</v>
      </c>
      <c r="B283">
        <v>4217</v>
      </c>
    </row>
    <row r="284" spans="1:2" x14ac:dyDescent="0.3">
      <c r="A284" s="1">
        <v>42186</v>
      </c>
      <c r="B284">
        <v>4532</v>
      </c>
    </row>
    <row r="285" spans="1:2" x14ac:dyDescent="0.3">
      <c r="A285" s="1">
        <v>42217</v>
      </c>
      <c r="B285">
        <v>4260</v>
      </c>
    </row>
    <row r="286" spans="1:2" x14ac:dyDescent="0.3">
      <c r="A286" s="1">
        <v>42248</v>
      </c>
      <c r="B286">
        <v>4073</v>
      </c>
    </row>
    <row r="287" spans="1:2" x14ac:dyDescent="0.3">
      <c r="A287" s="1">
        <v>42278</v>
      </c>
      <c r="B287">
        <v>4273</v>
      </c>
    </row>
    <row r="288" spans="1:2" x14ac:dyDescent="0.3">
      <c r="A288" s="1">
        <v>42309</v>
      </c>
      <c r="B288">
        <v>4266</v>
      </c>
    </row>
    <row r="289" spans="1:2" x14ac:dyDescent="0.3">
      <c r="A289" s="1">
        <v>42339</v>
      </c>
      <c r="B289">
        <v>5816</v>
      </c>
    </row>
    <row r="290" spans="1:2" x14ac:dyDescent="0.3">
      <c r="A290" s="1">
        <v>42370</v>
      </c>
      <c r="B290">
        <v>3610</v>
      </c>
    </row>
    <row r="291" spans="1:2" x14ac:dyDescent="0.3">
      <c r="A291" s="1">
        <v>42401</v>
      </c>
      <c r="B291">
        <v>3773</v>
      </c>
    </row>
    <row r="292" spans="1:2" x14ac:dyDescent="0.3">
      <c r="A292" s="1">
        <v>42430</v>
      </c>
      <c r="B292">
        <v>4051</v>
      </c>
    </row>
    <row r="293" spans="1:2" x14ac:dyDescent="0.3">
      <c r="A293" s="1">
        <v>42461</v>
      </c>
      <c r="B293">
        <v>4114</v>
      </c>
    </row>
    <row r="294" spans="1:2" x14ac:dyDescent="0.3">
      <c r="A294" s="1">
        <v>42491</v>
      </c>
      <c r="B294">
        <v>4403</v>
      </c>
    </row>
    <row r="295" spans="1:2" x14ac:dyDescent="0.3">
      <c r="A295" s="1">
        <v>42522</v>
      </c>
      <c r="B295">
        <v>4474</v>
      </c>
    </row>
    <row r="296" spans="1:2" x14ac:dyDescent="0.3">
      <c r="A296" s="1">
        <v>42552</v>
      </c>
      <c r="B296">
        <v>4751</v>
      </c>
    </row>
    <row r="297" spans="1:2" x14ac:dyDescent="0.3">
      <c r="A297" s="1">
        <v>42583</v>
      </c>
      <c r="B297">
        <v>4480</v>
      </c>
    </row>
    <row r="298" spans="1:2" x14ac:dyDescent="0.3">
      <c r="A298" s="1">
        <v>42614</v>
      </c>
      <c r="B298">
        <v>4434</v>
      </c>
    </row>
    <row r="299" spans="1:2" x14ac:dyDescent="0.3">
      <c r="A299" s="1">
        <v>42644</v>
      </c>
      <c r="B299">
        <v>4437</v>
      </c>
    </row>
    <row r="300" spans="1:2" x14ac:dyDescent="0.3">
      <c r="A300" s="1">
        <v>42675</v>
      </c>
      <c r="B300">
        <v>4674</v>
      </c>
    </row>
    <row r="301" spans="1:2" x14ac:dyDescent="0.3">
      <c r="A301" s="1">
        <v>42705</v>
      </c>
      <c r="B301">
        <v>6054</v>
      </c>
    </row>
    <row r="302" spans="1:2" x14ac:dyDescent="0.3">
      <c r="A302" s="1">
        <v>42736</v>
      </c>
      <c r="B302">
        <v>3728</v>
      </c>
    </row>
    <row r="303" spans="1:2" x14ac:dyDescent="0.3">
      <c r="A303" s="1">
        <v>42767</v>
      </c>
      <c r="B303">
        <v>3759</v>
      </c>
    </row>
    <row r="304" spans="1:2" x14ac:dyDescent="0.3">
      <c r="A304" s="1">
        <v>42795</v>
      </c>
      <c r="B304">
        <v>4247</v>
      </c>
    </row>
    <row r="305" spans="1:2" x14ac:dyDescent="0.3">
      <c r="A305" s="1">
        <v>42826</v>
      </c>
      <c r="B305">
        <v>4251</v>
      </c>
    </row>
    <row r="306" spans="1:2" x14ac:dyDescent="0.3">
      <c r="A306" s="1">
        <v>42856</v>
      </c>
      <c r="B306">
        <v>4647</v>
      </c>
    </row>
    <row r="307" spans="1:2" x14ac:dyDescent="0.3">
      <c r="A307" s="1">
        <v>42887</v>
      </c>
      <c r="B307">
        <v>4676</v>
      </c>
    </row>
    <row r="308" spans="1:2" x14ac:dyDescent="0.3">
      <c r="A308" s="1">
        <v>42917</v>
      </c>
      <c r="B308">
        <v>4798</v>
      </c>
    </row>
    <row r="309" spans="1:2" x14ac:dyDescent="0.3">
      <c r="A309" s="1">
        <v>42948</v>
      </c>
      <c r="B309">
        <v>4647</v>
      </c>
    </row>
    <row r="310" spans="1:2" x14ac:dyDescent="0.3">
      <c r="A310" s="1">
        <v>42979</v>
      </c>
      <c r="B310">
        <v>4538</v>
      </c>
    </row>
    <row r="311" spans="1:2" x14ac:dyDescent="0.3">
      <c r="A311" s="1">
        <v>43009</v>
      </c>
      <c r="B311">
        <v>4536</v>
      </c>
    </row>
    <row r="312" spans="1:2" x14ac:dyDescent="0.3">
      <c r="A312" s="1">
        <v>43040</v>
      </c>
      <c r="B312">
        <v>4846</v>
      </c>
    </row>
    <row r="313" spans="1:2" x14ac:dyDescent="0.3">
      <c r="A313" s="1">
        <v>43070</v>
      </c>
      <c r="B313">
        <v>6241</v>
      </c>
    </row>
    <row r="314" spans="1:2" x14ac:dyDescent="0.3">
      <c r="A314" s="1">
        <v>43101</v>
      </c>
      <c r="B314">
        <v>3965</v>
      </c>
    </row>
    <row r="315" spans="1:2" x14ac:dyDescent="0.3">
      <c r="A315" s="1">
        <v>43132</v>
      </c>
      <c r="B315">
        <v>3967</v>
      </c>
    </row>
    <row r="316" spans="1:2" x14ac:dyDescent="0.3">
      <c r="A316" s="1">
        <v>43160</v>
      </c>
      <c r="B316">
        <v>4629</v>
      </c>
    </row>
    <row r="317" spans="1:2" x14ac:dyDescent="0.3">
      <c r="A317" s="1">
        <v>43191</v>
      </c>
      <c r="B317">
        <v>4317</v>
      </c>
    </row>
    <row r="318" spans="1:2" x14ac:dyDescent="0.3">
      <c r="A318" s="1">
        <v>43221</v>
      </c>
      <c r="B318">
        <v>4897</v>
      </c>
    </row>
    <row r="319" spans="1:2" x14ac:dyDescent="0.3">
      <c r="A319" s="1">
        <v>43252</v>
      </c>
      <c r="B319">
        <v>4939</v>
      </c>
    </row>
    <row r="320" spans="1:2" x14ac:dyDescent="0.3">
      <c r="A320" s="1">
        <v>43282</v>
      </c>
      <c r="B320">
        <v>4963</v>
      </c>
    </row>
    <row r="321" spans="1:5" x14ac:dyDescent="0.3">
      <c r="A321" s="1">
        <v>43313</v>
      </c>
      <c r="B321">
        <v>4898</v>
      </c>
    </row>
    <row r="322" spans="1:5" x14ac:dyDescent="0.3">
      <c r="A322" s="1">
        <v>43344</v>
      </c>
      <c r="B322">
        <v>4598</v>
      </c>
    </row>
    <row r="323" spans="1:5" x14ac:dyDescent="0.3">
      <c r="A323" s="1">
        <v>43374</v>
      </c>
      <c r="B323">
        <v>4737</v>
      </c>
    </row>
    <row r="324" spans="1:5" x14ac:dyDescent="0.3">
      <c r="A324" s="1">
        <v>43405</v>
      </c>
      <c r="B324">
        <v>5130</v>
      </c>
    </row>
    <row r="325" spans="1:5" x14ac:dyDescent="0.3">
      <c r="A325" s="1">
        <v>43435</v>
      </c>
      <c r="B325">
        <v>6370</v>
      </c>
      <c r="C325">
        <v>6370</v>
      </c>
      <c r="D325" s="7">
        <v>6370</v>
      </c>
      <c r="E325" s="7">
        <v>6370</v>
      </c>
    </row>
    <row r="326" spans="1:5" x14ac:dyDescent="0.3">
      <c r="A326" s="1">
        <v>43466</v>
      </c>
      <c r="C326">
        <f t="shared" ref="C326:C357" si="0">_xlfn.FORECAST.ETS(A326,$B$2:$B$325,$A$2:$A$325,1,1)</f>
        <v>4235.3695817402895</v>
      </c>
      <c r="D326" s="7">
        <f t="shared" ref="D326:D357" si="1">C326-_xlfn.FORECAST.ETS.CONFINT(A326,$B$2:$B$325,$A$2:$A$325,0.9,1,1)</f>
        <v>4043.2860277716359</v>
      </c>
      <c r="E326" s="7">
        <f t="shared" ref="E326:E357" si="2">C326+_xlfn.FORECAST.ETS.CONFINT(A326,$B$2:$B$325,$A$2:$A$325,0.9,1,1)</f>
        <v>4427.4531357089436</v>
      </c>
    </row>
    <row r="327" spans="1:5" x14ac:dyDescent="0.3">
      <c r="A327" s="1">
        <v>43497</v>
      </c>
      <c r="C327">
        <f t="shared" si="0"/>
        <v>4372.8423314637967</v>
      </c>
      <c r="D327" s="7">
        <f t="shared" si="1"/>
        <v>4141.8799908252695</v>
      </c>
      <c r="E327" s="7">
        <f t="shared" si="2"/>
        <v>4603.8046721023238</v>
      </c>
    </row>
    <row r="328" spans="1:5" x14ac:dyDescent="0.3">
      <c r="A328" s="1">
        <v>43525</v>
      </c>
      <c r="C328">
        <f t="shared" si="0"/>
        <v>4865.307609189189</v>
      </c>
      <c r="D328" s="7">
        <f t="shared" si="1"/>
        <v>4601.0342291770548</v>
      </c>
      <c r="E328" s="7">
        <f t="shared" si="2"/>
        <v>5129.5809892013231</v>
      </c>
    </row>
    <row r="329" spans="1:5" x14ac:dyDescent="0.3">
      <c r="A329" s="1">
        <v>43556</v>
      </c>
      <c r="C329">
        <f t="shared" si="0"/>
        <v>4826.482491583005</v>
      </c>
      <c r="D329" s="7">
        <f t="shared" si="1"/>
        <v>4532.5664912243228</v>
      </c>
      <c r="E329" s="7">
        <f t="shared" si="2"/>
        <v>5120.3984919416871</v>
      </c>
    </row>
    <row r="330" spans="1:5" x14ac:dyDescent="0.3">
      <c r="A330" s="1">
        <v>43586</v>
      </c>
      <c r="C330">
        <f t="shared" si="0"/>
        <v>5277.480569696736</v>
      </c>
      <c r="D330" s="7">
        <f t="shared" si="1"/>
        <v>4956.5720714658046</v>
      </c>
      <c r="E330" s="7">
        <f t="shared" si="2"/>
        <v>5598.3890679276674</v>
      </c>
    </row>
    <row r="331" spans="1:5" x14ac:dyDescent="0.3">
      <c r="A331" s="1">
        <v>43617</v>
      </c>
      <c r="C331">
        <f t="shared" si="0"/>
        <v>5228.9680289935595</v>
      </c>
      <c r="D331" s="7">
        <f t="shared" si="1"/>
        <v>4883.0960294255374</v>
      </c>
      <c r="E331" s="7">
        <f t="shared" si="2"/>
        <v>5574.8400285615817</v>
      </c>
    </row>
    <row r="332" spans="1:5" x14ac:dyDescent="0.3">
      <c r="A332" s="1">
        <v>43647</v>
      </c>
      <c r="C332">
        <f t="shared" si="0"/>
        <v>5331.6360962538229</v>
      </c>
      <c r="D332" s="7">
        <f t="shared" si="1"/>
        <v>4962.4177101947344</v>
      </c>
      <c r="E332" s="7">
        <f t="shared" si="2"/>
        <v>5700.8544823129114</v>
      </c>
    </row>
    <row r="333" spans="1:5" x14ac:dyDescent="0.3">
      <c r="A333" s="1">
        <v>43678</v>
      </c>
      <c r="C333">
        <f t="shared" si="0"/>
        <v>5174.1609130663601</v>
      </c>
      <c r="D333" s="7">
        <f t="shared" si="1"/>
        <v>4782.9235585286006</v>
      </c>
      <c r="E333" s="7">
        <f t="shared" si="2"/>
        <v>5565.3982676041196</v>
      </c>
    </row>
    <row r="334" spans="1:5" x14ac:dyDescent="0.3">
      <c r="A334" s="1">
        <v>43709</v>
      </c>
      <c r="C334">
        <f t="shared" si="0"/>
        <v>4944.895519806103</v>
      </c>
      <c r="D334" s="7">
        <f t="shared" si="1"/>
        <v>4532.7537155417895</v>
      </c>
      <c r="E334" s="7">
        <f t="shared" si="2"/>
        <v>5357.0373240704166</v>
      </c>
    </row>
    <row r="335" spans="1:5" x14ac:dyDescent="0.3">
      <c r="A335" s="1">
        <v>43739</v>
      </c>
      <c r="C335">
        <f t="shared" si="0"/>
        <v>5049.5873909202355</v>
      </c>
      <c r="D335" s="7">
        <f t="shared" si="1"/>
        <v>4617.4937805695617</v>
      </c>
      <c r="E335" s="7">
        <f t="shared" si="2"/>
        <v>5481.6810012709093</v>
      </c>
    </row>
    <row r="336" spans="1:5" x14ac:dyDescent="0.3">
      <c r="A336" s="1">
        <v>43770</v>
      </c>
      <c r="C336">
        <f t="shared" si="0"/>
        <v>5255.9900126735693</v>
      </c>
      <c r="D336" s="7">
        <f t="shared" si="1"/>
        <v>4804.7707697009364</v>
      </c>
      <c r="E336" s="7">
        <f t="shared" si="2"/>
        <v>5707.2092556462021</v>
      </c>
    </row>
    <row r="337" spans="1:5" x14ac:dyDescent="0.3">
      <c r="A337" s="1">
        <v>43800</v>
      </c>
      <c r="C337">
        <f t="shared" si="0"/>
        <v>6486.4129636685975</v>
      </c>
      <c r="D337" s="7">
        <f t="shared" si="1"/>
        <v>6016.7932324144949</v>
      </c>
      <c r="E337" s="7">
        <f t="shared" si="2"/>
        <v>6956.0326949227001</v>
      </c>
    </row>
    <row r="338" spans="1:5" x14ac:dyDescent="0.3">
      <c r="A338" s="1">
        <v>43831</v>
      </c>
      <c r="C338">
        <f t="shared" si="0"/>
        <v>4351.782545408887</v>
      </c>
      <c r="D338" s="7">
        <f t="shared" si="1"/>
        <v>3854.8839095213389</v>
      </c>
      <c r="E338" s="7">
        <f t="shared" si="2"/>
        <v>4848.6811812964352</v>
      </c>
    </row>
    <row r="339" spans="1:5" x14ac:dyDescent="0.3">
      <c r="A339" s="1">
        <v>43862</v>
      </c>
      <c r="C339">
        <f t="shared" si="0"/>
        <v>4489.2552951323942</v>
      </c>
      <c r="D339" s="7">
        <f t="shared" si="1"/>
        <v>3975.4924103881153</v>
      </c>
      <c r="E339" s="7">
        <f t="shared" si="2"/>
        <v>5003.0181798766735</v>
      </c>
    </row>
    <row r="340" spans="1:5" x14ac:dyDescent="0.3">
      <c r="A340" s="1">
        <v>43891</v>
      </c>
      <c r="C340">
        <f t="shared" si="0"/>
        <v>4981.7205728577865</v>
      </c>
      <c r="D340" s="7">
        <f t="shared" si="1"/>
        <v>4451.5823454655019</v>
      </c>
      <c r="E340" s="7">
        <f t="shared" si="2"/>
        <v>5511.858800250071</v>
      </c>
    </row>
    <row r="341" spans="1:5" x14ac:dyDescent="0.3">
      <c r="A341" s="1">
        <v>43922</v>
      </c>
      <c r="C341">
        <f t="shared" si="0"/>
        <v>4942.8954552516025</v>
      </c>
      <c r="D341" s="7">
        <f t="shared" si="1"/>
        <v>4396.8267385641311</v>
      </c>
      <c r="E341" s="7">
        <f t="shared" si="2"/>
        <v>5488.9641719390738</v>
      </c>
    </row>
    <row r="342" spans="1:5" x14ac:dyDescent="0.3">
      <c r="A342" s="1">
        <v>43952</v>
      </c>
      <c r="C342">
        <f t="shared" si="0"/>
        <v>5393.8935333653335</v>
      </c>
      <c r="D342" s="7">
        <f t="shared" si="1"/>
        <v>4832.301256763215</v>
      </c>
      <c r="E342" s="7">
        <f t="shared" si="2"/>
        <v>5955.485809967452</v>
      </c>
    </row>
    <row r="343" spans="1:5" x14ac:dyDescent="0.3">
      <c r="A343" s="1">
        <v>43983</v>
      </c>
      <c r="C343">
        <f t="shared" si="0"/>
        <v>5345.380992662157</v>
      </c>
      <c r="D343" s="7">
        <f t="shared" si="1"/>
        <v>4768.6391619283677</v>
      </c>
      <c r="E343" s="7">
        <f t="shared" si="2"/>
        <v>5922.1228233959464</v>
      </c>
    </row>
    <row r="344" spans="1:5" x14ac:dyDescent="0.3">
      <c r="A344" s="1">
        <v>44013</v>
      </c>
      <c r="C344">
        <f t="shared" si="0"/>
        <v>5448.0490599224204</v>
      </c>
      <c r="D344" s="7">
        <f t="shared" si="1"/>
        <v>4856.502882795121</v>
      </c>
      <c r="E344" s="7">
        <f t="shared" si="2"/>
        <v>6039.5952370497198</v>
      </c>
    </row>
    <row r="345" spans="1:5" x14ac:dyDescent="0.3">
      <c r="A345" s="1">
        <v>44044</v>
      </c>
      <c r="C345">
        <f t="shared" si="0"/>
        <v>5290.5738767349576</v>
      </c>
      <c r="D345" s="7">
        <f t="shared" si="1"/>
        <v>4684.5432009448514</v>
      </c>
      <c r="E345" s="7">
        <f t="shared" si="2"/>
        <v>5896.6045525250638</v>
      </c>
    </row>
    <row r="346" spans="1:5" x14ac:dyDescent="0.3">
      <c r="A346" s="1">
        <v>44075</v>
      </c>
      <c r="C346">
        <f t="shared" si="0"/>
        <v>5061.3084834747006</v>
      </c>
      <c r="D346" s="7">
        <f t="shared" si="1"/>
        <v>4441.0906877896541</v>
      </c>
      <c r="E346" s="7">
        <f t="shared" si="2"/>
        <v>5681.526279159747</v>
      </c>
    </row>
    <row r="347" spans="1:5" x14ac:dyDescent="0.3">
      <c r="A347" s="1">
        <v>44105</v>
      </c>
      <c r="C347">
        <f t="shared" si="0"/>
        <v>5166.000354588833</v>
      </c>
      <c r="D347" s="7">
        <f t="shared" si="1"/>
        <v>4531.872799814937</v>
      </c>
      <c r="E347" s="7">
        <f t="shared" si="2"/>
        <v>5800.127909362729</v>
      </c>
    </row>
    <row r="348" spans="1:5" x14ac:dyDescent="0.3">
      <c r="A348" s="1">
        <v>44136</v>
      </c>
      <c r="C348">
        <f t="shared" si="0"/>
        <v>5372.4029763421677</v>
      </c>
      <c r="D348" s="7">
        <f t="shared" si="1"/>
        <v>4724.6250987420572</v>
      </c>
      <c r="E348" s="7">
        <f t="shared" si="2"/>
        <v>6020.1808539422782</v>
      </c>
    </row>
    <row r="349" spans="1:5" x14ac:dyDescent="0.3">
      <c r="A349" s="1">
        <v>44166</v>
      </c>
      <c r="C349">
        <f t="shared" si="0"/>
        <v>6602.8259273371959</v>
      </c>
      <c r="D349" s="7">
        <f t="shared" si="1"/>
        <v>5941.6410387996921</v>
      </c>
      <c r="E349" s="7">
        <f t="shared" si="2"/>
        <v>7264.0108158746998</v>
      </c>
    </row>
    <row r="350" spans="1:5" x14ac:dyDescent="0.3">
      <c r="A350" s="1">
        <v>44197</v>
      </c>
      <c r="C350">
        <f t="shared" si="0"/>
        <v>4468.1955090774854</v>
      </c>
      <c r="D350" s="7">
        <f t="shared" si="1"/>
        <v>3786.810976871081</v>
      </c>
      <c r="E350" s="7">
        <f t="shared" si="2"/>
        <v>5149.5800412838898</v>
      </c>
    </row>
    <row r="351" spans="1:5" x14ac:dyDescent="0.3">
      <c r="A351" s="1">
        <v>44228</v>
      </c>
      <c r="C351">
        <f t="shared" si="0"/>
        <v>4605.6682588009926</v>
      </c>
      <c r="D351" s="7">
        <f t="shared" si="1"/>
        <v>3911.4520889343812</v>
      </c>
      <c r="E351" s="7">
        <f t="shared" si="2"/>
        <v>5299.884428667604</v>
      </c>
    </row>
    <row r="352" spans="1:5" x14ac:dyDescent="0.3">
      <c r="A352" s="1">
        <v>44256</v>
      </c>
      <c r="C352">
        <f t="shared" si="0"/>
        <v>5098.1335365263849</v>
      </c>
      <c r="D352" s="7">
        <f t="shared" si="1"/>
        <v>4391.2825078133974</v>
      </c>
      <c r="E352" s="7">
        <f t="shared" si="2"/>
        <v>5804.9845652393724</v>
      </c>
    </row>
    <row r="353" spans="1:5" x14ac:dyDescent="0.3">
      <c r="A353" s="1">
        <v>44287</v>
      </c>
      <c r="C353">
        <f t="shared" si="0"/>
        <v>5059.3084189202</v>
      </c>
      <c r="D353" s="7">
        <f t="shared" si="1"/>
        <v>4340.0088892475123</v>
      </c>
      <c r="E353" s="7">
        <f t="shared" si="2"/>
        <v>5778.6079485928876</v>
      </c>
    </row>
    <row r="354" spans="1:5" x14ac:dyDescent="0.3">
      <c r="A354" s="1">
        <v>44317</v>
      </c>
      <c r="C354">
        <f t="shared" si="0"/>
        <v>5510.3064970339319</v>
      </c>
      <c r="D354" s="7">
        <f t="shared" si="1"/>
        <v>4778.7352605294682</v>
      </c>
      <c r="E354" s="7">
        <f t="shared" si="2"/>
        <v>6241.8777335383957</v>
      </c>
    </row>
    <row r="355" spans="1:5" x14ac:dyDescent="0.3">
      <c r="A355" s="1">
        <v>44348</v>
      </c>
      <c r="C355">
        <f t="shared" si="0"/>
        <v>5461.7939563307555</v>
      </c>
      <c r="D355" s="7">
        <f t="shared" si="1"/>
        <v>4718.1190053846067</v>
      </c>
      <c r="E355" s="7">
        <f t="shared" si="2"/>
        <v>6205.4689072769042</v>
      </c>
    </row>
    <row r="356" spans="1:5" x14ac:dyDescent="0.3">
      <c r="A356" s="1">
        <v>44378</v>
      </c>
      <c r="C356">
        <f t="shared" si="0"/>
        <v>5564.4620235910188</v>
      </c>
      <c r="D356" s="7">
        <f t="shared" si="1"/>
        <v>4808.8432288725508</v>
      </c>
      <c r="E356" s="7">
        <f t="shared" si="2"/>
        <v>6320.0808183094869</v>
      </c>
    </row>
    <row r="357" spans="1:5" x14ac:dyDescent="0.3">
      <c r="A357" s="1">
        <v>44409</v>
      </c>
      <c r="C357">
        <f t="shared" si="0"/>
        <v>5406.9868404035569</v>
      </c>
      <c r="D357" s="7">
        <f t="shared" si="1"/>
        <v>4639.5765598665048</v>
      </c>
      <c r="E357" s="7">
        <f t="shared" si="2"/>
        <v>6174.3971209406091</v>
      </c>
    </row>
    <row r="358" spans="1:5" x14ac:dyDescent="0.3">
      <c r="A358" s="1">
        <v>44440</v>
      </c>
      <c r="C358">
        <f t="shared" ref="C358:C389" si="3">_xlfn.FORECAST.ETS(A358,$B$2:$B$325,$A$2:$A$325,1,1)</f>
        <v>5177.721447143299</v>
      </c>
      <c r="D358" s="7">
        <f t="shared" ref="D358:D389" si="4">C358-_xlfn.FORECAST.ETS.CONFINT(A358,$B$2:$B$325,$A$2:$A$325,0.9,1,1)</f>
        <v>4398.6650732630524</v>
      </c>
      <c r="E358" s="7">
        <f t="shared" ref="E358:E389" si="5">C358+_xlfn.FORECAST.ETS.CONFINT(A358,$B$2:$B$325,$A$2:$A$325,0.9,1,1)</f>
        <v>5956.7778210235456</v>
      </c>
    </row>
    <row r="359" spans="1:5" x14ac:dyDescent="0.3">
      <c r="A359" s="1">
        <v>44470</v>
      </c>
      <c r="C359">
        <f t="shared" si="3"/>
        <v>5282.4133182574315</v>
      </c>
      <c r="D359" s="7">
        <f t="shared" si="4"/>
        <v>4491.849771316126</v>
      </c>
      <c r="E359" s="7">
        <f t="shared" si="5"/>
        <v>6072.976865198737</v>
      </c>
    </row>
    <row r="360" spans="1:5" x14ac:dyDescent="0.3">
      <c r="A360" s="1">
        <v>44501</v>
      </c>
      <c r="C360">
        <f t="shared" si="3"/>
        <v>5488.8159400107652</v>
      </c>
      <c r="D360" s="7">
        <f t="shared" si="4"/>
        <v>4686.878114070948</v>
      </c>
      <c r="E360" s="7">
        <f t="shared" si="5"/>
        <v>6290.7537659505824</v>
      </c>
    </row>
    <row r="361" spans="1:5" x14ac:dyDescent="0.3">
      <c r="A361" s="1">
        <v>44531</v>
      </c>
      <c r="C361">
        <f t="shared" si="3"/>
        <v>6719.2388910057934</v>
      </c>
      <c r="D361" s="7">
        <f t="shared" si="4"/>
        <v>5906.0540582416752</v>
      </c>
      <c r="E361" s="7">
        <f t="shared" si="5"/>
        <v>7532.4237237699117</v>
      </c>
    </row>
    <row r="362" spans="1:5" x14ac:dyDescent="0.3">
      <c r="A362" s="1">
        <v>44562</v>
      </c>
      <c r="C362">
        <f t="shared" si="3"/>
        <v>4584.608472746083</v>
      </c>
      <c r="D362" s="7">
        <f t="shared" si="4"/>
        <v>3754.455785737322</v>
      </c>
      <c r="E362" s="7">
        <f t="shared" si="5"/>
        <v>5414.7611597548439</v>
      </c>
    </row>
    <row r="363" spans="1:5" x14ac:dyDescent="0.3">
      <c r="A363" s="1">
        <v>44593</v>
      </c>
      <c r="C363">
        <f t="shared" si="3"/>
        <v>4722.0812224695901</v>
      </c>
      <c r="D363" s="7">
        <f t="shared" si="4"/>
        <v>3880.9971113506881</v>
      </c>
      <c r="E363" s="7">
        <f t="shared" si="5"/>
        <v>5563.1653335884921</v>
      </c>
    </row>
    <row r="364" spans="1:5" x14ac:dyDescent="0.3">
      <c r="A364" s="1">
        <v>44621</v>
      </c>
      <c r="C364">
        <f t="shared" si="3"/>
        <v>5214.5465001949824</v>
      </c>
      <c r="D364" s="7">
        <f t="shared" si="4"/>
        <v>4362.6407294515875</v>
      </c>
      <c r="E364" s="7">
        <f t="shared" si="5"/>
        <v>6066.4522709383773</v>
      </c>
    </row>
    <row r="365" spans="1:5" x14ac:dyDescent="0.3">
      <c r="A365" s="1">
        <v>44652</v>
      </c>
      <c r="C365">
        <f t="shared" si="3"/>
        <v>5175.7213825887975</v>
      </c>
      <c r="D365" s="7">
        <f t="shared" si="4"/>
        <v>4313.0995429118047</v>
      </c>
      <c r="E365" s="7">
        <f t="shared" si="5"/>
        <v>6038.3432222657902</v>
      </c>
    </row>
    <row r="366" spans="1:5" x14ac:dyDescent="0.3">
      <c r="A366" s="1">
        <v>44682</v>
      </c>
      <c r="C366">
        <f t="shared" si="3"/>
        <v>5626.7194607025294</v>
      </c>
      <c r="D366" s="7">
        <f t="shared" si="4"/>
        <v>4753.4832131988396</v>
      </c>
      <c r="E366" s="7">
        <f t="shared" si="5"/>
        <v>6499.9557082062192</v>
      </c>
    </row>
    <row r="367" spans="1:5" x14ac:dyDescent="0.3">
      <c r="A367" s="1">
        <v>44713</v>
      </c>
      <c r="C367">
        <f t="shared" si="3"/>
        <v>5578.206919999353</v>
      </c>
      <c r="D367" s="7">
        <f t="shared" si="4"/>
        <v>4694.4542209834481</v>
      </c>
      <c r="E367" s="7">
        <f t="shared" si="5"/>
        <v>6461.9596190152579</v>
      </c>
    </row>
    <row r="368" spans="1:5" x14ac:dyDescent="0.3">
      <c r="A368" s="1">
        <v>44743</v>
      </c>
      <c r="C368">
        <f t="shared" si="3"/>
        <v>5680.8749872596163</v>
      </c>
      <c r="D368" s="7">
        <f t="shared" si="4"/>
        <v>4786.7002955630687</v>
      </c>
      <c r="E368" s="7">
        <f t="shared" si="5"/>
        <v>6575.0496789561639</v>
      </c>
    </row>
    <row r="369" spans="1:5" x14ac:dyDescent="0.3">
      <c r="A369" s="1">
        <v>44774</v>
      </c>
      <c r="C369">
        <f t="shared" si="3"/>
        <v>5523.3998040721544</v>
      </c>
      <c r="D369" s="7">
        <f t="shared" si="4"/>
        <v>4618.8942725773668</v>
      </c>
      <c r="E369" s="7">
        <f t="shared" si="5"/>
        <v>6427.9053355669421</v>
      </c>
    </row>
    <row r="370" spans="1:5" x14ac:dyDescent="0.3">
      <c r="A370" s="1">
        <v>44805</v>
      </c>
      <c r="C370">
        <f t="shared" si="3"/>
        <v>5294.1344108118965</v>
      </c>
      <c r="D370" s="7">
        <f t="shared" si="4"/>
        <v>4379.386063717332</v>
      </c>
      <c r="E370" s="7">
        <f t="shared" si="5"/>
        <v>6208.8827579064609</v>
      </c>
    </row>
    <row r="371" spans="1:5" x14ac:dyDescent="0.3">
      <c r="A371" s="1">
        <v>44835</v>
      </c>
      <c r="C371">
        <f t="shared" si="3"/>
        <v>5398.826281926029</v>
      </c>
      <c r="D371" s="7">
        <f t="shared" si="4"/>
        <v>4473.9201790780116</v>
      </c>
      <c r="E371" s="7">
        <f t="shared" si="5"/>
        <v>6323.7323847740463</v>
      </c>
    </row>
    <row r="372" spans="1:5" x14ac:dyDescent="0.3">
      <c r="A372" s="1">
        <v>44866</v>
      </c>
      <c r="C372">
        <f t="shared" si="3"/>
        <v>5605.2289036793627</v>
      </c>
      <c r="D372" s="7">
        <f t="shared" si="4"/>
        <v>4670.2472931561088</v>
      </c>
      <c r="E372" s="7">
        <f t="shared" si="5"/>
        <v>6540.2105142026167</v>
      </c>
    </row>
    <row r="373" spans="1:5" x14ac:dyDescent="0.3">
      <c r="A373" s="1">
        <v>44896</v>
      </c>
      <c r="C373">
        <f t="shared" si="3"/>
        <v>6835.651854674391</v>
      </c>
      <c r="D373" s="7">
        <f t="shared" si="4"/>
        <v>5890.6743146778708</v>
      </c>
      <c r="E373" s="7">
        <f t="shared" si="5"/>
        <v>7780.6293946709111</v>
      </c>
    </row>
    <row r="374" spans="1:5" x14ac:dyDescent="0.3">
      <c r="A374" s="1">
        <v>44927</v>
      </c>
      <c r="C374">
        <f t="shared" si="3"/>
        <v>4701.0214364146805</v>
      </c>
      <c r="D374" s="7">
        <f t="shared" si="4"/>
        <v>3740.9997823396202</v>
      </c>
      <c r="E374" s="7">
        <f t="shared" si="5"/>
        <v>5661.0430904897403</v>
      </c>
    </row>
    <row r="375" spans="1:5" x14ac:dyDescent="0.3">
      <c r="A375" s="1">
        <v>44958</v>
      </c>
      <c r="C375">
        <f t="shared" si="3"/>
        <v>4838.4941861381876</v>
      </c>
      <c r="D375" s="7">
        <f t="shared" si="4"/>
        <v>3868.6802921095887</v>
      </c>
      <c r="E375" s="7">
        <f t="shared" si="5"/>
        <v>5808.3080801667866</v>
      </c>
    </row>
    <row r="376" spans="1:5" x14ac:dyDescent="0.3">
      <c r="A376" s="1">
        <v>44986</v>
      </c>
      <c r="C376">
        <f t="shared" si="3"/>
        <v>5330.9594638635799</v>
      </c>
      <c r="D376" s="7">
        <f t="shared" si="4"/>
        <v>4351.4242427839945</v>
      </c>
      <c r="E376" s="7">
        <f t="shared" si="5"/>
        <v>6310.4946849431653</v>
      </c>
    </row>
    <row r="377" spans="1:5" x14ac:dyDescent="0.3">
      <c r="A377" s="1">
        <v>45017</v>
      </c>
      <c r="C377">
        <f t="shared" si="3"/>
        <v>5292.134346257395</v>
      </c>
      <c r="D377" s="7">
        <f t="shared" si="4"/>
        <v>4302.9465830199251</v>
      </c>
      <c r="E377" s="7">
        <f t="shared" si="5"/>
        <v>6281.3221094948649</v>
      </c>
    </row>
    <row r="378" spans="1:5" x14ac:dyDescent="0.3">
      <c r="A378" s="1">
        <v>45047</v>
      </c>
      <c r="C378">
        <f t="shared" si="3"/>
        <v>5743.1324243711269</v>
      </c>
      <c r="D378" s="7">
        <f t="shared" si="4"/>
        <v>4744.3588726322714</v>
      </c>
      <c r="E378" s="7">
        <f t="shared" si="5"/>
        <v>6741.9059761099825</v>
      </c>
    </row>
    <row r="379" spans="1:5" x14ac:dyDescent="0.3">
      <c r="A379" s="1">
        <v>45078</v>
      </c>
      <c r="C379">
        <f t="shared" si="3"/>
        <v>5694.6198836679505</v>
      </c>
      <c r="D379" s="7">
        <f t="shared" si="4"/>
        <v>4686.3253566221501</v>
      </c>
      <c r="E379" s="7">
        <f t="shared" si="5"/>
        <v>6702.9144107137508</v>
      </c>
    </row>
    <row r="380" spans="1:5" x14ac:dyDescent="0.3">
      <c r="A380" s="1">
        <v>45108</v>
      </c>
      <c r="C380">
        <f t="shared" si="3"/>
        <v>5797.2879509282138</v>
      </c>
      <c r="D380" s="7">
        <f t="shared" si="4"/>
        <v>4779.5354065524543</v>
      </c>
      <c r="E380" s="7">
        <f t="shared" si="5"/>
        <v>6815.0404953039733</v>
      </c>
    </row>
    <row r="381" spans="1:5" x14ac:dyDescent="0.3">
      <c r="A381" s="1">
        <v>45139</v>
      </c>
      <c r="C381">
        <f t="shared" si="3"/>
        <v>5639.812767740752</v>
      </c>
      <c r="D381" s="7">
        <f t="shared" si="4"/>
        <v>4612.6633889337145</v>
      </c>
      <c r="E381" s="7">
        <f t="shared" si="5"/>
        <v>6666.9621465477894</v>
      </c>
    </row>
    <row r="382" spans="1:5" x14ac:dyDescent="0.3">
      <c r="A382" s="1">
        <v>45170</v>
      </c>
      <c r="C382">
        <f t="shared" si="3"/>
        <v>5410.547374480494</v>
      </c>
      <c r="D382" s="7">
        <f t="shared" si="4"/>
        <v>4374.060644481624</v>
      </c>
      <c r="E382" s="7">
        <f t="shared" si="5"/>
        <v>6447.034104479364</v>
      </c>
    </row>
    <row r="383" spans="1:5" x14ac:dyDescent="0.3">
      <c r="A383" s="1">
        <v>45200</v>
      </c>
      <c r="C383">
        <f t="shared" si="3"/>
        <v>5515.2392455946265</v>
      </c>
      <c r="D383" s="7">
        <f t="shared" si="4"/>
        <v>4469.4730190335858</v>
      </c>
      <c r="E383" s="7">
        <f t="shared" si="5"/>
        <v>6561.0054721556671</v>
      </c>
    </row>
    <row r="384" spans="1:5" x14ac:dyDescent="0.3">
      <c r="A384" s="1">
        <v>45231</v>
      </c>
      <c r="C384">
        <f t="shared" si="3"/>
        <v>5721.6418673479602</v>
      </c>
      <c r="D384" s="7">
        <f t="shared" si="4"/>
        <v>4666.6524372436725</v>
      </c>
      <c r="E384" s="7">
        <f t="shared" si="5"/>
        <v>6776.631297452248</v>
      </c>
    </row>
    <row r="385" spans="1:5" x14ac:dyDescent="0.3">
      <c r="A385" s="1">
        <v>45261</v>
      </c>
      <c r="C385">
        <f t="shared" si="3"/>
        <v>6952.0648183429885</v>
      </c>
      <c r="D385" s="7">
        <f t="shared" si="4"/>
        <v>5887.9069793434874</v>
      </c>
      <c r="E385" s="7">
        <f t="shared" si="5"/>
        <v>8016.2226573424896</v>
      </c>
    </row>
    <row r="386" spans="1:5" x14ac:dyDescent="0.3">
      <c r="A386" s="1">
        <v>45292</v>
      </c>
      <c r="C386">
        <f t="shared" si="3"/>
        <v>4817.434400083278</v>
      </c>
      <c r="D386" s="7">
        <f t="shared" si="4"/>
        <v>3739.5305679820463</v>
      </c>
      <c r="E386" s="7">
        <f t="shared" si="5"/>
        <v>5895.3382321845093</v>
      </c>
    </row>
    <row r="387" spans="1:5" x14ac:dyDescent="0.3">
      <c r="A387" s="1">
        <v>45323</v>
      </c>
      <c r="C387">
        <f t="shared" si="3"/>
        <v>4954.9071498067851</v>
      </c>
      <c r="D387" s="7">
        <f t="shared" si="4"/>
        <v>3867.9788519784861</v>
      </c>
      <c r="E387" s="7">
        <f t="shared" si="5"/>
        <v>6041.8354476350842</v>
      </c>
    </row>
    <row r="388" spans="1:5" x14ac:dyDescent="0.3">
      <c r="A388" s="1">
        <v>45352</v>
      </c>
      <c r="C388">
        <f t="shared" si="3"/>
        <v>5447.3724275321774</v>
      </c>
      <c r="D388" s="7">
        <f t="shared" si="4"/>
        <v>4351.4694614744403</v>
      </c>
      <c r="E388" s="7">
        <f t="shared" si="5"/>
        <v>6543.2753935899145</v>
      </c>
    </row>
    <row r="389" spans="1:5" x14ac:dyDescent="0.3">
      <c r="A389" s="1">
        <v>45383</v>
      </c>
      <c r="C389">
        <f t="shared" si="3"/>
        <v>5408.5473099259925</v>
      </c>
      <c r="D389" s="7">
        <f t="shared" si="4"/>
        <v>4303.7182262060869</v>
      </c>
      <c r="E389" s="7">
        <f t="shared" si="5"/>
        <v>6513.3763936458981</v>
      </c>
    </row>
    <row r="390" spans="1:5" x14ac:dyDescent="0.3">
      <c r="A390" s="1">
        <v>45413</v>
      </c>
      <c r="C390">
        <f t="shared" ref="C390:C406" si="6">_xlfn.FORECAST.ETS(A390,$B$2:$B$325,$A$2:$A$325,1,1)</f>
        <v>5859.5453880397245</v>
      </c>
      <c r="D390" s="7">
        <f t="shared" ref="D390:D406" si="7">C390-_xlfn.FORECAST.ETS.CONFINT(A390,$B$2:$B$325,$A$2:$A$325,0.9,1,1)</f>
        <v>4745.8375367296185</v>
      </c>
      <c r="E390" s="7">
        <f t="shared" ref="E390:E406" si="8">C390+_xlfn.FORECAST.ETS.CONFINT(A390,$B$2:$B$325,$A$2:$A$325,0.9,1,1)</f>
        <v>6973.2532393498304</v>
      </c>
    </row>
    <row r="391" spans="1:5" x14ac:dyDescent="0.3">
      <c r="A391" s="1">
        <v>45444</v>
      </c>
      <c r="C391">
        <f t="shared" si="6"/>
        <v>5811.032847336548</v>
      </c>
      <c r="D391" s="7">
        <f t="shared" si="7"/>
        <v>4688.4924220887324</v>
      </c>
      <c r="E391" s="7">
        <f t="shared" si="8"/>
        <v>6933.5732725843636</v>
      </c>
    </row>
    <row r="392" spans="1:5" x14ac:dyDescent="0.3">
      <c r="A392" s="1">
        <v>45474</v>
      </c>
      <c r="C392">
        <f t="shared" si="6"/>
        <v>5913.7009145968113</v>
      </c>
      <c r="D392" s="7">
        <f t="shared" si="7"/>
        <v>4782.372994512245</v>
      </c>
      <c r="E392" s="7">
        <f t="shared" si="8"/>
        <v>7045.0288346813777</v>
      </c>
    </row>
    <row r="393" spans="1:5" x14ac:dyDescent="0.3">
      <c r="A393" s="1">
        <v>45505</v>
      </c>
      <c r="C393">
        <f t="shared" si="6"/>
        <v>5756.2257314093495</v>
      </c>
      <c r="D393" s="7">
        <f t="shared" si="7"/>
        <v>4616.1543208372168</v>
      </c>
      <c r="E393" s="7">
        <f t="shared" si="8"/>
        <v>6896.2971419814821</v>
      </c>
    </row>
    <row r="394" spans="1:5" x14ac:dyDescent="0.3">
      <c r="A394" s="1">
        <v>45536</v>
      </c>
      <c r="C394">
        <f t="shared" si="6"/>
        <v>5526.9603381490915</v>
      </c>
      <c r="D394" s="7">
        <f t="shared" si="7"/>
        <v>4378.1884045474262</v>
      </c>
      <c r="E394" s="7">
        <f t="shared" si="8"/>
        <v>6675.7322717507568</v>
      </c>
    </row>
    <row r="395" spans="1:5" x14ac:dyDescent="0.3">
      <c r="A395" s="1">
        <v>45566</v>
      </c>
      <c r="C395">
        <f t="shared" si="6"/>
        <v>5631.652209263224</v>
      </c>
      <c r="D395" s="7">
        <f t="shared" si="7"/>
        <v>4474.2217192397466</v>
      </c>
      <c r="E395" s="7">
        <f t="shared" si="8"/>
        <v>6789.0826992867014</v>
      </c>
    </row>
    <row r="396" spans="1:5" x14ac:dyDescent="0.3">
      <c r="A396" s="1">
        <v>45597</v>
      </c>
      <c r="C396">
        <f t="shared" si="6"/>
        <v>5838.0548310165577</v>
      </c>
      <c r="D396" s="7">
        <f t="shared" si="7"/>
        <v>4672.0067846602551</v>
      </c>
      <c r="E396" s="7">
        <f t="shared" si="8"/>
        <v>7004.1028773728603</v>
      </c>
    </row>
    <row r="397" spans="1:5" x14ac:dyDescent="0.3">
      <c r="A397" s="1">
        <v>45627</v>
      </c>
      <c r="C397">
        <f t="shared" si="6"/>
        <v>7068.477782011586</v>
      </c>
      <c r="D397" s="7">
        <f t="shared" si="7"/>
        <v>5893.8522456174633</v>
      </c>
      <c r="E397" s="7">
        <f t="shared" si="8"/>
        <v>8243.1033184057087</v>
      </c>
    </row>
    <row r="398" spans="1:5" x14ac:dyDescent="0.3">
      <c r="A398" s="1">
        <v>45658</v>
      </c>
      <c r="C398">
        <f t="shared" si="6"/>
        <v>4933.8473637518764</v>
      </c>
      <c r="D398" s="7">
        <f t="shared" si="7"/>
        <v>3746.4189315769872</v>
      </c>
      <c r="E398" s="7">
        <f t="shared" si="8"/>
        <v>6121.2757959267656</v>
      </c>
    </row>
    <row r="399" spans="1:5" x14ac:dyDescent="0.3">
      <c r="A399" s="1">
        <v>45689</v>
      </c>
      <c r="C399">
        <f t="shared" si="6"/>
        <v>5071.3201134753836</v>
      </c>
      <c r="D399" s="7">
        <f t="shared" si="7"/>
        <v>3875.4219566172696</v>
      </c>
      <c r="E399" s="7">
        <f t="shared" si="8"/>
        <v>6267.2182703334975</v>
      </c>
    </row>
    <row r="400" spans="1:5" x14ac:dyDescent="0.3">
      <c r="A400" s="1">
        <v>45717</v>
      </c>
      <c r="C400">
        <f t="shared" si="6"/>
        <v>5563.7853912007758</v>
      </c>
      <c r="D400" s="7">
        <f t="shared" si="7"/>
        <v>4359.4543984272068</v>
      </c>
      <c r="E400" s="7">
        <f t="shared" si="8"/>
        <v>6768.1163839743449</v>
      </c>
    </row>
    <row r="401" spans="1:5" x14ac:dyDescent="0.3">
      <c r="A401" s="1">
        <v>45748</v>
      </c>
      <c r="C401">
        <f t="shared" si="6"/>
        <v>5524.9602735945919</v>
      </c>
      <c r="D401" s="7">
        <f t="shared" si="7"/>
        <v>4312.2325337186921</v>
      </c>
      <c r="E401" s="7">
        <f t="shared" si="8"/>
        <v>6737.6880134704916</v>
      </c>
    </row>
    <row r="402" spans="1:5" x14ac:dyDescent="0.3">
      <c r="A402" s="1">
        <v>45778</v>
      </c>
      <c r="C402">
        <f t="shared" si="6"/>
        <v>5975.9583517083229</v>
      </c>
      <c r="D402" s="7">
        <f t="shared" si="7"/>
        <v>4754.8691788395136</v>
      </c>
      <c r="E402" s="7">
        <f t="shared" si="8"/>
        <v>7197.0475245771322</v>
      </c>
    </row>
    <row r="403" spans="1:5" x14ac:dyDescent="0.3">
      <c r="A403" s="1">
        <v>45809</v>
      </c>
      <c r="C403">
        <f t="shared" si="6"/>
        <v>5927.4458110051464</v>
      </c>
      <c r="D403" s="7">
        <f t="shared" si="7"/>
        <v>4698.0297687127404</v>
      </c>
      <c r="E403" s="7">
        <f t="shared" si="8"/>
        <v>7156.8618532975524</v>
      </c>
    </row>
    <row r="404" spans="1:5" x14ac:dyDescent="0.3">
      <c r="A404" s="1">
        <v>45839</v>
      </c>
      <c r="C404">
        <f t="shared" si="6"/>
        <v>6030.1138782654098</v>
      </c>
      <c r="D404" s="7">
        <f t="shared" si="7"/>
        <v>4792.4048027140634</v>
      </c>
      <c r="E404" s="7">
        <f t="shared" si="8"/>
        <v>7267.8229538167561</v>
      </c>
    </row>
    <row r="405" spans="1:5" x14ac:dyDescent="0.3">
      <c r="A405" s="1">
        <v>45870</v>
      </c>
      <c r="C405">
        <f t="shared" si="6"/>
        <v>5872.638695077947</v>
      </c>
      <c r="D405" s="7">
        <f t="shared" si="7"/>
        <v>4626.6697171903161</v>
      </c>
      <c r="E405" s="7">
        <f t="shared" si="8"/>
        <v>7118.6076729655779</v>
      </c>
    </row>
    <row r="406" spans="1:5" x14ac:dyDescent="0.3">
      <c r="A406" s="1">
        <v>45901</v>
      </c>
      <c r="C406">
        <f t="shared" si="6"/>
        <v>5643.3733018176899</v>
      </c>
      <c r="D406" s="7">
        <f t="shared" si="7"/>
        <v>4389.1768685160141</v>
      </c>
      <c r="E406" s="7">
        <f t="shared" si="8"/>
        <v>6897.5697351193658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P404"/>
  <sheetViews>
    <sheetView tabSelected="1" zoomScale="85" zoomScaleNormal="85" workbookViewId="0">
      <selection activeCell="O28" sqref="O28"/>
    </sheetView>
  </sheetViews>
  <sheetFormatPr defaultRowHeight="14.4" x14ac:dyDescent="0.3"/>
  <cols>
    <col min="1" max="1" width="10.33203125" style="2" bestFit="1" customWidth="1"/>
    <col min="2" max="2" width="16.33203125" style="2" bestFit="1" customWidth="1"/>
    <col min="3" max="3" width="10.33203125" style="8" bestFit="1" customWidth="1"/>
    <col min="4" max="4" width="23.21875" style="12" bestFit="1" customWidth="1"/>
    <col min="8" max="8" width="10.33203125" style="2" bestFit="1" customWidth="1"/>
    <col min="9" max="10" width="8.88671875" style="2"/>
    <col min="11" max="11" width="22.77734375" style="12" bestFit="1" customWidth="1"/>
    <col min="15" max="15" width="33.6640625" bestFit="1" customWidth="1"/>
    <col min="16" max="16" width="12.6640625" bestFit="1" customWidth="1"/>
  </cols>
  <sheetData>
    <row r="1" spans="1:16" x14ac:dyDescent="0.3">
      <c r="A1" s="2" t="s">
        <v>0</v>
      </c>
      <c r="B1" s="2" t="s">
        <v>2</v>
      </c>
      <c r="D1" s="2" t="s">
        <v>13</v>
      </c>
      <c r="E1" s="28" t="s">
        <v>18</v>
      </c>
      <c r="F1" s="28" t="s">
        <v>29</v>
      </c>
      <c r="H1" s="2" t="s">
        <v>0</v>
      </c>
      <c r="I1" s="2" t="s">
        <v>1</v>
      </c>
      <c r="K1" s="2" t="s">
        <v>14</v>
      </c>
      <c r="L1" s="28" t="s">
        <v>18</v>
      </c>
      <c r="M1" s="28" t="s">
        <v>29</v>
      </c>
      <c r="O1" s="25" t="s">
        <v>15</v>
      </c>
      <c r="P1" s="25"/>
    </row>
    <row r="2" spans="1:16" x14ac:dyDescent="0.3">
      <c r="A2" s="3">
        <v>33604</v>
      </c>
      <c r="B2" s="4">
        <v>3459</v>
      </c>
      <c r="D2" s="11">
        <f>((P3*A2)+P2)</f>
        <v>3167.0488331776323</v>
      </c>
      <c r="E2" s="29">
        <f>((ABS(D2-B2))/B2)</f>
        <v>8.4403343978712825E-2</v>
      </c>
      <c r="F2" s="30">
        <f>ABS(B2-D2)</f>
        <v>291.95116682236767</v>
      </c>
      <c r="H2" s="3">
        <v>33604</v>
      </c>
      <c r="I2" s="4">
        <v>1509</v>
      </c>
      <c r="K2" s="11">
        <f>(($P$8*H2)+$P$7)</f>
        <v>1395.0795534340396</v>
      </c>
      <c r="L2" s="28">
        <f>((ABS(K2-I2))/I2)</f>
        <v>7.549400037505663E-2</v>
      </c>
      <c r="M2" s="28">
        <f>ABS(I2-K2)</f>
        <v>113.92044656596045</v>
      </c>
      <c r="O2" s="14" t="s">
        <v>11</v>
      </c>
      <c r="P2" s="14">
        <f>INTERCEPT(B2:B326,A2:A326)</f>
        <v>-28997.4271441276</v>
      </c>
    </row>
    <row r="3" spans="1:16" x14ac:dyDescent="0.3">
      <c r="A3" s="3">
        <v>33635</v>
      </c>
      <c r="B3" s="4">
        <v>3458</v>
      </c>
      <c r="D3" s="11">
        <f>(($P$3*A3)+$P$2)</f>
        <v>3196.7208589869515</v>
      </c>
      <c r="E3" s="29">
        <f t="shared" ref="E3:E66" si="0">((ABS(D3-B3))/B3)</f>
        <v>7.555787767873004E-2</v>
      </c>
      <c r="F3" s="30">
        <f t="shared" ref="F3:F66" si="1">ABS(B3-D3)</f>
        <v>261.2791410130485</v>
      </c>
      <c r="H3" s="3">
        <v>33635</v>
      </c>
      <c r="I3" s="4">
        <v>1541</v>
      </c>
      <c r="K3" s="11">
        <f t="shared" ref="K3:K66" si="2">(($P$8*H3)+$P$7)</f>
        <v>1405.0304874987523</v>
      </c>
      <c r="L3" s="28">
        <f t="shared" ref="L3:L66" si="3">((ABS(K3-I3))/I3)</f>
        <v>8.8234596042341115E-2</v>
      </c>
      <c r="M3" s="28">
        <f t="shared" ref="M3:N66" si="4">ABS(I3-K3)</f>
        <v>135.96951250124766</v>
      </c>
      <c r="O3" s="14" t="s">
        <v>12</v>
      </c>
      <c r="P3" s="14">
        <f>SLOPE(B2:B326,A2:A326)</f>
        <v>0.95716212288136027</v>
      </c>
    </row>
    <row r="4" spans="1:16" x14ac:dyDescent="0.3">
      <c r="A4" s="3">
        <v>33664</v>
      </c>
      <c r="B4" s="4">
        <v>4002</v>
      </c>
      <c r="C4" s="9"/>
      <c r="D4" s="11">
        <f t="shared" ref="D4:D67" si="5">(($P$3*A4)+$P$2)</f>
        <v>3224.4785605505131</v>
      </c>
      <c r="E4" s="29">
        <f t="shared" si="0"/>
        <v>0.1942832182532451</v>
      </c>
      <c r="F4" s="30">
        <f t="shared" si="1"/>
        <v>777.52143944948693</v>
      </c>
      <c r="H4" s="3">
        <v>33664</v>
      </c>
      <c r="I4" s="4">
        <v>1597</v>
      </c>
      <c r="K4" s="11">
        <f t="shared" si="2"/>
        <v>1414.3394258173557</v>
      </c>
      <c r="L4" s="28">
        <f t="shared" si="3"/>
        <v>0.11437731633227569</v>
      </c>
      <c r="M4" s="28">
        <f t="shared" si="4"/>
        <v>182.66057418264427</v>
      </c>
    </row>
    <row r="5" spans="1:16" x14ac:dyDescent="0.3">
      <c r="A5" s="3">
        <v>33695</v>
      </c>
      <c r="B5" s="4">
        <v>4564</v>
      </c>
      <c r="D5" s="11">
        <f t="shared" si="5"/>
        <v>3254.1505863598359</v>
      </c>
      <c r="E5" s="29">
        <f t="shared" si="0"/>
        <v>0.28699592761616216</v>
      </c>
      <c r="F5" s="30">
        <f t="shared" si="1"/>
        <v>1309.8494136401641</v>
      </c>
      <c r="H5" s="3">
        <v>33695</v>
      </c>
      <c r="I5" s="4">
        <v>1675</v>
      </c>
      <c r="K5" s="11">
        <f t="shared" si="2"/>
        <v>1424.2903598820685</v>
      </c>
      <c r="L5" s="28">
        <f t="shared" si="3"/>
        <v>0.14967739708533223</v>
      </c>
      <c r="M5" s="28">
        <f t="shared" si="4"/>
        <v>250.70964011793149</v>
      </c>
    </row>
    <row r="6" spans="1:16" x14ac:dyDescent="0.3">
      <c r="A6" s="3">
        <v>33725</v>
      </c>
      <c r="B6" s="4">
        <v>4221</v>
      </c>
      <c r="D6" s="11">
        <f t="shared" si="5"/>
        <v>3282.8654500462762</v>
      </c>
      <c r="E6" s="29">
        <f t="shared" si="0"/>
        <v>0.22225409854388148</v>
      </c>
      <c r="F6" s="30">
        <f t="shared" si="1"/>
        <v>938.13454995372376</v>
      </c>
      <c r="H6" s="3">
        <v>33725</v>
      </c>
      <c r="I6" s="4">
        <v>1822</v>
      </c>
      <c r="K6" s="11">
        <f t="shared" si="2"/>
        <v>1433.9202960737275</v>
      </c>
      <c r="L6" s="28">
        <f t="shared" si="3"/>
        <v>0.21299654441617591</v>
      </c>
      <c r="M6" s="28">
        <f t="shared" si="4"/>
        <v>388.07970392627249</v>
      </c>
      <c r="O6" s="25" t="s">
        <v>16</v>
      </c>
      <c r="P6" s="25"/>
    </row>
    <row r="7" spans="1:16" x14ac:dyDescent="0.3">
      <c r="A7" s="3">
        <v>33756</v>
      </c>
      <c r="B7" s="4">
        <v>4529</v>
      </c>
      <c r="D7" s="11">
        <f t="shared" si="5"/>
        <v>3312.537475855599</v>
      </c>
      <c r="E7" s="29">
        <f t="shared" si="0"/>
        <v>0.26859406583007306</v>
      </c>
      <c r="F7" s="30">
        <f t="shared" si="1"/>
        <v>1216.462524144401</v>
      </c>
      <c r="H7" s="3">
        <v>33756</v>
      </c>
      <c r="I7" s="4">
        <v>1775</v>
      </c>
      <c r="K7" s="11">
        <f t="shared" si="2"/>
        <v>1443.8712301384403</v>
      </c>
      <c r="L7" s="28">
        <f t="shared" si="3"/>
        <v>0.18655141964031532</v>
      </c>
      <c r="M7" s="28">
        <f t="shared" si="4"/>
        <v>331.1287698615597</v>
      </c>
      <c r="O7" s="14" t="s">
        <v>11</v>
      </c>
      <c r="P7" s="14">
        <f>INTERCEPT(I2:I325,H2:H325)</f>
        <v>-9391.7329727151173</v>
      </c>
    </row>
    <row r="8" spans="1:16" x14ac:dyDescent="0.3">
      <c r="A8" s="3">
        <v>33786</v>
      </c>
      <c r="B8" s="4">
        <v>4466</v>
      </c>
      <c r="D8" s="11">
        <f t="shared" si="5"/>
        <v>3341.2523395420394</v>
      </c>
      <c r="E8" s="29">
        <f t="shared" si="0"/>
        <v>0.25184676678413809</v>
      </c>
      <c r="F8" s="30">
        <f t="shared" si="1"/>
        <v>1124.7476604579606</v>
      </c>
      <c r="H8" s="3">
        <v>33786</v>
      </c>
      <c r="I8" s="4">
        <v>1912</v>
      </c>
      <c r="K8" s="11">
        <f t="shared" si="2"/>
        <v>1453.5011663300975</v>
      </c>
      <c r="L8" s="28">
        <f t="shared" si="3"/>
        <v>0.23980064522484443</v>
      </c>
      <c r="M8" s="28">
        <f t="shared" si="4"/>
        <v>458.49883366990252</v>
      </c>
      <c r="O8" s="14" t="s">
        <v>17</v>
      </c>
      <c r="P8" s="14">
        <f>SLOPE(I2:I325,H2:H325)</f>
        <v>0.32099787305526595</v>
      </c>
    </row>
    <row r="9" spans="1:16" x14ac:dyDescent="0.3">
      <c r="A9" s="3">
        <v>33817</v>
      </c>
      <c r="B9" s="4">
        <v>4137</v>
      </c>
      <c r="D9" s="11">
        <f t="shared" si="5"/>
        <v>3370.9243653513622</v>
      </c>
      <c r="E9" s="29">
        <f t="shared" si="0"/>
        <v>0.18517660977728737</v>
      </c>
      <c r="F9" s="30">
        <f t="shared" si="1"/>
        <v>766.07563464863779</v>
      </c>
      <c r="H9" s="3">
        <v>33817</v>
      </c>
      <c r="I9" s="4">
        <v>1862</v>
      </c>
      <c r="K9" s="11">
        <f t="shared" si="2"/>
        <v>1463.4521003948121</v>
      </c>
      <c r="L9" s="28">
        <f t="shared" si="3"/>
        <v>0.21404291063651337</v>
      </c>
      <c r="M9" s="28">
        <f t="shared" si="4"/>
        <v>398.54789960518792</v>
      </c>
    </row>
    <row r="10" spans="1:16" x14ac:dyDescent="0.3">
      <c r="A10" s="3">
        <v>33848</v>
      </c>
      <c r="B10" s="4">
        <v>4126</v>
      </c>
      <c r="D10" s="11">
        <f t="shared" si="5"/>
        <v>3400.5963911606814</v>
      </c>
      <c r="E10" s="29">
        <f t="shared" si="0"/>
        <v>0.17581279904006752</v>
      </c>
      <c r="F10" s="30">
        <f t="shared" si="1"/>
        <v>725.40360883931862</v>
      </c>
      <c r="H10" s="3">
        <v>33848</v>
      </c>
      <c r="I10" s="4">
        <v>1770</v>
      </c>
      <c r="K10" s="11">
        <f t="shared" si="2"/>
        <v>1473.4030344595249</v>
      </c>
      <c r="L10" s="28">
        <f t="shared" si="3"/>
        <v>0.16756890708501421</v>
      </c>
      <c r="M10" s="28">
        <f t="shared" si="4"/>
        <v>296.59696554047514</v>
      </c>
    </row>
    <row r="11" spans="1:16" x14ac:dyDescent="0.3">
      <c r="A11" s="3">
        <v>33878</v>
      </c>
      <c r="B11" s="4">
        <v>4259</v>
      </c>
      <c r="D11" s="11">
        <f t="shared" si="5"/>
        <v>3429.3112548471217</v>
      </c>
      <c r="E11" s="29">
        <f t="shared" si="0"/>
        <v>0.19480834589173004</v>
      </c>
      <c r="F11" s="30">
        <f t="shared" si="1"/>
        <v>829.68874515287825</v>
      </c>
      <c r="H11" s="3">
        <v>33878</v>
      </c>
      <c r="I11" s="4">
        <v>1882</v>
      </c>
      <c r="K11" s="11">
        <f t="shared" si="2"/>
        <v>1483.032970651182</v>
      </c>
      <c r="L11" s="28">
        <f t="shared" si="3"/>
        <v>0.21199098265080657</v>
      </c>
      <c r="M11" s="28">
        <f t="shared" si="4"/>
        <v>398.96702934881796</v>
      </c>
    </row>
    <row r="12" spans="1:16" x14ac:dyDescent="0.3">
      <c r="A12" s="3">
        <v>33909</v>
      </c>
      <c r="B12" s="4">
        <v>4240</v>
      </c>
      <c r="D12" s="11">
        <f t="shared" si="5"/>
        <v>3458.9832806564445</v>
      </c>
      <c r="E12" s="29">
        <f t="shared" si="0"/>
        <v>0.18420205644895177</v>
      </c>
      <c r="F12" s="30">
        <f t="shared" si="1"/>
        <v>781.01671934355545</v>
      </c>
      <c r="H12" s="3">
        <v>33909</v>
      </c>
      <c r="I12" s="4">
        <v>1831</v>
      </c>
      <c r="K12" s="11">
        <f t="shared" si="2"/>
        <v>1492.9839047158948</v>
      </c>
      <c r="L12" s="28">
        <f t="shared" si="3"/>
        <v>0.18460737044462325</v>
      </c>
      <c r="M12" s="28">
        <f t="shared" si="4"/>
        <v>338.01609528410518</v>
      </c>
      <c r="O12" s="26" t="s">
        <v>19</v>
      </c>
      <c r="P12" s="26"/>
    </row>
    <row r="13" spans="1:16" x14ac:dyDescent="0.3">
      <c r="A13" s="3">
        <v>33939</v>
      </c>
      <c r="B13" s="4">
        <v>4936</v>
      </c>
      <c r="D13" s="11">
        <f t="shared" si="5"/>
        <v>3487.6981443428849</v>
      </c>
      <c r="E13" s="29">
        <f t="shared" si="0"/>
        <v>0.2934160971752664</v>
      </c>
      <c r="F13" s="30">
        <f t="shared" si="1"/>
        <v>1448.3018556571151</v>
      </c>
      <c r="H13" s="3">
        <v>33939</v>
      </c>
      <c r="I13" s="4">
        <v>2511</v>
      </c>
      <c r="K13" s="11">
        <f t="shared" si="2"/>
        <v>1502.6138409075538</v>
      </c>
      <c r="L13" s="28">
        <f t="shared" si="3"/>
        <v>0.401587478730564</v>
      </c>
      <c r="M13" s="28">
        <f t="shared" si="4"/>
        <v>1008.3861590924462</v>
      </c>
      <c r="O13" s="15" t="s">
        <v>30</v>
      </c>
      <c r="P13" s="16">
        <f>AVERAGE(E2:E326)</f>
        <v>0.10221273259053089</v>
      </c>
    </row>
    <row r="14" spans="1:16" x14ac:dyDescent="0.3">
      <c r="A14" s="3">
        <v>33970</v>
      </c>
      <c r="B14" s="4">
        <v>3031</v>
      </c>
      <c r="D14" s="11">
        <f t="shared" si="5"/>
        <v>3517.3701701522077</v>
      </c>
      <c r="E14" s="29">
        <f t="shared" si="0"/>
        <v>0.16046524914292568</v>
      </c>
      <c r="F14" s="30">
        <f t="shared" si="1"/>
        <v>486.37017015220772</v>
      </c>
      <c r="H14" s="3">
        <v>33970</v>
      </c>
      <c r="I14" s="4">
        <v>1614</v>
      </c>
      <c r="K14" s="11">
        <f t="shared" si="2"/>
        <v>1512.5647749722666</v>
      </c>
      <c r="L14" s="28">
        <f t="shared" si="3"/>
        <v>6.2847103486823666E-2</v>
      </c>
      <c r="M14" s="28">
        <f t="shared" si="4"/>
        <v>101.4352250277334</v>
      </c>
      <c r="O14" s="16" t="s">
        <v>32</v>
      </c>
      <c r="P14" s="27">
        <f>AVERAGE(F2:F326)</f>
        <v>744.64283957987675</v>
      </c>
    </row>
    <row r="15" spans="1:16" x14ac:dyDescent="0.3">
      <c r="A15" s="3">
        <v>34001</v>
      </c>
      <c r="B15" s="4">
        <v>3261</v>
      </c>
      <c r="D15" s="11">
        <f t="shared" si="5"/>
        <v>3547.0421959615305</v>
      </c>
      <c r="E15" s="29">
        <f t="shared" si="0"/>
        <v>8.771609811761133E-2</v>
      </c>
      <c r="F15" s="30">
        <f t="shared" si="1"/>
        <v>286.04219596153052</v>
      </c>
      <c r="H15" s="3">
        <v>34001</v>
      </c>
      <c r="I15" s="4">
        <v>1529</v>
      </c>
      <c r="K15" s="11">
        <f t="shared" si="2"/>
        <v>1522.5157090369794</v>
      </c>
      <c r="L15" s="28">
        <f t="shared" si="3"/>
        <v>4.2408704794117801E-3</v>
      </c>
      <c r="M15" s="28">
        <f t="shared" si="4"/>
        <v>6.4842909630206123</v>
      </c>
      <c r="O15" s="15" t="s">
        <v>31</v>
      </c>
      <c r="P15" s="16">
        <f>AVERAGE(L2:L325)</f>
        <v>9.7524525286740257E-2</v>
      </c>
    </row>
    <row r="16" spans="1:16" x14ac:dyDescent="0.3">
      <c r="A16" s="3">
        <v>34029</v>
      </c>
      <c r="B16" s="4">
        <v>4160</v>
      </c>
      <c r="D16" s="11">
        <f t="shared" si="5"/>
        <v>3573.8427354022097</v>
      </c>
      <c r="E16" s="29">
        <f t="shared" si="0"/>
        <v>0.14090318860523807</v>
      </c>
      <c r="F16" s="30">
        <f t="shared" si="1"/>
        <v>586.15726459779034</v>
      </c>
      <c r="H16" s="3">
        <v>34029</v>
      </c>
      <c r="I16" s="4">
        <v>1678</v>
      </c>
      <c r="K16" s="11">
        <f t="shared" si="2"/>
        <v>1531.5036494825272</v>
      </c>
      <c r="L16" s="28">
        <f t="shared" si="3"/>
        <v>8.7304142143905139E-2</v>
      </c>
      <c r="M16" s="28">
        <f t="shared" si="4"/>
        <v>146.49635051747282</v>
      </c>
      <c r="O16" s="15" t="s">
        <v>32</v>
      </c>
      <c r="P16" s="15">
        <f>AVERAGE(M2:M325)</f>
        <v>291.49699623906145</v>
      </c>
    </row>
    <row r="17" spans="1:13" x14ac:dyDescent="0.3">
      <c r="A17" s="3">
        <v>34060</v>
      </c>
      <c r="B17" s="4">
        <v>4377</v>
      </c>
      <c r="D17" s="11">
        <f t="shared" si="5"/>
        <v>3603.5147612115325</v>
      </c>
      <c r="E17" s="29">
        <f t="shared" si="0"/>
        <v>0.17671584162405016</v>
      </c>
      <c r="F17" s="30">
        <f t="shared" si="1"/>
        <v>773.48523878846754</v>
      </c>
      <c r="H17" s="3">
        <v>34060</v>
      </c>
      <c r="I17" s="4">
        <v>1713</v>
      </c>
      <c r="K17" s="11">
        <f t="shared" si="2"/>
        <v>1541.4545835472418</v>
      </c>
      <c r="L17" s="28">
        <f t="shared" si="3"/>
        <v>0.10014326704772809</v>
      </c>
      <c r="M17" s="28">
        <f t="shared" si="4"/>
        <v>171.54541645275822</v>
      </c>
    </row>
    <row r="18" spans="1:13" x14ac:dyDescent="0.3">
      <c r="A18" s="3">
        <v>34090</v>
      </c>
      <c r="B18" s="4">
        <v>4307</v>
      </c>
      <c r="D18" s="11">
        <f t="shared" si="5"/>
        <v>3632.2296248979728</v>
      </c>
      <c r="E18" s="29">
        <f t="shared" si="0"/>
        <v>0.15666830162573187</v>
      </c>
      <c r="F18" s="30">
        <f t="shared" si="1"/>
        <v>674.77037510202717</v>
      </c>
      <c r="H18" s="3">
        <v>34090</v>
      </c>
      <c r="I18" s="4">
        <v>1796</v>
      </c>
      <c r="K18" s="11">
        <f t="shared" si="2"/>
        <v>1551.084519738899</v>
      </c>
      <c r="L18" s="28">
        <f t="shared" si="3"/>
        <v>0.13636719390929902</v>
      </c>
      <c r="M18" s="28">
        <f t="shared" si="4"/>
        <v>244.91548026110104</v>
      </c>
    </row>
    <row r="19" spans="1:13" x14ac:dyDescent="0.3">
      <c r="A19" s="3">
        <v>34121</v>
      </c>
      <c r="B19" s="4">
        <v>4696</v>
      </c>
      <c r="D19" s="11">
        <f t="shared" si="5"/>
        <v>3661.9016507072956</v>
      </c>
      <c r="E19" s="29">
        <f t="shared" si="0"/>
        <v>0.22020833673183654</v>
      </c>
      <c r="F19" s="30">
        <f t="shared" si="1"/>
        <v>1034.0983492927044</v>
      </c>
      <c r="H19" s="3">
        <v>34121</v>
      </c>
      <c r="I19" s="4">
        <v>1792</v>
      </c>
      <c r="K19" s="11">
        <f t="shared" si="2"/>
        <v>1561.0354538036117</v>
      </c>
      <c r="L19" s="28">
        <f t="shared" si="3"/>
        <v>0.12888646551137736</v>
      </c>
      <c r="M19" s="28">
        <f t="shared" si="4"/>
        <v>230.96454619638826</v>
      </c>
    </row>
    <row r="20" spans="1:13" x14ac:dyDescent="0.3">
      <c r="A20" s="3">
        <v>34151</v>
      </c>
      <c r="B20" s="4">
        <v>4458</v>
      </c>
      <c r="D20" s="11">
        <f t="shared" si="5"/>
        <v>3690.616514393736</v>
      </c>
      <c r="E20" s="29">
        <f t="shared" si="0"/>
        <v>0.17213626864205114</v>
      </c>
      <c r="F20" s="30">
        <f t="shared" si="1"/>
        <v>767.383485606264</v>
      </c>
      <c r="H20" s="3">
        <v>34151</v>
      </c>
      <c r="I20" s="4">
        <v>1950</v>
      </c>
      <c r="K20" s="11">
        <f t="shared" si="2"/>
        <v>1570.6653899952707</v>
      </c>
      <c r="L20" s="28">
        <f t="shared" si="3"/>
        <v>0.19453056923319448</v>
      </c>
      <c r="M20" s="28">
        <f t="shared" si="4"/>
        <v>379.33461000472926</v>
      </c>
    </row>
    <row r="21" spans="1:13" x14ac:dyDescent="0.3">
      <c r="A21" s="3">
        <v>34182</v>
      </c>
      <c r="B21" s="4">
        <v>4457</v>
      </c>
      <c r="D21" s="11">
        <f t="shared" si="5"/>
        <v>3720.2885402030588</v>
      </c>
      <c r="E21" s="29">
        <f t="shared" si="0"/>
        <v>0.16529312537512703</v>
      </c>
      <c r="F21" s="30">
        <f t="shared" si="1"/>
        <v>736.7114597969412</v>
      </c>
      <c r="H21" s="3">
        <v>34182</v>
      </c>
      <c r="I21" s="4">
        <v>1777</v>
      </c>
      <c r="K21" s="11">
        <f t="shared" si="2"/>
        <v>1580.6163240599835</v>
      </c>
      <c r="L21" s="28">
        <f t="shared" si="3"/>
        <v>0.11051416766461253</v>
      </c>
      <c r="M21" s="28">
        <f t="shared" si="4"/>
        <v>196.38367594001647</v>
      </c>
    </row>
    <row r="22" spans="1:13" x14ac:dyDescent="0.3">
      <c r="A22" s="3">
        <v>34213</v>
      </c>
      <c r="B22" s="4">
        <v>4364</v>
      </c>
      <c r="D22" s="11">
        <f t="shared" si="5"/>
        <v>3749.960566012378</v>
      </c>
      <c r="E22" s="29">
        <f t="shared" si="0"/>
        <v>0.14070564481842851</v>
      </c>
      <c r="F22" s="30">
        <f t="shared" si="1"/>
        <v>614.03943398762203</v>
      </c>
      <c r="H22" s="3">
        <v>34213</v>
      </c>
      <c r="I22" s="4">
        <v>1707</v>
      </c>
      <c r="K22" s="11">
        <f t="shared" si="2"/>
        <v>1590.5672581246963</v>
      </c>
      <c r="L22" s="28">
        <f t="shared" si="3"/>
        <v>6.8208987624665318E-2</v>
      </c>
      <c r="M22" s="28">
        <f t="shared" si="4"/>
        <v>116.43274187530369</v>
      </c>
    </row>
    <row r="23" spans="1:13" x14ac:dyDescent="0.3">
      <c r="A23" s="3">
        <v>34243</v>
      </c>
      <c r="B23" s="4">
        <v>4236</v>
      </c>
      <c r="D23" s="11">
        <f t="shared" si="5"/>
        <v>3778.675429698822</v>
      </c>
      <c r="E23" s="29">
        <f t="shared" si="0"/>
        <v>0.10796141886241219</v>
      </c>
      <c r="F23" s="30">
        <f t="shared" si="1"/>
        <v>457.32457030117803</v>
      </c>
      <c r="H23" s="3">
        <v>34243</v>
      </c>
      <c r="I23" s="4">
        <v>1757</v>
      </c>
      <c r="K23" s="11">
        <f t="shared" si="2"/>
        <v>1600.1971943163553</v>
      </c>
      <c r="L23" s="28">
        <f t="shared" si="3"/>
        <v>8.9244624748801765E-2</v>
      </c>
      <c r="M23" s="28">
        <f t="shared" si="4"/>
        <v>156.80280568364469</v>
      </c>
    </row>
    <row r="24" spans="1:13" x14ac:dyDescent="0.3">
      <c r="A24" s="3">
        <v>34274</v>
      </c>
      <c r="B24" s="4">
        <v>4500</v>
      </c>
      <c r="D24" s="11">
        <f t="shared" si="5"/>
        <v>3808.3474555081411</v>
      </c>
      <c r="E24" s="29">
        <f t="shared" si="0"/>
        <v>0.1537005654426353</v>
      </c>
      <c r="F24" s="30">
        <f t="shared" si="1"/>
        <v>691.65254449185886</v>
      </c>
      <c r="H24" s="3">
        <v>34274</v>
      </c>
      <c r="I24" s="4">
        <v>1782</v>
      </c>
      <c r="K24" s="11">
        <f t="shared" si="2"/>
        <v>1610.1481283810681</v>
      </c>
      <c r="L24" s="28">
        <f t="shared" si="3"/>
        <v>9.6437638394462358E-2</v>
      </c>
      <c r="M24" s="28">
        <f t="shared" si="4"/>
        <v>171.85187161893191</v>
      </c>
    </row>
    <row r="25" spans="1:13" x14ac:dyDescent="0.3">
      <c r="A25" s="3">
        <v>34304</v>
      </c>
      <c r="B25" s="4">
        <v>4974</v>
      </c>
      <c r="D25" s="11">
        <f t="shared" si="5"/>
        <v>3837.0623191945851</v>
      </c>
      <c r="E25" s="29">
        <f t="shared" si="0"/>
        <v>0.22857613204773117</v>
      </c>
      <c r="F25" s="30">
        <f t="shared" si="1"/>
        <v>1136.9376808054149</v>
      </c>
      <c r="H25" s="3">
        <v>34304</v>
      </c>
      <c r="I25" s="4">
        <v>2443</v>
      </c>
      <c r="K25" s="11">
        <f t="shared" si="2"/>
        <v>1619.7780645727253</v>
      </c>
      <c r="L25" s="28">
        <f t="shared" si="3"/>
        <v>0.33697172960592497</v>
      </c>
      <c r="M25" s="28">
        <f t="shared" si="4"/>
        <v>823.22193542727473</v>
      </c>
    </row>
    <row r="26" spans="1:13" x14ac:dyDescent="0.3">
      <c r="A26" s="3">
        <v>34335</v>
      </c>
      <c r="B26" s="4">
        <v>3075</v>
      </c>
      <c r="D26" s="11">
        <f t="shared" si="5"/>
        <v>3866.7343450039043</v>
      </c>
      <c r="E26" s="29">
        <f t="shared" si="0"/>
        <v>0.2574745837411071</v>
      </c>
      <c r="F26" s="30">
        <f t="shared" si="1"/>
        <v>791.73434500390431</v>
      </c>
      <c r="H26" s="3">
        <v>34335</v>
      </c>
      <c r="I26" s="4">
        <v>1548</v>
      </c>
      <c r="K26" s="11">
        <f t="shared" si="2"/>
        <v>1629.7289986374399</v>
      </c>
      <c r="L26" s="28">
        <f t="shared" si="3"/>
        <v>5.2796510747700177E-2</v>
      </c>
      <c r="M26" s="28">
        <f t="shared" si="4"/>
        <v>81.728998637439872</v>
      </c>
    </row>
    <row r="27" spans="1:13" x14ac:dyDescent="0.3">
      <c r="A27" s="3">
        <v>34366</v>
      </c>
      <c r="B27" s="4">
        <v>3377</v>
      </c>
      <c r="D27" s="11">
        <f t="shared" si="5"/>
        <v>3896.4063708132308</v>
      </c>
      <c r="E27" s="29">
        <f t="shared" si="0"/>
        <v>0.15380703903264162</v>
      </c>
      <c r="F27" s="30">
        <f t="shared" si="1"/>
        <v>519.40637081323075</v>
      </c>
      <c r="H27" s="3">
        <v>34366</v>
      </c>
      <c r="I27" s="4">
        <v>1505</v>
      </c>
      <c r="K27" s="11">
        <f t="shared" si="2"/>
        <v>1639.6799327021527</v>
      </c>
      <c r="L27" s="28">
        <f t="shared" si="3"/>
        <v>8.9488327376845617E-2</v>
      </c>
      <c r="M27" s="28">
        <f t="shared" si="4"/>
        <v>134.67993270215266</v>
      </c>
    </row>
    <row r="28" spans="1:13" x14ac:dyDescent="0.3">
      <c r="A28" s="3">
        <v>34394</v>
      </c>
      <c r="B28" s="4">
        <v>4443</v>
      </c>
      <c r="D28" s="11">
        <f t="shared" si="5"/>
        <v>3923.2069102539026</v>
      </c>
      <c r="E28" s="29">
        <f t="shared" si="0"/>
        <v>0.11699146741978335</v>
      </c>
      <c r="F28" s="30">
        <f t="shared" si="1"/>
        <v>519.79308974609739</v>
      </c>
      <c r="H28" s="3">
        <v>34394</v>
      </c>
      <c r="I28" s="4">
        <v>1714</v>
      </c>
      <c r="K28" s="11">
        <f t="shared" si="2"/>
        <v>1648.6678731477004</v>
      </c>
      <c r="L28" s="28">
        <f t="shared" si="3"/>
        <v>3.8116760123862052E-2</v>
      </c>
      <c r="M28" s="28">
        <f t="shared" si="4"/>
        <v>65.332126852299552</v>
      </c>
    </row>
    <row r="29" spans="1:13" x14ac:dyDescent="0.3">
      <c r="A29" s="3">
        <v>34425</v>
      </c>
      <c r="B29" s="4">
        <v>4261</v>
      </c>
      <c r="D29" s="11">
        <f t="shared" si="5"/>
        <v>3952.878936063229</v>
      </c>
      <c r="E29" s="29">
        <f t="shared" si="0"/>
        <v>7.2311913620457857E-2</v>
      </c>
      <c r="F29" s="30">
        <f t="shared" si="1"/>
        <v>308.12106393677095</v>
      </c>
      <c r="H29" s="3">
        <v>34425</v>
      </c>
      <c r="I29" s="4">
        <v>1757</v>
      </c>
      <c r="K29" s="11">
        <f t="shared" si="2"/>
        <v>1658.6188072124132</v>
      </c>
      <c r="L29" s="28">
        <f t="shared" si="3"/>
        <v>5.5993849053834248E-2</v>
      </c>
      <c r="M29" s="28">
        <f t="shared" si="4"/>
        <v>98.38119278758677</v>
      </c>
    </row>
    <row r="30" spans="1:13" x14ac:dyDescent="0.3">
      <c r="A30" s="3">
        <v>34455</v>
      </c>
      <c r="B30" s="4">
        <v>4460</v>
      </c>
      <c r="D30" s="11">
        <f t="shared" si="5"/>
        <v>3981.5937997496658</v>
      </c>
      <c r="E30" s="29">
        <f t="shared" si="0"/>
        <v>0.10726596418168929</v>
      </c>
      <c r="F30" s="30">
        <f t="shared" si="1"/>
        <v>478.40620025033422</v>
      </c>
      <c r="H30" s="3">
        <v>34455</v>
      </c>
      <c r="I30" s="4">
        <v>1830</v>
      </c>
      <c r="K30" s="11">
        <f t="shared" si="2"/>
        <v>1668.2487434040704</v>
      </c>
      <c r="L30" s="28">
        <f t="shared" si="3"/>
        <v>8.8388664806518899E-2</v>
      </c>
      <c r="M30" s="28">
        <f t="shared" si="4"/>
        <v>161.75125659592959</v>
      </c>
    </row>
    <row r="31" spans="1:13" x14ac:dyDescent="0.3">
      <c r="A31" s="3">
        <v>34486</v>
      </c>
      <c r="B31" s="4">
        <v>4985</v>
      </c>
      <c r="D31" s="11">
        <f t="shared" si="5"/>
        <v>4011.2658255589922</v>
      </c>
      <c r="E31" s="29">
        <f t="shared" si="0"/>
        <v>0.19533283338836666</v>
      </c>
      <c r="F31" s="30">
        <f t="shared" si="1"/>
        <v>973.73417444100778</v>
      </c>
      <c r="H31" s="3">
        <v>34486</v>
      </c>
      <c r="I31" s="4">
        <v>1857</v>
      </c>
      <c r="K31" s="11">
        <f t="shared" si="2"/>
        <v>1678.199677468785</v>
      </c>
      <c r="L31" s="28">
        <f t="shared" si="3"/>
        <v>9.6284503247827127E-2</v>
      </c>
      <c r="M31" s="28">
        <f t="shared" si="4"/>
        <v>178.80032253121499</v>
      </c>
    </row>
    <row r="32" spans="1:13" x14ac:dyDescent="0.3">
      <c r="A32" s="3">
        <v>34516</v>
      </c>
      <c r="B32" s="4">
        <v>4324</v>
      </c>
      <c r="D32" s="11">
        <f t="shared" si="5"/>
        <v>4039.9806892454289</v>
      </c>
      <c r="E32" s="29">
        <f t="shared" si="0"/>
        <v>6.5684391941390155E-2</v>
      </c>
      <c r="F32" s="30">
        <f t="shared" si="1"/>
        <v>284.01931075457105</v>
      </c>
      <c r="H32" s="3">
        <v>34516</v>
      </c>
      <c r="I32" s="4">
        <v>1981</v>
      </c>
      <c r="K32" s="11">
        <f t="shared" si="2"/>
        <v>1687.8296136604422</v>
      </c>
      <c r="L32" s="28">
        <f t="shared" si="3"/>
        <v>0.14799110870245219</v>
      </c>
      <c r="M32" s="28">
        <f t="shared" si="4"/>
        <v>293.17038633955781</v>
      </c>
    </row>
    <row r="33" spans="1:13" x14ac:dyDescent="0.3">
      <c r="A33" s="3">
        <v>34547</v>
      </c>
      <c r="B33" s="4">
        <v>4719</v>
      </c>
      <c r="D33" s="11">
        <f t="shared" si="5"/>
        <v>4069.6527150547554</v>
      </c>
      <c r="E33" s="29">
        <f t="shared" si="0"/>
        <v>0.13760273043976365</v>
      </c>
      <c r="F33" s="30">
        <f t="shared" si="1"/>
        <v>649.34728494524461</v>
      </c>
      <c r="H33" s="3">
        <v>34547</v>
      </c>
      <c r="I33" s="4">
        <v>1858</v>
      </c>
      <c r="K33" s="11">
        <f t="shared" si="2"/>
        <v>1697.780547725155</v>
      </c>
      <c r="L33" s="28">
        <f t="shared" si="3"/>
        <v>8.6232213280325626E-2</v>
      </c>
      <c r="M33" s="28">
        <f t="shared" si="4"/>
        <v>160.21945227484503</v>
      </c>
    </row>
    <row r="34" spans="1:13" x14ac:dyDescent="0.3">
      <c r="A34" s="3">
        <v>34578</v>
      </c>
      <c r="B34" s="4">
        <v>4374</v>
      </c>
      <c r="D34" s="11">
        <f t="shared" si="5"/>
        <v>4099.3247408640746</v>
      </c>
      <c r="E34" s="29">
        <f t="shared" si="0"/>
        <v>6.279727003564825E-2</v>
      </c>
      <c r="F34" s="30">
        <f t="shared" si="1"/>
        <v>274.67525913592544</v>
      </c>
      <c r="H34" s="3">
        <v>34578</v>
      </c>
      <c r="I34" s="4">
        <v>1823</v>
      </c>
      <c r="K34" s="11">
        <f t="shared" si="2"/>
        <v>1707.7314817898678</v>
      </c>
      <c r="L34" s="28">
        <f t="shared" si="3"/>
        <v>6.323012518383557E-2</v>
      </c>
      <c r="M34" s="28">
        <f t="shared" si="4"/>
        <v>115.26851821013224</v>
      </c>
    </row>
    <row r="35" spans="1:13" x14ac:dyDescent="0.3">
      <c r="A35" s="3">
        <v>34608</v>
      </c>
      <c r="B35" s="4">
        <v>4248</v>
      </c>
      <c r="D35" s="11">
        <f t="shared" si="5"/>
        <v>4128.0396045505186</v>
      </c>
      <c r="E35" s="29">
        <f t="shared" si="0"/>
        <v>2.8239264465508812E-2</v>
      </c>
      <c r="F35" s="30">
        <f t="shared" si="1"/>
        <v>119.96039544948144</v>
      </c>
      <c r="H35" s="3">
        <v>34608</v>
      </c>
      <c r="I35" s="4">
        <v>1806</v>
      </c>
      <c r="K35" s="11">
        <f t="shared" si="2"/>
        <v>1717.3614179815268</v>
      </c>
      <c r="L35" s="28">
        <f t="shared" si="3"/>
        <v>4.908005648863413E-2</v>
      </c>
      <c r="M35" s="28">
        <f t="shared" si="4"/>
        <v>88.638582018473244</v>
      </c>
    </row>
    <row r="36" spans="1:13" x14ac:dyDescent="0.3">
      <c r="A36" s="3">
        <v>34639</v>
      </c>
      <c r="B36" s="4">
        <v>4784</v>
      </c>
      <c r="D36" s="11">
        <f t="shared" si="5"/>
        <v>4157.7116303598377</v>
      </c>
      <c r="E36" s="29">
        <f t="shared" si="0"/>
        <v>0.13091312074418107</v>
      </c>
      <c r="F36" s="30">
        <f t="shared" si="1"/>
        <v>626.28836964016227</v>
      </c>
      <c r="H36" s="3">
        <v>34639</v>
      </c>
      <c r="I36" s="4">
        <v>1845</v>
      </c>
      <c r="K36" s="11">
        <f t="shared" si="2"/>
        <v>1727.3123520462395</v>
      </c>
      <c r="L36" s="28">
        <f t="shared" si="3"/>
        <v>6.3787343064368812E-2</v>
      </c>
      <c r="M36" s="28">
        <f t="shared" si="4"/>
        <v>117.68764795376046</v>
      </c>
    </row>
    <row r="37" spans="1:13" x14ac:dyDescent="0.3">
      <c r="A37" s="3">
        <v>34669</v>
      </c>
      <c r="B37" s="4">
        <v>4971</v>
      </c>
      <c r="D37" s="11">
        <f t="shared" si="5"/>
        <v>4186.4264940462817</v>
      </c>
      <c r="E37" s="29">
        <f t="shared" si="0"/>
        <v>0.15783011586274759</v>
      </c>
      <c r="F37" s="30">
        <f t="shared" si="1"/>
        <v>784.57350595371827</v>
      </c>
      <c r="H37" s="3">
        <v>34669</v>
      </c>
      <c r="I37" s="4">
        <v>2577</v>
      </c>
      <c r="K37" s="11">
        <f t="shared" si="2"/>
        <v>1736.9422882378985</v>
      </c>
      <c r="L37" s="28">
        <f t="shared" si="3"/>
        <v>0.3259828140326354</v>
      </c>
      <c r="M37" s="28">
        <f t="shared" si="4"/>
        <v>840.05771176210146</v>
      </c>
    </row>
    <row r="38" spans="1:13" x14ac:dyDescent="0.3">
      <c r="A38" s="3">
        <v>34700</v>
      </c>
      <c r="B38" s="4">
        <v>3370</v>
      </c>
      <c r="D38" s="11">
        <f t="shared" si="5"/>
        <v>4216.0985198556009</v>
      </c>
      <c r="E38" s="29">
        <f t="shared" si="0"/>
        <v>0.25106781004617235</v>
      </c>
      <c r="F38" s="30">
        <f t="shared" si="1"/>
        <v>846.0985198556009</v>
      </c>
      <c r="H38" s="3">
        <v>34700</v>
      </c>
      <c r="I38" s="4">
        <v>1555</v>
      </c>
      <c r="K38" s="11">
        <f t="shared" si="2"/>
        <v>1746.8932223026113</v>
      </c>
      <c r="L38" s="28">
        <f t="shared" si="3"/>
        <v>0.12340400148077899</v>
      </c>
      <c r="M38" s="28">
        <f t="shared" si="4"/>
        <v>191.89322230261132</v>
      </c>
    </row>
    <row r="39" spans="1:13" x14ac:dyDescent="0.3">
      <c r="A39" s="3">
        <v>34731</v>
      </c>
      <c r="B39" s="4">
        <v>3484</v>
      </c>
      <c r="D39" s="11">
        <f t="shared" si="5"/>
        <v>4245.7705456649273</v>
      </c>
      <c r="E39" s="29">
        <f t="shared" si="0"/>
        <v>0.21864826224596076</v>
      </c>
      <c r="F39" s="30">
        <f t="shared" si="1"/>
        <v>761.77054566492734</v>
      </c>
      <c r="H39" s="3">
        <v>34731</v>
      </c>
      <c r="I39" s="4">
        <v>1501</v>
      </c>
      <c r="K39" s="11">
        <f t="shared" si="2"/>
        <v>1756.8441563673241</v>
      </c>
      <c r="L39" s="28">
        <f t="shared" si="3"/>
        <v>0.17044913815278087</v>
      </c>
      <c r="M39" s="28">
        <f t="shared" si="4"/>
        <v>255.8441563673241</v>
      </c>
    </row>
    <row r="40" spans="1:13" x14ac:dyDescent="0.3">
      <c r="A40" s="3">
        <v>34759</v>
      </c>
      <c r="B40" s="4">
        <v>4269</v>
      </c>
      <c r="D40" s="11">
        <f t="shared" si="5"/>
        <v>4272.5710851055992</v>
      </c>
      <c r="E40" s="29">
        <f t="shared" si="0"/>
        <v>8.3651560215488295E-4</v>
      </c>
      <c r="F40" s="30">
        <f t="shared" si="1"/>
        <v>3.5710851055991952</v>
      </c>
      <c r="H40" s="3">
        <v>34759</v>
      </c>
      <c r="I40" s="4">
        <v>1725</v>
      </c>
      <c r="K40" s="11">
        <f t="shared" si="2"/>
        <v>1765.8320968128719</v>
      </c>
      <c r="L40" s="28">
        <f t="shared" si="3"/>
        <v>2.3670780761085156E-2</v>
      </c>
      <c r="M40" s="28">
        <f t="shared" si="4"/>
        <v>40.832096812871896</v>
      </c>
    </row>
    <row r="41" spans="1:13" x14ac:dyDescent="0.3">
      <c r="A41" s="3">
        <v>34790</v>
      </c>
      <c r="B41" s="4">
        <v>3994</v>
      </c>
      <c r="D41" s="11">
        <f t="shared" si="5"/>
        <v>4302.2431109149256</v>
      </c>
      <c r="E41" s="29">
        <f t="shared" si="0"/>
        <v>7.7176542542545232E-2</v>
      </c>
      <c r="F41" s="30">
        <f t="shared" si="1"/>
        <v>308.24311091492564</v>
      </c>
      <c r="H41" s="3">
        <v>34790</v>
      </c>
      <c r="I41" s="4">
        <v>1699</v>
      </c>
      <c r="K41" s="11">
        <f t="shared" si="2"/>
        <v>1775.7830308775847</v>
      </c>
      <c r="L41" s="28">
        <f t="shared" si="3"/>
        <v>4.5193072912056903E-2</v>
      </c>
      <c r="M41" s="28">
        <f t="shared" si="4"/>
        <v>76.783030877584679</v>
      </c>
    </row>
    <row r="42" spans="1:13" x14ac:dyDescent="0.3">
      <c r="A42" s="3">
        <v>34820</v>
      </c>
      <c r="B42" s="4">
        <v>4715</v>
      </c>
      <c r="D42" s="11">
        <f t="shared" si="5"/>
        <v>4330.9579746013624</v>
      </c>
      <c r="E42" s="29">
        <f t="shared" si="0"/>
        <v>8.1451118854430044E-2</v>
      </c>
      <c r="F42" s="30">
        <f t="shared" si="1"/>
        <v>384.04202539863763</v>
      </c>
      <c r="H42" s="3">
        <v>34820</v>
      </c>
      <c r="I42" s="4">
        <v>1807</v>
      </c>
      <c r="K42" s="11">
        <f t="shared" si="2"/>
        <v>1785.4129670692437</v>
      </c>
      <c r="L42" s="28">
        <f t="shared" si="3"/>
        <v>1.1946338091176715E-2</v>
      </c>
      <c r="M42" s="28">
        <f t="shared" si="4"/>
        <v>21.587032930756322</v>
      </c>
    </row>
    <row r="43" spans="1:13" x14ac:dyDescent="0.3">
      <c r="A43" s="3">
        <v>34851</v>
      </c>
      <c r="B43" s="4">
        <v>4974</v>
      </c>
      <c r="D43" s="11">
        <f t="shared" si="5"/>
        <v>4360.6300004106888</v>
      </c>
      <c r="E43" s="29">
        <f t="shared" si="0"/>
        <v>0.12331523916150205</v>
      </c>
      <c r="F43" s="30">
        <f t="shared" si="1"/>
        <v>613.36999958931119</v>
      </c>
      <c r="H43" s="3">
        <v>34851</v>
      </c>
      <c r="I43" s="4">
        <v>1863</v>
      </c>
      <c r="K43" s="11">
        <f t="shared" si="2"/>
        <v>1795.3639011339565</v>
      </c>
      <c r="L43" s="28">
        <f t="shared" si="3"/>
        <v>3.6304937662932656E-2</v>
      </c>
      <c r="M43" s="28">
        <f t="shared" si="4"/>
        <v>67.63609886604354</v>
      </c>
    </row>
    <row r="44" spans="1:13" x14ac:dyDescent="0.3">
      <c r="A44" s="3">
        <v>34881</v>
      </c>
      <c r="B44" s="4">
        <v>4223</v>
      </c>
      <c r="D44" s="11">
        <f t="shared" si="5"/>
        <v>4389.3448640971255</v>
      </c>
      <c r="E44" s="29">
        <f t="shared" si="0"/>
        <v>3.9390211720844316E-2</v>
      </c>
      <c r="F44" s="30">
        <f t="shared" si="1"/>
        <v>166.34486409712554</v>
      </c>
      <c r="H44" s="3">
        <v>34881</v>
      </c>
      <c r="I44" s="4">
        <v>1886</v>
      </c>
      <c r="K44" s="11">
        <f t="shared" si="2"/>
        <v>1804.9938373256136</v>
      </c>
      <c r="L44" s="28">
        <f t="shared" si="3"/>
        <v>4.2951305765846423E-2</v>
      </c>
      <c r="M44" s="28">
        <f t="shared" si="4"/>
        <v>81.00616267438636</v>
      </c>
    </row>
    <row r="45" spans="1:13" x14ac:dyDescent="0.3">
      <c r="A45" s="3">
        <v>34912</v>
      </c>
      <c r="B45" s="4">
        <v>5000</v>
      </c>
      <c r="D45" s="11">
        <f t="shared" si="5"/>
        <v>4419.016889906452</v>
      </c>
      <c r="E45" s="29">
        <f t="shared" si="0"/>
        <v>0.1161966220187096</v>
      </c>
      <c r="F45" s="30">
        <f t="shared" si="1"/>
        <v>580.98311009354802</v>
      </c>
      <c r="H45" s="3">
        <v>34912</v>
      </c>
      <c r="I45" s="4">
        <v>1861</v>
      </c>
      <c r="K45" s="11">
        <f t="shared" si="2"/>
        <v>1814.9447713903282</v>
      </c>
      <c r="L45" s="28">
        <f t="shared" si="3"/>
        <v>2.4747570451193853E-2</v>
      </c>
      <c r="M45" s="28">
        <f t="shared" si="4"/>
        <v>46.055228609671758</v>
      </c>
    </row>
    <row r="46" spans="1:13" x14ac:dyDescent="0.3">
      <c r="A46" s="3">
        <v>34943</v>
      </c>
      <c r="B46" s="4">
        <v>4235</v>
      </c>
      <c r="D46" s="11">
        <f t="shared" si="5"/>
        <v>4448.6889157157711</v>
      </c>
      <c r="E46" s="29">
        <f t="shared" si="0"/>
        <v>5.0457831337844428E-2</v>
      </c>
      <c r="F46" s="30">
        <f t="shared" si="1"/>
        <v>213.68891571577115</v>
      </c>
      <c r="H46" s="3">
        <v>34943</v>
      </c>
      <c r="I46" s="4">
        <v>1845</v>
      </c>
      <c r="K46" s="11">
        <f t="shared" si="2"/>
        <v>1824.895705455041</v>
      </c>
      <c r="L46" s="28">
        <f t="shared" si="3"/>
        <v>1.0896636609733862E-2</v>
      </c>
      <c r="M46" s="28">
        <f t="shared" si="4"/>
        <v>20.104294544958975</v>
      </c>
    </row>
    <row r="47" spans="1:13" x14ac:dyDescent="0.3">
      <c r="A47" s="3">
        <v>34973</v>
      </c>
      <c r="B47" s="4">
        <v>4554</v>
      </c>
      <c r="D47" s="11">
        <f t="shared" si="5"/>
        <v>4477.4037794022152</v>
      </c>
      <c r="E47" s="29">
        <f t="shared" si="0"/>
        <v>1.6819547781683104E-2</v>
      </c>
      <c r="F47" s="30">
        <f t="shared" si="1"/>
        <v>76.59622059778485</v>
      </c>
      <c r="H47" s="3">
        <v>34973</v>
      </c>
      <c r="I47" s="4">
        <v>1788</v>
      </c>
      <c r="K47" s="11">
        <f t="shared" si="2"/>
        <v>1834.5256416466982</v>
      </c>
      <c r="L47" s="28">
        <f t="shared" si="3"/>
        <v>2.6021052375110851E-2</v>
      </c>
      <c r="M47" s="28">
        <f t="shared" si="4"/>
        <v>46.525641646698205</v>
      </c>
    </row>
    <row r="48" spans="1:13" x14ac:dyDescent="0.3">
      <c r="A48" s="3">
        <v>35004</v>
      </c>
      <c r="B48" s="4">
        <v>4851</v>
      </c>
      <c r="D48" s="11">
        <f t="shared" si="5"/>
        <v>4507.0758052115343</v>
      </c>
      <c r="E48" s="29">
        <f t="shared" si="0"/>
        <v>7.0897587051837907E-2</v>
      </c>
      <c r="F48" s="30">
        <f t="shared" si="1"/>
        <v>343.92419478846568</v>
      </c>
      <c r="H48" s="3">
        <v>35004</v>
      </c>
      <c r="I48" s="4">
        <v>1879</v>
      </c>
      <c r="K48" s="11">
        <f t="shared" si="2"/>
        <v>1844.4765757114128</v>
      </c>
      <c r="L48" s="28">
        <f t="shared" si="3"/>
        <v>1.8373296587859071E-2</v>
      </c>
      <c r="M48" s="28">
        <f t="shared" si="4"/>
        <v>34.523424288587194</v>
      </c>
    </row>
    <row r="49" spans="1:13" x14ac:dyDescent="0.3">
      <c r="A49" s="3">
        <v>35034</v>
      </c>
      <c r="B49" s="4">
        <v>4826</v>
      </c>
      <c r="D49" s="11">
        <f t="shared" si="5"/>
        <v>4535.7906688979783</v>
      </c>
      <c r="E49" s="29">
        <f t="shared" si="0"/>
        <v>6.0134548508500141E-2</v>
      </c>
      <c r="F49" s="30">
        <f t="shared" si="1"/>
        <v>290.20933110202168</v>
      </c>
      <c r="H49" s="3">
        <v>35034</v>
      </c>
      <c r="I49" s="4">
        <v>2598</v>
      </c>
      <c r="K49" s="11">
        <f t="shared" si="2"/>
        <v>1854.10651190307</v>
      </c>
      <c r="L49" s="28">
        <f t="shared" si="3"/>
        <v>0.28633313629596996</v>
      </c>
      <c r="M49" s="28">
        <f t="shared" si="4"/>
        <v>743.89348809693001</v>
      </c>
    </row>
    <row r="50" spans="1:13" x14ac:dyDescent="0.3">
      <c r="A50" s="3">
        <v>35065</v>
      </c>
      <c r="B50" s="4">
        <v>3699</v>
      </c>
      <c r="D50" s="11">
        <f t="shared" si="5"/>
        <v>4565.4626947072975</v>
      </c>
      <c r="E50" s="29">
        <f t="shared" si="0"/>
        <v>0.23424241543857732</v>
      </c>
      <c r="F50" s="30">
        <f t="shared" si="1"/>
        <v>866.46269470729749</v>
      </c>
      <c r="H50" s="3">
        <v>35065</v>
      </c>
      <c r="I50" s="4">
        <v>1679</v>
      </c>
      <c r="K50" s="11">
        <f t="shared" si="2"/>
        <v>1864.0574459677828</v>
      </c>
      <c r="L50" s="28">
        <f t="shared" si="3"/>
        <v>0.11021884810469491</v>
      </c>
      <c r="M50" s="28">
        <f t="shared" si="4"/>
        <v>185.05744596778277</v>
      </c>
    </row>
    <row r="51" spans="1:13" x14ac:dyDescent="0.3">
      <c r="A51" s="3">
        <v>35096</v>
      </c>
      <c r="B51" s="4">
        <v>3983</v>
      </c>
      <c r="D51" s="11">
        <f t="shared" si="5"/>
        <v>4595.1347205166239</v>
      </c>
      <c r="E51" s="29">
        <f t="shared" si="0"/>
        <v>0.15368684923841927</v>
      </c>
      <c r="F51" s="30">
        <f t="shared" si="1"/>
        <v>612.13472051662393</v>
      </c>
      <c r="H51" s="3">
        <v>35096</v>
      </c>
      <c r="I51" s="4">
        <v>1652</v>
      </c>
      <c r="K51" s="11">
        <f t="shared" si="2"/>
        <v>1874.0083800324956</v>
      </c>
      <c r="L51" s="28">
        <f t="shared" si="3"/>
        <v>0.13438763924485203</v>
      </c>
      <c r="M51" s="28">
        <f t="shared" si="4"/>
        <v>222.00838003249555</v>
      </c>
    </row>
    <row r="52" spans="1:13" x14ac:dyDescent="0.3">
      <c r="A52" s="3">
        <v>35125</v>
      </c>
      <c r="B52" s="4">
        <v>4262</v>
      </c>
      <c r="D52" s="11">
        <f t="shared" si="5"/>
        <v>4622.8924220801782</v>
      </c>
      <c r="E52" s="29">
        <f t="shared" si="0"/>
        <v>8.467677664950217E-2</v>
      </c>
      <c r="F52" s="30">
        <f t="shared" si="1"/>
        <v>360.89242208017822</v>
      </c>
      <c r="H52" s="3">
        <v>35125</v>
      </c>
      <c r="I52" s="4">
        <v>1837</v>
      </c>
      <c r="K52" s="11">
        <f t="shared" si="2"/>
        <v>1883.3173183510989</v>
      </c>
      <c r="L52" s="28">
        <f t="shared" si="3"/>
        <v>2.5213564698475202E-2</v>
      </c>
      <c r="M52" s="28">
        <f t="shared" si="4"/>
        <v>46.317318351098947</v>
      </c>
    </row>
    <row r="53" spans="1:13" x14ac:dyDescent="0.3">
      <c r="A53" s="3">
        <v>35156</v>
      </c>
      <c r="B53" s="4">
        <v>4619</v>
      </c>
      <c r="D53" s="11">
        <f t="shared" si="5"/>
        <v>4652.5644478895047</v>
      </c>
      <c r="E53" s="29">
        <f t="shared" si="0"/>
        <v>7.2666048689120294E-3</v>
      </c>
      <c r="F53" s="30">
        <f t="shared" si="1"/>
        <v>33.564447889504663</v>
      </c>
      <c r="H53" s="3">
        <v>35156</v>
      </c>
      <c r="I53" s="4">
        <v>1798</v>
      </c>
      <c r="K53" s="11">
        <f t="shared" si="2"/>
        <v>1893.2682524158117</v>
      </c>
      <c r="L53" s="28">
        <f t="shared" si="3"/>
        <v>5.2985679875312421E-2</v>
      </c>
      <c r="M53" s="28">
        <f t="shared" si="4"/>
        <v>95.26825241581173</v>
      </c>
    </row>
    <row r="54" spans="1:13" x14ac:dyDescent="0.3">
      <c r="A54" s="3">
        <v>35186</v>
      </c>
      <c r="B54" s="4">
        <v>5219</v>
      </c>
      <c r="D54" s="11">
        <f t="shared" si="5"/>
        <v>4681.2793115759414</v>
      </c>
      <c r="E54" s="29">
        <f t="shared" si="0"/>
        <v>0.10303136394406182</v>
      </c>
      <c r="F54" s="30">
        <f t="shared" si="1"/>
        <v>537.72068842405861</v>
      </c>
      <c r="H54" s="3">
        <v>35186</v>
      </c>
      <c r="I54" s="4">
        <v>1957</v>
      </c>
      <c r="K54" s="11">
        <f t="shared" si="2"/>
        <v>1902.8981886074707</v>
      </c>
      <c r="L54" s="28">
        <f t="shared" si="3"/>
        <v>2.7645279199044082E-2</v>
      </c>
      <c r="M54" s="28">
        <f t="shared" si="4"/>
        <v>54.101811392529271</v>
      </c>
    </row>
    <row r="55" spans="1:13" x14ac:dyDescent="0.3">
      <c r="A55" s="3">
        <v>35217</v>
      </c>
      <c r="B55" s="4">
        <v>4836</v>
      </c>
      <c r="D55" s="11">
        <f t="shared" si="5"/>
        <v>4710.9513373852678</v>
      </c>
      <c r="E55" s="29">
        <f t="shared" si="0"/>
        <v>2.585787068129284E-2</v>
      </c>
      <c r="F55" s="30">
        <f t="shared" si="1"/>
        <v>125.04866261473217</v>
      </c>
      <c r="H55" s="3">
        <v>35217</v>
      </c>
      <c r="I55" s="4">
        <v>1958</v>
      </c>
      <c r="K55" s="11">
        <f t="shared" si="2"/>
        <v>1912.8491226721835</v>
      </c>
      <c r="L55" s="28">
        <f t="shared" si="3"/>
        <v>2.3059692200110567E-2</v>
      </c>
      <c r="M55" s="28">
        <f t="shared" si="4"/>
        <v>45.150877327816488</v>
      </c>
    </row>
    <row r="56" spans="1:13" x14ac:dyDescent="0.3">
      <c r="A56" s="3">
        <v>35247</v>
      </c>
      <c r="B56" s="4">
        <v>4941</v>
      </c>
      <c r="D56" s="11">
        <f t="shared" si="5"/>
        <v>4739.6662010717046</v>
      </c>
      <c r="E56" s="29">
        <f t="shared" si="0"/>
        <v>4.0747581244342329E-2</v>
      </c>
      <c r="F56" s="30">
        <f t="shared" si="1"/>
        <v>201.33379892829544</v>
      </c>
      <c r="H56" s="3">
        <v>35247</v>
      </c>
      <c r="I56" s="4">
        <v>2034</v>
      </c>
      <c r="K56" s="11">
        <f t="shared" si="2"/>
        <v>1922.4790588638407</v>
      </c>
      <c r="L56" s="28">
        <f t="shared" si="3"/>
        <v>5.4828387972546369E-2</v>
      </c>
      <c r="M56" s="28">
        <f t="shared" si="4"/>
        <v>111.52094113615931</v>
      </c>
    </row>
    <row r="57" spans="1:13" x14ac:dyDescent="0.3">
      <c r="A57" s="3">
        <v>35278</v>
      </c>
      <c r="B57" s="4">
        <v>5062</v>
      </c>
      <c r="D57" s="11">
        <f t="shared" si="5"/>
        <v>4769.338226881031</v>
      </c>
      <c r="E57" s="29">
        <f t="shared" si="0"/>
        <v>5.7815443128994268E-2</v>
      </c>
      <c r="F57" s="30">
        <f t="shared" si="1"/>
        <v>292.66177311896899</v>
      </c>
      <c r="H57" s="3">
        <v>35278</v>
      </c>
      <c r="I57" s="4">
        <v>2062</v>
      </c>
      <c r="K57" s="11">
        <f t="shared" si="2"/>
        <v>1932.4299929285553</v>
      </c>
      <c r="L57" s="28">
        <f t="shared" si="3"/>
        <v>6.2837054835812173E-2</v>
      </c>
      <c r="M57" s="28">
        <f t="shared" si="4"/>
        <v>129.57000707144471</v>
      </c>
    </row>
    <row r="58" spans="1:13" x14ac:dyDescent="0.3">
      <c r="A58" s="3">
        <v>35309</v>
      </c>
      <c r="B58" s="4">
        <v>4365</v>
      </c>
      <c r="D58" s="11">
        <f t="shared" si="5"/>
        <v>4799.0102526903502</v>
      </c>
      <c r="E58" s="29">
        <f t="shared" si="0"/>
        <v>9.9429611154719391E-2</v>
      </c>
      <c r="F58" s="30">
        <f t="shared" si="1"/>
        <v>434.01025269035017</v>
      </c>
      <c r="H58" s="3">
        <v>35309</v>
      </c>
      <c r="I58" s="4">
        <v>1781</v>
      </c>
      <c r="K58" s="11">
        <f t="shared" si="2"/>
        <v>1942.3809269932681</v>
      </c>
      <c r="L58" s="28">
        <f t="shared" si="3"/>
        <v>9.0612536211829353E-2</v>
      </c>
      <c r="M58" s="28">
        <f t="shared" si="4"/>
        <v>161.38092699326808</v>
      </c>
    </row>
    <row r="59" spans="1:13" x14ac:dyDescent="0.3">
      <c r="A59" s="3">
        <v>35339</v>
      </c>
      <c r="B59" s="4">
        <v>5012</v>
      </c>
      <c r="D59" s="11">
        <f t="shared" si="5"/>
        <v>4827.7251163767942</v>
      </c>
      <c r="E59" s="29">
        <f t="shared" si="0"/>
        <v>3.6766736556904593E-2</v>
      </c>
      <c r="F59" s="30">
        <f t="shared" si="1"/>
        <v>184.27488362320582</v>
      </c>
      <c r="H59" s="3">
        <v>35339</v>
      </c>
      <c r="I59" s="4">
        <v>1860</v>
      </c>
      <c r="K59" s="11">
        <f t="shared" si="2"/>
        <v>1952.0108631849253</v>
      </c>
      <c r="L59" s="28">
        <f t="shared" si="3"/>
        <v>4.9468206013400677E-2</v>
      </c>
      <c r="M59" s="28">
        <f t="shared" si="4"/>
        <v>92.010863184925256</v>
      </c>
    </row>
    <row r="60" spans="1:13" x14ac:dyDescent="0.3">
      <c r="A60" s="3">
        <v>35370</v>
      </c>
      <c r="B60" s="4">
        <v>4850</v>
      </c>
      <c r="D60" s="11">
        <f t="shared" si="5"/>
        <v>4857.3971421861133</v>
      </c>
      <c r="E60" s="29">
        <f t="shared" si="0"/>
        <v>1.5251839558996581E-3</v>
      </c>
      <c r="F60" s="30">
        <f t="shared" si="1"/>
        <v>7.3971421861133422</v>
      </c>
      <c r="H60" s="3">
        <v>35370</v>
      </c>
      <c r="I60" s="4">
        <v>1992</v>
      </c>
      <c r="K60" s="11">
        <f t="shared" si="2"/>
        <v>1961.9617972496399</v>
      </c>
      <c r="L60" s="28">
        <f t="shared" si="3"/>
        <v>1.5079419051385613E-2</v>
      </c>
      <c r="M60" s="28">
        <f t="shared" si="4"/>
        <v>30.038202750360142</v>
      </c>
    </row>
    <row r="61" spans="1:13" x14ac:dyDescent="0.3">
      <c r="A61" s="3">
        <v>35400</v>
      </c>
      <c r="B61" s="4">
        <v>5097</v>
      </c>
      <c r="D61" s="11">
        <f t="shared" si="5"/>
        <v>4886.1120058725573</v>
      </c>
      <c r="E61" s="29">
        <f t="shared" si="0"/>
        <v>4.1374925275150611E-2</v>
      </c>
      <c r="F61" s="30">
        <f t="shared" si="1"/>
        <v>210.88799412744265</v>
      </c>
      <c r="H61" s="3">
        <v>35400</v>
      </c>
      <c r="I61" s="4">
        <v>2547</v>
      </c>
      <c r="K61" s="11">
        <f t="shared" si="2"/>
        <v>1971.591733441297</v>
      </c>
      <c r="L61" s="28">
        <f t="shared" si="3"/>
        <v>0.22591608423977344</v>
      </c>
      <c r="M61" s="28">
        <f t="shared" si="4"/>
        <v>575.40826655870296</v>
      </c>
    </row>
    <row r="62" spans="1:13" x14ac:dyDescent="0.3">
      <c r="A62" s="3">
        <v>35431</v>
      </c>
      <c r="B62" s="4">
        <v>3758</v>
      </c>
      <c r="D62" s="11">
        <f t="shared" si="5"/>
        <v>4915.7840316818765</v>
      </c>
      <c r="E62" s="29">
        <f t="shared" si="0"/>
        <v>0.30808516010693893</v>
      </c>
      <c r="F62" s="30">
        <f t="shared" si="1"/>
        <v>1157.7840316818765</v>
      </c>
      <c r="H62" s="3">
        <v>35431</v>
      </c>
      <c r="I62" s="4">
        <v>1706</v>
      </c>
      <c r="K62" s="11">
        <f t="shared" si="2"/>
        <v>1981.5426675060098</v>
      </c>
      <c r="L62" s="28">
        <f t="shared" si="3"/>
        <v>0.16151387309848173</v>
      </c>
      <c r="M62" s="28">
        <f t="shared" si="4"/>
        <v>275.54266750600982</v>
      </c>
    </row>
    <row r="63" spans="1:13" x14ac:dyDescent="0.3">
      <c r="A63" s="3">
        <v>35462</v>
      </c>
      <c r="B63" s="4">
        <v>3825</v>
      </c>
      <c r="D63" s="11">
        <f t="shared" si="5"/>
        <v>4945.4560574911957</v>
      </c>
      <c r="E63" s="29">
        <f t="shared" si="0"/>
        <v>0.29292968823299231</v>
      </c>
      <c r="F63" s="30">
        <f t="shared" si="1"/>
        <v>1120.4560574911957</v>
      </c>
      <c r="H63" s="3">
        <v>35462</v>
      </c>
      <c r="I63" s="4">
        <v>1621</v>
      </c>
      <c r="K63" s="11">
        <f t="shared" si="2"/>
        <v>1991.4936015707244</v>
      </c>
      <c r="L63" s="28">
        <f t="shared" si="3"/>
        <v>0.22855866845818903</v>
      </c>
      <c r="M63" s="28">
        <f t="shared" si="4"/>
        <v>370.49360157072442</v>
      </c>
    </row>
    <row r="64" spans="1:13" x14ac:dyDescent="0.3">
      <c r="A64" s="3">
        <v>35490</v>
      </c>
      <c r="B64" s="4">
        <v>4454</v>
      </c>
      <c r="D64" s="11">
        <f t="shared" si="5"/>
        <v>4972.2565969318748</v>
      </c>
      <c r="E64" s="29">
        <f t="shared" si="0"/>
        <v>0.11635756554375276</v>
      </c>
      <c r="F64" s="30">
        <f t="shared" si="1"/>
        <v>518.25659693187481</v>
      </c>
      <c r="H64" s="3">
        <v>35490</v>
      </c>
      <c r="I64" s="4">
        <v>1853</v>
      </c>
      <c r="K64" s="11">
        <f t="shared" si="2"/>
        <v>2000.4815420162704</v>
      </c>
      <c r="L64" s="28">
        <f t="shared" si="3"/>
        <v>7.9590686463178836E-2</v>
      </c>
      <c r="M64" s="28">
        <f t="shared" si="4"/>
        <v>147.4815420162704</v>
      </c>
    </row>
    <row r="65" spans="1:13" x14ac:dyDescent="0.3">
      <c r="A65" s="3">
        <v>35521</v>
      </c>
      <c r="B65" s="4">
        <v>4635</v>
      </c>
      <c r="D65" s="11">
        <f t="shared" si="5"/>
        <v>5001.9286227412013</v>
      </c>
      <c r="E65" s="29">
        <f t="shared" si="0"/>
        <v>7.9164751400474923E-2</v>
      </c>
      <c r="F65" s="30">
        <f t="shared" si="1"/>
        <v>366.92862274120125</v>
      </c>
      <c r="H65" s="3">
        <v>35521</v>
      </c>
      <c r="I65" s="4">
        <v>1817</v>
      </c>
      <c r="K65" s="11">
        <f t="shared" si="2"/>
        <v>2010.432476080985</v>
      </c>
      <c r="L65" s="28">
        <f t="shared" si="3"/>
        <v>0.1064570589328481</v>
      </c>
      <c r="M65" s="28">
        <f t="shared" si="4"/>
        <v>193.432476080985</v>
      </c>
    </row>
    <row r="66" spans="1:13" x14ac:dyDescent="0.3">
      <c r="A66" s="3">
        <v>35551</v>
      </c>
      <c r="B66" s="4">
        <v>5210</v>
      </c>
      <c r="D66" s="11">
        <f t="shared" si="5"/>
        <v>5030.643486427638</v>
      </c>
      <c r="E66" s="29">
        <f t="shared" si="0"/>
        <v>3.4425434466864108E-2</v>
      </c>
      <c r="F66" s="30">
        <f t="shared" si="1"/>
        <v>179.35651357236202</v>
      </c>
      <c r="H66" s="3">
        <v>35551</v>
      </c>
      <c r="I66" s="4">
        <v>2060</v>
      </c>
      <c r="K66" s="11">
        <f t="shared" si="2"/>
        <v>2020.0624122726422</v>
      </c>
      <c r="L66" s="28">
        <f t="shared" si="3"/>
        <v>1.9387178508426129E-2</v>
      </c>
      <c r="M66" s="28">
        <f t="shared" si="4"/>
        <v>39.937587727357823</v>
      </c>
    </row>
    <row r="67" spans="1:13" x14ac:dyDescent="0.3">
      <c r="A67" s="3">
        <v>35582</v>
      </c>
      <c r="B67" s="4">
        <v>5057</v>
      </c>
      <c r="D67" s="11">
        <f t="shared" si="5"/>
        <v>5060.3155122369644</v>
      </c>
      <c r="E67" s="29">
        <f t="shared" ref="E67:E130" si="6">((ABS(D67-B67))/B67)</f>
        <v>6.556282849445171E-4</v>
      </c>
      <c r="F67" s="30">
        <f t="shared" ref="F67:F130" si="7">ABS(B67-D67)</f>
        <v>3.3155122369644232</v>
      </c>
      <c r="H67" s="3">
        <v>35582</v>
      </c>
      <c r="I67" s="4">
        <v>2002</v>
      </c>
      <c r="K67" s="11">
        <f t="shared" ref="K67:K130" si="8">(($P$8*H67)+$P$7)</f>
        <v>2030.013346337355</v>
      </c>
      <c r="L67" s="28">
        <f t="shared" ref="L67:L130" si="9">((ABS(K67-I67))/I67)</f>
        <v>1.3992680488189291E-2</v>
      </c>
      <c r="M67" s="28">
        <f t="shared" ref="M67:N130" si="10">ABS(I67-K67)</f>
        <v>28.01334633735496</v>
      </c>
    </row>
    <row r="68" spans="1:13" x14ac:dyDescent="0.3">
      <c r="A68" s="3">
        <v>35612</v>
      </c>
      <c r="B68" s="4">
        <v>5231</v>
      </c>
      <c r="D68" s="11">
        <f t="shared" ref="D68:D131" si="11">(($P$3*A68)+$P$2)</f>
        <v>5089.0303759234012</v>
      </c>
      <c r="E68" s="29">
        <f t="shared" si="6"/>
        <v>2.7140054306365676E-2</v>
      </c>
      <c r="F68" s="30">
        <f t="shared" si="7"/>
        <v>141.96962407659885</v>
      </c>
      <c r="H68" s="3">
        <v>35612</v>
      </c>
      <c r="I68" s="4">
        <v>2098</v>
      </c>
      <c r="K68" s="11">
        <f t="shared" si="8"/>
        <v>2039.643282529014</v>
      </c>
      <c r="L68" s="28">
        <f t="shared" si="9"/>
        <v>2.7815403942319371E-2</v>
      </c>
      <c r="M68" s="28">
        <f t="shared" si="10"/>
        <v>58.356717470986041</v>
      </c>
    </row>
    <row r="69" spans="1:13" x14ac:dyDescent="0.3">
      <c r="A69" s="3">
        <v>35643</v>
      </c>
      <c r="B69" s="4">
        <v>5034</v>
      </c>
      <c r="D69" s="11">
        <f t="shared" si="11"/>
        <v>5118.7024017327276</v>
      </c>
      <c r="E69" s="29">
        <f t="shared" si="6"/>
        <v>1.6826063117347554E-2</v>
      </c>
      <c r="F69" s="30">
        <f t="shared" si="7"/>
        <v>84.702401732727594</v>
      </c>
      <c r="H69" s="3">
        <v>35643</v>
      </c>
      <c r="I69" s="4">
        <v>2079</v>
      </c>
      <c r="K69" s="11">
        <f t="shared" si="8"/>
        <v>2049.5942165937267</v>
      </c>
      <c r="L69" s="28">
        <f t="shared" si="9"/>
        <v>1.41441959626134E-2</v>
      </c>
      <c r="M69" s="28">
        <f t="shared" si="10"/>
        <v>29.405783406273258</v>
      </c>
    </row>
    <row r="70" spans="1:13" x14ac:dyDescent="0.3">
      <c r="A70" s="3">
        <v>35674</v>
      </c>
      <c r="B70" s="4">
        <v>4970</v>
      </c>
      <c r="D70" s="11">
        <f t="shared" si="11"/>
        <v>5148.3744275420468</v>
      </c>
      <c r="E70" s="29">
        <f t="shared" si="6"/>
        <v>3.5890226869627118E-2</v>
      </c>
      <c r="F70" s="30">
        <f t="shared" si="7"/>
        <v>178.37442754204676</v>
      </c>
      <c r="H70" s="3">
        <v>35674</v>
      </c>
      <c r="I70" s="4">
        <v>1892</v>
      </c>
      <c r="K70" s="11">
        <f t="shared" si="8"/>
        <v>2059.5451506584395</v>
      </c>
      <c r="L70" s="28">
        <f t="shared" si="9"/>
        <v>8.8554519375496576E-2</v>
      </c>
      <c r="M70" s="28">
        <f t="shared" si="10"/>
        <v>167.54515065843952</v>
      </c>
    </row>
    <row r="71" spans="1:13" x14ac:dyDescent="0.3">
      <c r="A71" s="3">
        <v>35704</v>
      </c>
      <c r="B71" s="4">
        <v>5342</v>
      </c>
      <c r="D71" s="11">
        <f t="shared" si="11"/>
        <v>5177.0892912284908</v>
      </c>
      <c r="E71" s="29">
        <f t="shared" si="6"/>
        <v>3.0870593180739279E-2</v>
      </c>
      <c r="F71" s="30">
        <f t="shared" si="7"/>
        <v>164.91070877150923</v>
      </c>
      <c r="H71" s="3">
        <v>35704</v>
      </c>
      <c r="I71" s="4">
        <v>2050</v>
      </c>
      <c r="K71" s="11">
        <f t="shared" si="8"/>
        <v>2069.1750868500985</v>
      </c>
      <c r="L71" s="28">
        <f t="shared" si="9"/>
        <v>9.3537009024870846E-3</v>
      </c>
      <c r="M71" s="28">
        <f t="shared" si="10"/>
        <v>19.175086850098523</v>
      </c>
    </row>
    <row r="72" spans="1:13" x14ac:dyDescent="0.3">
      <c r="A72" s="3">
        <v>35735</v>
      </c>
      <c r="B72" s="4">
        <v>4831</v>
      </c>
      <c r="D72" s="11">
        <f t="shared" si="11"/>
        <v>5206.7613170378099</v>
      </c>
      <c r="E72" s="29">
        <f t="shared" si="6"/>
        <v>7.7781270345230788E-2</v>
      </c>
      <c r="F72" s="30">
        <f t="shared" si="7"/>
        <v>375.76131703780993</v>
      </c>
      <c r="H72" s="3">
        <v>35735</v>
      </c>
      <c r="I72" s="4">
        <v>2082</v>
      </c>
      <c r="K72" s="11">
        <f t="shared" si="8"/>
        <v>2079.1260209148113</v>
      </c>
      <c r="L72" s="28">
        <f t="shared" si="9"/>
        <v>1.3803934126746847E-3</v>
      </c>
      <c r="M72" s="28">
        <f t="shared" si="10"/>
        <v>2.8739790851886937</v>
      </c>
    </row>
    <row r="73" spans="1:13" x14ac:dyDescent="0.3">
      <c r="A73" s="3">
        <v>35765</v>
      </c>
      <c r="B73" s="4">
        <v>5965</v>
      </c>
      <c r="D73" s="11">
        <f t="shared" si="11"/>
        <v>5235.4761807242539</v>
      </c>
      <c r="E73" s="29">
        <f t="shared" si="6"/>
        <v>0.1223007241032265</v>
      </c>
      <c r="F73" s="30">
        <f t="shared" si="7"/>
        <v>729.52381927574606</v>
      </c>
      <c r="H73" s="3">
        <v>35765</v>
      </c>
      <c r="I73" s="4">
        <v>2821</v>
      </c>
      <c r="K73" s="11">
        <f t="shared" si="8"/>
        <v>2088.7559571064685</v>
      </c>
      <c r="L73" s="28">
        <f t="shared" si="9"/>
        <v>0.25956896238693072</v>
      </c>
      <c r="M73" s="28">
        <f t="shared" si="10"/>
        <v>732.24404289353151</v>
      </c>
    </row>
    <row r="74" spans="1:13" x14ac:dyDescent="0.3">
      <c r="A74" s="3">
        <v>35796</v>
      </c>
      <c r="B74" s="4">
        <v>3796</v>
      </c>
      <c r="D74" s="11">
        <f t="shared" si="11"/>
        <v>5265.1482065335731</v>
      </c>
      <c r="E74" s="29">
        <f t="shared" si="6"/>
        <v>0.38702534418692652</v>
      </c>
      <c r="F74" s="30">
        <f t="shared" si="7"/>
        <v>1469.1482065335731</v>
      </c>
      <c r="H74" s="3">
        <v>35796</v>
      </c>
      <c r="I74" s="4">
        <v>1846</v>
      </c>
      <c r="K74" s="11">
        <f t="shared" si="8"/>
        <v>2098.7068911711831</v>
      </c>
      <c r="L74" s="28">
        <f t="shared" si="9"/>
        <v>0.1368943072433278</v>
      </c>
      <c r="M74" s="28">
        <f t="shared" si="10"/>
        <v>252.70689117118309</v>
      </c>
    </row>
    <row r="75" spans="1:13" x14ac:dyDescent="0.3">
      <c r="A75" s="3">
        <v>35827</v>
      </c>
      <c r="B75" s="4">
        <v>4019</v>
      </c>
      <c r="D75" s="11">
        <f t="shared" si="11"/>
        <v>5294.8202323428923</v>
      </c>
      <c r="E75" s="29">
        <f t="shared" si="6"/>
        <v>0.31744718396190402</v>
      </c>
      <c r="F75" s="30">
        <f t="shared" si="7"/>
        <v>1275.8202323428923</v>
      </c>
      <c r="H75" s="3">
        <v>35827</v>
      </c>
      <c r="I75" s="4">
        <v>1768</v>
      </c>
      <c r="K75" s="11">
        <f t="shared" si="8"/>
        <v>2108.6578252358959</v>
      </c>
      <c r="L75" s="28">
        <f t="shared" si="9"/>
        <v>0.19267976540491849</v>
      </c>
      <c r="M75" s="28">
        <f t="shared" si="10"/>
        <v>340.65782523589587</v>
      </c>
    </row>
    <row r="76" spans="1:13" x14ac:dyDescent="0.3">
      <c r="A76" s="3">
        <v>35855</v>
      </c>
      <c r="B76" s="4">
        <v>4898</v>
      </c>
      <c r="D76" s="11">
        <f t="shared" si="11"/>
        <v>5321.6207717835714</v>
      </c>
      <c r="E76" s="29">
        <f t="shared" si="6"/>
        <v>8.6488520168144428E-2</v>
      </c>
      <c r="F76" s="30">
        <f t="shared" si="7"/>
        <v>423.6207717835714</v>
      </c>
      <c r="H76" s="3">
        <v>35855</v>
      </c>
      <c r="I76" s="4">
        <v>1894</v>
      </c>
      <c r="K76" s="11">
        <f t="shared" si="8"/>
        <v>2117.6457656814437</v>
      </c>
      <c r="L76" s="28">
        <f t="shared" si="9"/>
        <v>0.11808118568186043</v>
      </c>
      <c r="M76" s="28">
        <f t="shared" si="10"/>
        <v>223.64576568144366</v>
      </c>
    </row>
    <row r="77" spans="1:13" x14ac:dyDescent="0.3">
      <c r="A77" s="3">
        <v>35886</v>
      </c>
      <c r="B77" s="4">
        <v>5090</v>
      </c>
      <c r="D77" s="11">
        <f t="shared" si="11"/>
        <v>5351.2927975928978</v>
      </c>
      <c r="E77" s="29">
        <f t="shared" si="6"/>
        <v>5.1334537837504489E-2</v>
      </c>
      <c r="F77" s="30">
        <f t="shared" si="7"/>
        <v>261.29279759289784</v>
      </c>
      <c r="H77" s="3">
        <v>35886</v>
      </c>
      <c r="I77" s="4">
        <v>1963</v>
      </c>
      <c r="K77" s="11">
        <f t="shared" si="8"/>
        <v>2127.5966997461564</v>
      </c>
      <c r="L77" s="28">
        <f t="shared" si="9"/>
        <v>8.3849566859987998E-2</v>
      </c>
      <c r="M77" s="28">
        <f t="shared" si="10"/>
        <v>164.59669974615645</v>
      </c>
    </row>
    <row r="78" spans="1:13" x14ac:dyDescent="0.3">
      <c r="A78" s="3">
        <v>35916</v>
      </c>
      <c r="B78" s="4">
        <v>5237</v>
      </c>
      <c r="D78" s="11">
        <f t="shared" si="11"/>
        <v>5380.0076612793346</v>
      </c>
      <c r="E78" s="29">
        <f t="shared" si="6"/>
        <v>2.7307172289351644E-2</v>
      </c>
      <c r="F78" s="30">
        <f t="shared" si="7"/>
        <v>143.00766127933457</v>
      </c>
      <c r="H78" s="3">
        <v>35916</v>
      </c>
      <c r="I78" s="4">
        <v>2140</v>
      </c>
      <c r="K78" s="11">
        <f t="shared" si="8"/>
        <v>2137.2266359378136</v>
      </c>
      <c r="L78" s="28">
        <f t="shared" si="9"/>
        <v>1.2959645150403618E-3</v>
      </c>
      <c r="M78" s="28">
        <f t="shared" si="10"/>
        <v>2.7733640621863742</v>
      </c>
    </row>
    <row r="79" spans="1:13" x14ac:dyDescent="0.3">
      <c r="A79" s="3">
        <v>35947</v>
      </c>
      <c r="B79" s="4">
        <v>5447</v>
      </c>
      <c r="D79" s="11">
        <f t="shared" si="11"/>
        <v>5409.679687088661</v>
      </c>
      <c r="E79" s="29">
        <f t="shared" si="6"/>
        <v>6.8515353242773981E-3</v>
      </c>
      <c r="F79" s="30">
        <f t="shared" si="7"/>
        <v>37.320312911338988</v>
      </c>
      <c r="H79" s="3">
        <v>35947</v>
      </c>
      <c r="I79" s="4">
        <v>2059</v>
      </c>
      <c r="K79" s="11">
        <f t="shared" si="8"/>
        <v>2147.1775700025282</v>
      </c>
      <c r="L79" s="28">
        <f t="shared" si="9"/>
        <v>4.2825434678255572E-2</v>
      </c>
      <c r="M79" s="28">
        <f t="shared" si="10"/>
        <v>88.177570002528228</v>
      </c>
    </row>
    <row r="80" spans="1:13" x14ac:dyDescent="0.3">
      <c r="A80" s="3">
        <v>35977</v>
      </c>
      <c r="B80" s="4">
        <v>5435</v>
      </c>
      <c r="D80" s="11">
        <f t="shared" si="11"/>
        <v>5438.3945507750977</v>
      </c>
      <c r="E80" s="29">
        <f t="shared" si="6"/>
        <v>6.2457235972359542E-4</v>
      </c>
      <c r="F80" s="30">
        <f t="shared" si="7"/>
        <v>3.3945507750977413</v>
      </c>
      <c r="H80" s="3">
        <v>35977</v>
      </c>
      <c r="I80" s="4">
        <v>2209</v>
      </c>
      <c r="K80" s="11">
        <f t="shared" si="8"/>
        <v>2156.8075061941854</v>
      </c>
      <c r="L80" s="28">
        <f t="shared" si="9"/>
        <v>2.3627204076873968E-2</v>
      </c>
      <c r="M80" s="28">
        <f t="shared" si="10"/>
        <v>52.192493805814593</v>
      </c>
    </row>
    <row r="81" spans="1:13" x14ac:dyDescent="0.3">
      <c r="A81" s="3">
        <v>36008</v>
      </c>
      <c r="B81" s="4">
        <v>5107</v>
      </c>
      <c r="D81" s="11">
        <f t="shared" si="11"/>
        <v>5468.0665765844242</v>
      </c>
      <c r="E81" s="29">
        <f t="shared" si="6"/>
        <v>7.0700328291447859E-2</v>
      </c>
      <c r="F81" s="30">
        <f t="shared" si="7"/>
        <v>361.06657658442418</v>
      </c>
      <c r="H81" s="3">
        <v>36008</v>
      </c>
      <c r="I81" s="4">
        <v>2118</v>
      </c>
      <c r="K81" s="11">
        <f t="shared" si="8"/>
        <v>2166.7584402588982</v>
      </c>
      <c r="L81" s="28">
        <f t="shared" si="9"/>
        <v>2.3020982180782905E-2</v>
      </c>
      <c r="M81" s="28">
        <f t="shared" si="10"/>
        <v>48.75844025889819</v>
      </c>
    </row>
    <row r="82" spans="1:13" x14ac:dyDescent="0.3">
      <c r="A82" s="3">
        <v>36039</v>
      </c>
      <c r="B82" s="4">
        <v>5515</v>
      </c>
      <c r="D82" s="11">
        <f t="shared" si="11"/>
        <v>5497.7386023937433</v>
      </c>
      <c r="E82" s="29">
        <f t="shared" si="6"/>
        <v>3.1298998379431825E-3</v>
      </c>
      <c r="F82" s="30">
        <f t="shared" si="7"/>
        <v>17.261397606256651</v>
      </c>
      <c r="H82" s="3">
        <v>36039</v>
      </c>
      <c r="I82" s="4">
        <v>2031</v>
      </c>
      <c r="K82" s="11">
        <f t="shared" si="8"/>
        <v>2176.7093743236128</v>
      </c>
      <c r="L82" s="28">
        <f t="shared" si="9"/>
        <v>7.1742675688632587E-2</v>
      </c>
      <c r="M82" s="28">
        <f t="shared" si="10"/>
        <v>145.70937432361279</v>
      </c>
    </row>
    <row r="83" spans="1:13" x14ac:dyDescent="0.3">
      <c r="A83" s="3">
        <v>36069</v>
      </c>
      <c r="B83" s="4">
        <v>5583</v>
      </c>
      <c r="D83" s="11">
        <f t="shared" si="11"/>
        <v>5526.4534660801874</v>
      </c>
      <c r="E83" s="29">
        <f t="shared" si="6"/>
        <v>1.0128342095613944E-2</v>
      </c>
      <c r="F83" s="30">
        <f t="shared" si="7"/>
        <v>56.546533919812646</v>
      </c>
      <c r="H83" s="3">
        <v>36069</v>
      </c>
      <c r="I83" s="4">
        <v>2163</v>
      </c>
      <c r="K83" s="11">
        <f t="shared" si="8"/>
        <v>2186.33931051527</v>
      </c>
      <c r="L83" s="28">
        <f t="shared" si="9"/>
        <v>1.0790249891479413E-2</v>
      </c>
      <c r="M83" s="28">
        <f t="shared" si="10"/>
        <v>23.339310515269972</v>
      </c>
    </row>
    <row r="84" spans="1:13" x14ac:dyDescent="0.3">
      <c r="A84" s="3">
        <v>36100</v>
      </c>
      <c r="B84" s="4">
        <v>5346</v>
      </c>
      <c r="D84" s="11">
        <f t="shared" si="11"/>
        <v>5556.1254918895065</v>
      </c>
      <c r="E84" s="29">
        <f t="shared" si="6"/>
        <v>3.9305179926955952E-2</v>
      </c>
      <c r="F84" s="30">
        <f t="shared" si="7"/>
        <v>210.12549188950652</v>
      </c>
      <c r="H84" s="3">
        <v>36100</v>
      </c>
      <c r="I84" s="4">
        <v>2154</v>
      </c>
      <c r="K84" s="11">
        <f t="shared" si="8"/>
        <v>2196.2902445799828</v>
      </c>
      <c r="L84" s="28">
        <f t="shared" si="9"/>
        <v>1.9633354029704158E-2</v>
      </c>
      <c r="M84" s="28">
        <f t="shared" si="10"/>
        <v>42.290244579982755</v>
      </c>
    </row>
    <row r="85" spans="1:13" x14ac:dyDescent="0.3">
      <c r="A85" s="3">
        <v>36130</v>
      </c>
      <c r="B85" s="4">
        <v>6286</v>
      </c>
      <c r="D85" s="11">
        <f t="shared" si="11"/>
        <v>5584.8403555759432</v>
      </c>
      <c r="E85" s="29">
        <f t="shared" si="6"/>
        <v>0.1115430551104131</v>
      </c>
      <c r="F85" s="30">
        <f t="shared" si="7"/>
        <v>701.15964442405675</v>
      </c>
      <c r="H85" s="3">
        <v>36130</v>
      </c>
      <c r="I85" s="4">
        <v>3037</v>
      </c>
      <c r="K85" s="11">
        <f t="shared" si="8"/>
        <v>2205.9201807716418</v>
      </c>
      <c r="L85" s="28">
        <f t="shared" si="9"/>
        <v>0.27365157037482984</v>
      </c>
      <c r="M85" s="28">
        <f t="shared" si="10"/>
        <v>831.07981922835825</v>
      </c>
    </row>
    <row r="86" spans="1:13" x14ac:dyDescent="0.3">
      <c r="A86" s="3">
        <v>36161</v>
      </c>
      <c r="B86" s="4">
        <v>4032</v>
      </c>
      <c r="D86" s="11">
        <f t="shared" si="11"/>
        <v>5614.5123813852697</v>
      </c>
      <c r="E86" s="29">
        <f t="shared" si="6"/>
        <v>0.39248818982769584</v>
      </c>
      <c r="F86" s="30">
        <f t="shared" si="7"/>
        <v>1582.5123813852697</v>
      </c>
      <c r="H86" s="3">
        <v>36161</v>
      </c>
      <c r="I86" s="4">
        <v>1866</v>
      </c>
      <c r="K86" s="11">
        <f t="shared" si="8"/>
        <v>2215.8711148363545</v>
      </c>
      <c r="L86" s="28">
        <f t="shared" si="9"/>
        <v>0.18749791791873233</v>
      </c>
      <c r="M86" s="28">
        <f t="shared" si="10"/>
        <v>349.87111483635454</v>
      </c>
    </row>
    <row r="87" spans="1:13" x14ac:dyDescent="0.3">
      <c r="A87" s="3">
        <v>36192</v>
      </c>
      <c r="B87" s="4">
        <v>4435</v>
      </c>
      <c r="D87" s="11">
        <f t="shared" si="11"/>
        <v>5644.1844071945889</v>
      </c>
      <c r="E87" s="29">
        <f t="shared" si="6"/>
        <v>0.27264586407995239</v>
      </c>
      <c r="F87" s="30">
        <f t="shared" si="7"/>
        <v>1209.1844071945889</v>
      </c>
      <c r="H87" s="3">
        <v>36192</v>
      </c>
      <c r="I87" s="4">
        <v>1808</v>
      </c>
      <c r="K87" s="11">
        <f t="shared" si="8"/>
        <v>2225.8220489010673</v>
      </c>
      <c r="L87" s="28">
        <f t="shared" si="9"/>
        <v>0.2310962659851036</v>
      </c>
      <c r="M87" s="28">
        <f t="shared" si="10"/>
        <v>417.82204890106732</v>
      </c>
    </row>
    <row r="88" spans="1:13" x14ac:dyDescent="0.3">
      <c r="A88" s="3">
        <v>36220</v>
      </c>
      <c r="B88" s="4">
        <v>5479</v>
      </c>
      <c r="D88" s="11">
        <f t="shared" si="11"/>
        <v>5670.984946635268</v>
      </c>
      <c r="E88" s="29">
        <f t="shared" si="6"/>
        <v>3.5040143572781166E-2</v>
      </c>
      <c r="F88" s="30">
        <f t="shared" si="7"/>
        <v>191.98494663526799</v>
      </c>
      <c r="H88" s="3">
        <v>36220</v>
      </c>
      <c r="I88" s="4">
        <v>1986</v>
      </c>
      <c r="K88" s="11">
        <f t="shared" si="8"/>
        <v>2234.8099893466151</v>
      </c>
      <c r="L88" s="28">
        <f t="shared" si="9"/>
        <v>0.12528196845247488</v>
      </c>
      <c r="M88" s="28">
        <f t="shared" si="10"/>
        <v>248.80998934661511</v>
      </c>
    </row>
    <row r="89" spans="1:13" x14ac:dyDescent="0.3">
      <c r="A89" s="3">
        <v>36251</v>
      </c>
      <c r="B89" s="4">
        <v>5483</v>
      </c>
      <c r="D89" s="11">
        <f t="shared" si="11"/>
        <v>5700.6569724445944</v>
      </c>
      <c r="E89" s="29">
        <f t="shared" si="6"/>
        <v>3.9696693861862926E-2</v>
      </c>
      <c r="F89" s="30">
        <f t="shared" si="7"/>
        <v>217.65697244459443</v>
      </c>
      <c r="H89" s="3">
        <v>36251</v>
      </c>
      <c r="I89" s="4">
        <v>2099</v>
      </c>
      <c r="K89" s="11">
        <f t="shared" si="8"/>
        <v>2244.7609234113279</v>
      </c>
      <c r="L89" s="28">
        <f t="shared" si="9"/>
        <v>6.9443031639508282E-2</v>
      </c>
      <c r="M89" s="28">
        <f t="shared" si="10"/>
        <v>145.76092341132789</v>
      </c>
    </row>
    <row r="90" spans="1:13" x14ac:dyDescent="0.3">
      <c r="A90" s="3">
        <v>36281</v>
      </c>
      <c r="B90" s="4">
        <v>5587</v>
      </c>
      <c r="D90" s="11">
        <f t="shared" si="11"/>
        <v>5729.3718361310312</v>
      </c>
      <c r="E90" s="29">
        <f t="shared" si="6"/>
        <v>2.5482698430469155E-2</v>
      </c>
      <c r="F90" s="30">
        <f t="shared" si="7"/>
        <v>142.37183613103116</v>
      </c>
      <c r="H90" s="3">
        <v>36281</v>
      </c>
      <c r="I90" s="4">
        <v>2210</v>
      </c>
      <c r="K90" s="11">
        <f t="shared" si="8"/>
        <v>2254.3908596029869</v>
      </c>
      <c r="L90" s="28">
        <f t="shared" si="9"/>
        <v>2.0086361811306287E-2</v>
      </c>
      <c r="M90" s="28">
        <f t="shared" si="10"/>
        <v>44.390859602986893</v>
      </c>
    </row>
    <row r="91" spans="1:13" x14ac:dyDescent="0.3">
      <c r="A91" s="3">
        <v>36312</v>
      </c>
      <c r="B91" s="4">
        <v>6176</v>
      </c>
      <c r="D91" s="11">
        <f t="shared" si="11"/>
        <v>5759.0438619403576</v>
      </c>
      <c r="E91" s="29">
        <f t="shared" si="6"/>
        <v>6.751232805369857E-2</v>
      </c>
      <c r="F91" s="30">
        <f t="shared" si="7"/>
        <v>416.9561380596424</v>
      </c>
      <c r="H91" s="3">
        <v>36312</v>
      </c>
      <c r="I91" s="4">
        <v>2145</v>
      </c>
      <c r="K91" s="11">
        <f t="shared" si="8"/>
        <v>2264.3417936676997</v>
      </c>
      <c r="L91" s="28">
        <f t="shared" si="9"/>
        <v>5.5637199845081434E-2</v>
      </c>
      <c r="M91" s="28">
        <f t="shared" si="10"/>
        <v>119.34179366769968</v>
      </c>
    </row>
    <row r="92" spans="1:13" x14ac:dyDescent="0.3">
      <c r="A92" s="3">
        <v>36342</v>
      </c>
      <c r="B92" s="4">
        <v>5621</v>
      </c>
      <c r="D92" s="11">
        <f t="shared" si="11"/>
        <v>5787.7587256267943</v>
      </c>
      <c r="E92" s="29">
        <f t="shared" si="6"/>
        <v>2.9667092265930322E-2</v>
      </c>
      <c r="F92" s="30">
        <f t="shared" si="7"/>
        <v>166.75872562679433</v>
      </c>
      <c r="H92" s="3">
        <v>36342</v>
      </c>
      <c r="I92" s="4">
        <v>2339</v>
      </c>
      <c r="K92" s="11">
        <f t="shared" si="8"/>
        <v>2273.9717298593587</v>
      </c>
      <c r="L92" s="28">
        <f t="shared" si="9"/>
        <v>2.7801740119983466E-2</v>
      </c>
      <c r="M92" s="28">
        <f t="shared" si="10"/>
        <v>65.028270140641325</v>
      </c>
    </row>
    <row r="93" spans="1:13" x14ac:dyDescent="0.3">
      <c r="A93" s="3">
        <v>36373</v>
      </c>
      <c r="B93" s="4">
        <v>5889</v>
      </c>
      <c r="D93" s="11">
        <f t="shared" si="11"/>
        <v>5817.4307514361208</v>
      </c>
      <c r="E93" s="29">
        <f t="shared" si="6"/>
        <v>1.2153039321426256E-2</v>
      </c>
      <c r="F93" s="30">
        <f t="shared" si="7"/>
        <v>71.569248563879228</v>
      </c>
      <c r="H93" s="3">
        <v>36373</v>
      </c>
      <c r="I93" s="4">
        <v>2140</v>
      </c>
      <c r="K93" s="11">
        <f t="shared" si="8"/>
        <v>2283.9226639240715</v>
      </c>
      <c r="L93" s="28">
        <f t="shared" si="9"/>
        <v>6.7253581272930588E-2</v>
      </c>
      <c r="M93" s="28">
        <f t="shared" si="10"/>
        <v>143.92266392407146</v>
      </c>
    </row>
    <row r="94" spans="1:13" x14ac:dyDescent="0.3">
      <c r="A94" s="3">
        <v>36404</v>
      </c>
      <c r="B94" s="4">
        <v>5828</v>
      </c>
      <c r="D94" s="11">
        <f t="shared" si="11"/>
        <v>5847.1027772454399</v>
      </c>
      <c r="E94" s="29">
        <f t="shared" si="6"/>
        <v>3.2777586213863998E-3</v>
      </c>
      <c r="F94" s="30">
        <f t="shared" si="7"/>
        <v>19.102777245439938</v>
      </c>
      <c r="H94" s="3">
        <v>36404</v>
      </c>
      <c r="I94" s="4">
        <v>2126</v>
      </c>
      <c r="K94" s="11">
        <f t="shared" si="8"/>
        <v>2293.8735979887842</v>
      </c>
      <c r="L94" s="28">
        <f t="shared" si="9"/>
        <v>7.8962181556342534E-2</v>
      </c>
      <c r="M94" s="28">
        <f t="shared" si="10"/>
        <v>167.87359798878424</v>
      </c>
    </row>
    <row r="95" spans="1:13" x14ac:dyDescent="0.3">
      <c r="A95" s="3">
        <v>36434</v>
      </c>
      <c r="B95" s="4">
        <v>5849</v>
      </c>
      <c r="D95" s="11">
        <f t="shared" si="11"/>
        <v>5875.8176409318839</v>
      </c>
      <c r="E95" s="29">
        <f t="shared" si="6"/>
        <v>4.5849958850887234E-3</v>
      </c>
      <c r="F95" s="30">
        <f t="shared" si="7"/>
        <v>26.817640931883943</v>
      </c>
      <c r="H95" s="3">
        <v>36434</v>
      </c>
      <c r="I95" s="4">
        <v>2219</v>
      </c>
      <c r="K95" s="11">
        <f t="shared" si="8"/>
        <v>2303.5035341804414</v>
      </c>
      <c r="L95" s="28">
        <f t="shared" si="9"/>
        <v>3.8081809004254806E-2</v>
      </c>
      <c r="M95" s="28">
        <f t="shared" si="10"/>
        <v>84.50353418044142</v>
      </c>
    </row>
    <row r="96" spans="1:13" x14ac:dyDescent="0.3">
      <c r="A96" s="3">
        <v>36465</v>
      </c>
      <c r="B96" s="4">
        <v>6180</v>
      </c>
      <c r="D96" s="11">
        <f t="shared" si="11"/>
        <v>5905.4896667412031</v>
      </c>
      <c r="E96" s="29">
        <f t="shared" si="6"/>
        <v>4.4419147776504353E-2</v>
      </c>
      <c r="F96" s="30">
        <f t="shared" si="7"/>
        <v>274.51033325879689</v>
      </c>
      <c r="H96" s="3">
        <v>36465</v>
      </c>
      <c r="I96" s="4">
        <v>2273</v>
      </c>
      <c r="K96" s="11">
        <f t="shared" si="8"/>
        <v>2313.454468245156</v>
      </c>
      <c r="L96" s="28">
        <f t="shared" si="9"/>
        <v>1.7797830288234062E-2</v>
      </c>
      <c r="M96" s="28">
        <f t="shared" si="10"/>
        <v>40.454468245156022</v>
      </c>
    </row>
    <row r="97" spans="1:13" x14ac:dyDescent="0.3">
      <c r="A97" s="3">
        <v>36495</v>
      </c>
      <c r="B97" s="4">
        <v>6771</v>
      </c>
      <c r="D97" s="11">
        <f t="shared" si="11"/>
        <v>5934.2045304276398</v>
      </c>
      <c r="E97" s="29">
        <f t="shared" si="6"/>
        <v>0.12358521187008716</v>
      </c>
      <c r="F97" s="30">
        <f t="shared" si="7"/>
        <v>836.79546957236016</v>
      </c>
      <c r="H97" s="3">
        <v>36495</v>
      </c>
      <c r="I97" s="4">
        <v>3265</v>
      </c>
      <c r="K97" s="11">
        <f t="shared" si="8"/>
        <v>2323.0844044368132</v>
      </c>
      <c r="L97" s="28">
        <f t="shared" si="9"/>
        <v>0.28848869695656565</v>
      </c>
      <c r="M97" s="28">
        <f t="shared" si="10"/>
        <v>941.9155955631868</v>
      </c>
    </row>
    <row r="98" spans="1:13" x14ac:dyDescent="0.3">
      <c r="A98" s="3">
        <v>36526</v>
      </c>
      <c r="B98" s="4">
        <v>4243</v>
      </c>
      <c r="D98" s="11">
        <f t="shared" si="11"/>
        <v>5963.8765562369663</v>
      </c>
      <c r="E98" s="29">
        <f t="shared" si="6"/>
        <v>0.40558014523614572</v>
      </c>
      <c r="F98" s="30">
        <f t="shared" si="7"/>
        <v>1720.8765562369663</v>
      </c>
      <c r="H98" s="3">
        <v>36526</v>
      </c>
      <c r="I98" s="4">
        <v>1920</v>
      </c>
      <c r="K98" s="11">
        <f t="shared" si="8"/>
        <v>2333.035338501526</v>
      </c>
      <c r="L98" s="28">
        <f t="shared" si="9"/>
        <v>0.21512257213621144</v>
      </c>
      <c r="M98" s="28">
        <f t="shared" si="10"/>
        <v>413.03533850152598</v>
      </c>
    </row>
    <row r="99" spans="1:13" x14ac:dyDescent="0.3">
      <c r="A99" s="3">
        <v>36557</v>
      </c>
      <c r="B99" s="4">
        <v>4952</v>
      </c>
      <c r="D99" s="11">
        <f t="shared" si="11"/>
        <v>5993.5485820462854</v>
      </c>
      <c r="E99" s="29">
        <f t="shared" si="6"/>
        <v>0.21032887359577654</v>
      </c>
      <c r="F99" s="30">
        <f t="shared" si="7"/>
        <v>1041.5485820462854</v>
      </c>
      <c r="H99" s="3">
        <v>36557</v>
      </c>
      <c r="I99" s="4">
        <v>1976</v>
      </c>
      <c r="K99" s="11">
        <f t="shared" si="8"/>
        <v>2342.9862725662406</v>
      </c>
      <c r="L99" s="28">
        <f t="shared" si="9"/>
        <v>0.18572179785740919</v>
      </c>
      <c r="M99" s="28">
        <f t="shared" si="10"/>
        <v>366.98627256624059</v>
      </c>
    </row>
    <row r="100" spans="1:13" x14ac:dyDescent="0.3">
      <c r="A100" s="3">
        <v>36586</v>
      </c>
      <c r="B100" s="4">
        <v>6008</v>
      </c>
      <c r="D100" s="11">
        <f t="shared" si="11"/>
        <v>6021.306283609847</v>
      </c>
      <c r="E100" s="29">
        <f t="shared" si="6"/>
        <v>2.2147609204139504E-3</v>
      </c>
      <c r="F100" s="30">
        <f t="shared" si="7"/>
        <v>13.306283609847014</v>
      </c>
      <c r="H100" s="3">
        <v>36586</v>
      </c>
      <c r="I100" s="4">
        <v>2190</v>
      </c>
      <c r="K100" s="11">
        <f t="shared" si="8"/>
        <v>2352.2952108848422</v>
      </c>
      <c r="L100" s="28">
        <f t="shared" si="9"/>
        <v>7.4107402230521535E-2</v>
      </c>
      <c r="M100" s="28">
        <f t="shared" si="10"/>
        <v>162.29521088484216</v>
      </c>
    </row>
    <row r="101" spans="1:13" x14ac:dyDescent="0.3">
      <c r="A101" s="3">
        <v>36617</v>
      </c>
      <c r="B101" s="4">
        <v>5353</v>
      </c>
      <c r="D101" s="11">
        <f t="shared" si="11"/>
        <v>6050.9783094191662</v>
      </c>
      <c r="E101" s="29">
        <f t="shared" si="6"/>
        <v>0.13039011945061951</v>
      </c>
      <c r="F101" s="30">
        <f t="shared" si="7"/>
        <v>697.97830941916618</v>
      </c>
      <c r="H101" s="3">
        <v>36617</v>
      </c>
      <c r="I101" s="4">
        <v>2132</v>
      </c>
      <c r="K101" s="11">
        <f t="shared" si="8"/>
        <v>2362.2461449495568</v>
      </c>
      <c r="L101" s="28">
        <f t="shared" si="9"/>
        <v>0.10799537755607728</v>
      </c>
      <c r="M101" s="28">
        <f t="shared" si="10"/>
        <v>230.24614494955676</v>
      </c>
    </row>
    <row r="102" spans="1:13" x14ac:dyDescent="0.3">
      <c r="A102" s="3">
        <v>36647</v>
      </c>
      <c r="B102" s="4">
        <v>6435</v>
      </c>
      <c r="D102" s="11">
        <f t="shared" si="11"/>
        <v>6079.6931731056102</v>
      </c>
      <c r="E102" s="29">
        <f t="shared" si="6"/>
        <v>5.5214736114124294E-2</v>
      </c>
      <c r="F102" s="30">
        <f t="shared" si="7"/>
        <v>355.30682689438981</v>
      </c>
      <c r="H102" s="3">
        <v>36647</v>
      </c>
      <c r="I102" s="4">
        <v>2357</v>
      </c>
      <c r="K102" s="11">
        <f t="shared" si="8"/>
        <v>2371.8760811412139</v>
      </c>
      <c r="L102" s="28">
        <f t="shared" si="9"/>
        <v>6.3114472385294631E-3</v>
      </c>
      <c r="M102" s="28">
        <f t="shared" si="10"/>
        <v>14.876081141213945</v>
      </c>
    </row>
    <row r="103" spans="1:13" x14ac:dyDescent="0.3">
      <c r="A103" s="3">
        <v>36678</v>
      </c>
      <c r="B103" s="4">
        <v>6673</v>
      </c>
      <c r="D103" s="11">
        <f t="shared" si="11"/>
        <v>6109.3651989149294</v>
      </c>
      <c r="E103" s="29">
        <f t="shared" si="6"/>
        <v>8.4464978433249016E-2</v>
      </c>
      <c r="F103" s="30">
        <f t="shared" si="7"/>
        <v>563.63480108507065</v>
      </c>
      <c r="H103" s="3">
        <v>36678</v>
      </c>
      <c r="I103" s="4">
        <v>2413</v>
      </c>
      <c r="K103" s="11">
        <f t="shared" si="8"/>
        <v>2381.8270152059267</v>
      </c>
      <c r="L103" s="28">
        <f t="shared" si="9"/>
        <v>1.2918767009562069E-2</v>
      </c>
      <c r="M103" s="28">
        <f t="shared" si="10"/>
        <v>31.172984794073272</v>
      </c>
    </row>
    <row r="104" spans="1:13" x14ac:dyDescent="0.3">
      <c r="A104" s="3">
        <v>36708</v>
      </c>
      <c r="B104" s="4">
        <v>5636</v>
      </c>
      <c r="D104" s="11">
        <f t="shared" si="11"/>
        <v>6138.0800626013734</v>
      </c>
      <c r="E104" s="29">
        <f t="shared" si="6"/>
        <v>8.9084468169157799E-2</v>
      </c>
      <c r="F104" s="30">
        <f t="shared" si="7"/>
        <v>502.08006260137336</v>
      </c>
      <c r="H104" s="3">
        <v>36708</v>
      </c>
      <c r="I104" s="4">
        <v>2463</v>
      </c>
      <c r="K104" s="11">
        <f t="shared" si="8"/>
        <v>2391.4569513975857</v>
      </c>
      <c r="L104" s="28">
        <f t="shared" si="9"/>
        <v>2.9047116769149117E-2</v>
      </c>
      <c r="M104" s="28">
        <f t="shared" si="10"/>
        <v>71.543048602414274</v>
      </c>
    </row>
    <row r="105" spans="1:13" x14ac:dyDescent="0.3">
      <c r="A105" s="3">
        <v>36739</v>
      </c>
      <c r="B105" s="4">
        <v>6630</v>
      </c>
      <c r="D105" s="11">
        <f t="shared" si="11"/>
        <v>6167.7520884106925</v>
      </c>
      <c r="E105" s="29">
        <f t="shared" si="6"/>
        <v>6.9720650315129334E-2</v>
      </c>
      <c r="F105" s="30">
        <f t="shared" si="7"/>
        <v>462.24791158930748</v>
      </c>
      <c r="H105" s="3">
        <v>36739</v>
      </c>
      <c r="I105" s="4">
        <v>2422</v>
      </c>
      <c r="K105" s="11">
        <f t="shared" si="8"/>
        <v>2401.4078854622985</v>
      </c>
      <c r="L105" s="28">
        <f t="shared" si="9"/>
        <v>8.5021117001244807E-3</v>
      </c>
      <c r="M105" s="28">
        <f t="shared" si="10"/>
        <v>20.592114537701491</v>
      </c>
    </row>
    <row r="106" spans="1:13" x14ac:dyDescent="0.3">
      <c r="A106" s="3">
        <v>36770</v>
      </c>
      <c r="B106" s="4">
        <v>5887</v>
      </c>
      <c r="D106" s="11">
        <f t="shared" si="11"/>
        <v>6197.424114220019</v>
      </c>
      <c r="E106" s="29">
        <f t="shared" si="6"/>
        <v>5.2730442367932555E-2</v>
      </c>
      <c r="F106" s="30">
        <f t="shared" si="7"/>
        <v>310.42411422001896</v>
      </c>
      <c r="H106" s="3">
        <v>36770</v>
      </c>
      <c r="I106" s="4">
        <v>2358</v>
      </c>
      <c r="K106" s="11">
        <f t="shared" si="8"/>
        <v>2411.3588195270113</v>
      </c>
      <c r="L106" s="28">
        <f t="shared" si="9"/>
        <v>2.262884627947892E-2</v>
      </c>
      <c r="M106" s="28">
        <f t="shared" si="10"/>
        <v>53.358819527011292</v>
      </c>
    </row>
    <row r="107" spans="1:13" x14ac:dyDescent="0.3">
      <c r="A107" s="3">
        <v>36800</v>
      </c>
      <c r="B107" s="4">
        <v>6322</v>
      </c>
      <c r="D107" s="11">
        <f t="shared" si="11"/>
        <v>6226.1389779064557</v>
      </c>
      <c r="E107" s="29">
        <f t="shared" si="6"/>
        <v>1.5163084798093057E-2</v>
      </c>
      <c r="F107" s="30">
        <f t="shared" si="7"/>
        <v>95.861022093544307</v>
      </c>
      <c r="H107" s="3">
        <v>36800</v>
      </c>
      <c r="I107" s="4">
        <v>2352</v>
      </c>
      <c r="K107" s="11">
        <f t="shared" si="8"/>
        <v>2420.9887557186703</v>
      </c>
      <c r="L107" s="28">
        <f t="shared" si="9"/>
        <v>2.933195396201968E-2</v>
      </c>
      <c r="M107" s="28">
        <f t="shared" si="10"/>
        <v>68.988755718670291</v>
      </c>
    </row>
    <row r="108" spans="1:13" x14ac:dyDescent="0.3">
      <c r="A108" s="3">
        <v>36831</v>
      </c>
      <c r="B108" s="4">
        <v>6520</v>
      </c>
      <c r="D108" s="11">
        <f t="shared" si="11"/>
        <v>6255.8110037157821</v>
      </c>
      <c r="E108" s="29">
        <f t="shared" si="6"/>
        <v>4.0519784706168384E-2</v>
      </c>
      <c r="F108" s="30">
        <f t="shared" si="7"/>
        <v>264.18899628421786</v>
      </c>
      <c r="H108" s="3">
        <v>36831</v>
      </c>
      <c r="I108" s="4">
        <v>2549</v>
      </c>
      <c r="K108" s="11">
        <f t="shared" si="8"/>
        <v>2430.9396897833831</v>
      </c>
      <c r="L108" s="28">
        <f t="shared" si="9"/>
        <v>4.631632413362767E-2</v>
      </c>
      <c r="M108" s="28">
        <f t="shared" si="10"/>
        <v>118.06031021661693</v>
      </c>
    </row>
    <row r="109" spans="1:13" x14ac:dyDescent="0.3">
      <c r="A109" s="3">
        <v>36861</v>
      </c>
      <c r="B109" s="4">
        <v>6678</v>
      </c>
      <c r="D109" s="11">
        <f t="shared" si="11"/>
        <v>6284.5258674022189</v>
      </c>
      <c r="E109" s="29">
        <f t="shared" si="6"/>
        <v>5.8920954267412569E-2</v>
      </c>
      <c r="F109" s="30">
        <f t="shared" si="7"/>
        <v>393.47413259778114</v>
      </c>
      <c r="H109" s="3">
        <v>36861</v>
      </c>
      <c r="I109" s="4">
        <v>3375</v>
      </c>
      <c r="K109" s="11">
        <f t="shared" si="8"/>
        <v>2440.5696259750403</v>
      </c>
      <c r="L109" s="28">
        <f t="shared" si="9"/>
        <v>0.27686825897035844</v>
      </c>
      <c r="M109" s="28">
        <f t="shared" si="10"/>
        <v>934.43037402495975</v>
      </c>
    </row>
    <row r="110" spans="1:13" x14ac:dyDescent="0.3">
      <c r="A110" s="3">
        <v>36892</v>
      </c>
      <c r="B110" s="4">
        <v>5082</v>
      </c>
      <c r="D110" s="11">
        <f t="shared" si="11"/>
        <v>6314.1978932115453</v>
      </c>
      <c r="E110" s="29">
        <f t="shared" si="6"/>
        <v>0.24246318245012699</v>
      </c>
      <c r="F110" s="30">
        <f t="shared" si="7"/>
        <v>1232.1978932115453</v>
      </c>
      <c r="H110" s="3">
        <v>36892</v>
      </c>
      <c r="I110" s="4">
        <v>2109</v>
      </c>
      <c r="K110" s="11">
        <f t="shared" si="8"/>
        <v>2450.5205600397549</v>
      </c>
      <c r="L110" s="28">
        <f t="shared" si="9"/>
        <v>0.16193483169262915</v>
      </c>
      <c r="M110" s="28">
        <f t="shared" si="10"/>
        <v>341.52056003975486</v>
      </c>
    </row>
    <row r="111" spans="1:13" x14ac:dyDescent="0.3">
      <c r="A111" s="3">
        <v>36923</v>
      </c>
      <c r="B111" s="4">
        <v>5216</v>
      </c>
      <c r="D111" s="11">
        <f t="shared" si="11"/>
        <v>6343.8699190208645</v>
      </c>
      <c r="E111" s="29">
        <f t="shared" si="6"/>
        <v>0.21623272987363198</v>
      </c>
      <c r="F111" s="30">
        <f t="shared" si="7"/>
        <v>1127.8699190208645</v>
      </c>
      <c r="H111" s="3">
        <v>36923</v>
      </c>
      <c r="I111" s="4">
        <v>2052</v>
      </c>
      <c r="K111" s="11">
        <f t="shared" si="8"/>
        <v>2460.4714941044676</v>
      </c>
      <c r="L111" s="28">
        <f t="shared" si="9"/>
        <v>0.19906018231211872</v>
      </c>
      <c r="M111" s="28">
        <f t="shared" si="10"/>
        <v>408.47149410446764</v>
      </c>
    </row>
    <row r="112" spans="1:13" x14ac:dyDescent="0.3">
      <c r="A112" s="3">
        <v>36951</v>
      </c>
      <c r="B112" s="4">
        <v>5893</v>
      </c>
      <c r="D112" s="11">
        <f t="shared" si="11"/>
        <v>6370.6704584615436</v>
      </c>
      <c r="E112" s="29">
        <f t="shared" si="6"/>
        <v>8.1057264290097339E-2</v>
      </c>
      <c r="F112" s="30">
        <f t="shared" si="7"/>
        <v>477.6704584615436</v>
      </c>
      <c r="H112" s="3">
        <v>36951</v>
      </c>
      <c r="I112" s="4">
        <v>2327</v>
      </c>
      <c r="K112" s="11">
        <f t="shared" si="8"/>
        <v>2469.4594345500154</v>
      </c>
      <c r="L112" s="28">
        <f t="shared" si="9"/>
        <v>6.1220212526865249E-2</v>
      </c>
      <c r="M112" s="28">
        <f t="shared" si="10"/>
        <v>142.45943455001543</v>
      </c>
    </row>
    <row r="113" spans="1:13" x14ac:dyDescent="0.3">
      <c r="A113" s="3">
        <v>36982</v>
      </c>
      <c r="B113" s="4">
        <v>5894</v>
      </c>
      <c r="D113" s="11">
        <f t="shared" si="11"/>
        <v>6400.3424842708628</v>
      </c>
      <c r="E113" s="29">
        <f t="shared" si="6"/>
        <v>8.590812424005137E-2</v>
      </c>
      <c r="F113" s="30">
        <f t="shared" si="7"/>
        <v>506.34248427086277</v>
      </c>
      <c r="H113" s="3">
        <v>36982</v>
      </c>
      <c r="I113" s="4">
        <v>2231</v>
      </c>
      <c r="K113" s="11">
        <f t="shared" si="8"/>
        <v>2479.4103686147282</v>
      </c>
      <c r="L113" s="28">
        <f t="shared" si="9"/>
        <v>0.11134485370449494</v>
      </c>
      <c r="M113" s="28">
        <f t="shared" si="10"/>
        <v>248.41036861472821</v>
      </c>
    </row>
    <row r="114" spans="1:13" x14ac:dyDescent="0.3">
      <c r="A114" s="3">
        <v>37012</v>
      </c>
      <c r="B114" s="4">
        <v>6799</v>
      </c>
      <c r="D114" s="11">
        <f t="shared" si="11"/>
        <v>6429.0573479573068</v>
      </c>
      <c r="E114" s="29">
        <f t="shared" si="6"/>
        <v>5.4411332849344497E-2</v>
      </c>
      <c r="F114" s="30">
        <f t="shared" si="7"/>
        <v>369.94265204269323</v>
      </c>
      <c r="H114" s="3">
        <v>37012</v>
      </c>
      <c r="I114" s="4">
        <v>2470</v>
      </c>
      <c r="K114" s="11">
        <f t="shared" si="8"/>
        <v>2489.0403048063854</v>
      </c>
      <c r="L114" s="28">
        <f t="shared" si="9"/>
        <v>7.7086254276863943E-3</v>
      </c>
      <c r="M114" s="28">
        <f t="shared" si="10"/>
        <v>19.040304806385393</v>
      </c>
    </row>
    <row r="115" spans="1:13" x14ac:dyDescent="0.3">
      <c r="A115" s="3">
        <v>37043</v>
      </c>
      <c r="B115" s="4">
        <v>6667</v>
      </c>
      <c r="D115" s="11">
        <f t="shared" si="11"/>
        <v>6458.7293737666259</v>
      </c>
      <c r="E115" s="29">
        <f t="shared" si="6"/>
        <v>3.123903198340694E-2</v>
      </c>
      <c r="F115" s="30">
        <f t="shared" si="7"/>
        <v>208.27062623337406</v>
      </c>
      <c r="H115" s="3">
        <v>37043</v>
      </c>
      <c r="I115" s="4">
        <v>2526</v>
      </c>
      <c r="K115" s="11">
        <f t="shared" si="8"/>
        <v>2498.9912388711</v>
      </c>
      <c r="L115" s="28">
        <f t="shared" si="9"/>
        <v>1.0692304484916867E-2</v>
      </c>
      <c r="M115" s="28">
        <f t="shared" si="10"/>
        <v>27.008761128900005</v>
      </c>
    </row>
    <row r="116" spans="1:13" x14ac:dyDescent="0.3">
      <c r="A116" s="3">
        <v>37073</v>
      </c>
      <c r="B116" s="4">
        <v>6374</v>
      </c>
      <c r="D116" s="11">
        <f t="shared" si="11"/>
        <v>6487.4442374530699</v>
      </c>
      <c r="E116" s="29">
        <f t="shared" si="6"/>
        <v>1.7797966340299648E-2</v>
      </c>
      <c r="F116" s="30">
        <f t="shared" si="7"/>
        <v>113.44423745306995</v>
      </c>
      <c r="H116" s="3">
        <v>37073</v>
      </c>
      <c r="I116" s="4">
        <v>2483</v>
      </c>
      <c r="K116" s="11">
        <f t="shared" si="8"/>
        <v>2508.6211750627572</v>
      </c>
      <c r="L116" s="28">
        <f t="shared" si="9"/>
        <v>1.0318636755037122E-2</v>
      </c>
      <c r="M116" s="28">
        <f t="shared" si="10"/>
        <v>25.621175062757175</v>
      </c>
    </row>
    <row r="117" spans="1:13" x14ac:dyDescent="0.3">
      <c r="A117" s="3">
        <v>37104</v>
      </c>
      <c r="B117" s="4">
        <v>6840</v>
      </c>
      <c r="D117" s="11">
        <f t="shared" si="11"/>
        <v>6517.1162632623891</v>
      </c>
      <c r="E117" s="29">
        <f t="shared" si="6"/>
        <v>4.7205224669241361E-2</v>
      </c>
      <c r="F117" s="30">
        <f t="shared" si="7"/>
        <v>322.88373673761089</v>
      </c>
      <c r="H117" s="3">
        <v>37104</v>
      </c>
      <c r="I117" s="4">
        <v>2518</v>
      </c>
      <c r="K117" s="11">
        <f t="shared" si="8"/>
        <v>2518.57210912747</v>
      </c>
      <c r="L117" s="28">
        <f t="shared" si="9"/>
        <v>2.2720775515089653E-4</v>
      </c>
      <c r="M117" s="28">
        <f t="shared" si="10"/>
        <v>0.57210912746995746</v>
      </c>
    </row>
    <row r="118" spans="1:13" x14ac:dyDescent="0.3">
      <c r="A118" s="3">
        <v>37135</v>
      </c>
      <c r="B118" s="4">
        <v>5575</v>
      </c>
      <c r="D118" s="11">
        <f t="shared" si="11"/>
        <v>6546.7882890717156</v>
      </c>
      <c r="E118" s="29">
        <f t="shared" si="6"/>
        <v>0.17431180073035257</v>
      </c>
      <c r="F118" s="30">
        <f t="shared" si="7"/>
        <v>971.78828907171555</v>
      </c>
      <c r="H118" s="3">
        <v>37135</v>
      </c>
      <c r="I118" s="4">
        <v>2316</v>
      </c>
      <c r="K118" s="11">
        <f t="shared" si="8"/>
        <v>2528.5230431921846</v>
      </c>
      <c r="L118" s="28">
        <f t="shared" si="9"/>
        <v>9.1762972017350841E-2</v>
      </c>
      <c r="M118" s="28">
        <f t="shared" si="10"/>
        <v>212.52304319218456</v>
      </c>
    </row>
    <row r="119" spans="1:13" x14ac:dyDescent="0.3">
      <c r="A119" s="3">
        <v>37165</v>
      </c>
      <c r="B119" s="4">
        <v>6545</v>
      </c>
      <c r="D119" s="11">
        <f t="shared" si="11"/>
        <v>6575.5031527581523</v>
      </c>
      <c r="E119" s="29">
        <f t="shared" si="6"/>
        <v>4.6605275413525256E-3</v>
      </c>
      <c r="F119" s="30">
        <f t="shared" si="7"/>
        <v>30.503152758152282</v>
      </c>
      <c r="H119" s="3">
        <v>37165</v>
      </c>
      <c r="I119" s="4">
        <v>2409</v>
      </c>
      <c r="K119" s="11">
        <f t="shared" si="8"/>
        <v>2538.1529793838417</v>
      </c>
      <c r="L119" s="28">
        <f t="shared" si="9"/>
        <v>5.3612693808153485E-2</v>
      </c>
      <c r="M119" s="28">
        <f t="shared" si="10"/>
        <v>129.15297938384174</v>
      </c>
    </row>
    <row r="120" spans="1:13" x14ac:dyDescent="0.3">
      <c r="A120" s="3">
        <v>37196</v>
      </c>
      <c r="B120" s="4">
        <v>6789</v>
      </c>
      <c r="D120" s="11">
        <f t="shared" si="11"/>
        <v>6605.1751785674787</v>
      </c>
      <c r="E120" s="29">
        <f t="shared" si="6"/>
        <v>2.7076862782813564E-2</v>
      </c>
      <c r="F120" s="30">
        <f t="shared" si="7"/>
        <v>183.82482143252128</v>
      </c>
      <c r="H120" s="3">
        <v>37196</v>
      </c>
      <c r="I120" s="4">
        <v>2638</v>
      </c>
      <c r="K120" s="11">
        <f t="shared" si="8"/>
        <v>2548.1039134485545</v>
      </c>
      <c r="L120" s="28">
        <f t="shared" si="9"/>
        <v>3.4077364121093814E-2</v>
      </c>
      <c r="M120" s="28">
        <f t="shared" si="10"/>
        <v>89.896086551445478</v>
      </c>
    </row>
    <row r="121" spans="1:13" x14ac:dyDescent="0.3">
      <c r="A121" s="3">
        <v>37226</v>
      </c>
      <c r="B121" s="4">
        <v>7180</v>
      </c>
      <c r="D121" s="11">
        <f t="shared" si="11"/>
        <v>6633.8900422539155</v>
      </c>
      <c r="E121" s="29">
        <f t="shared" si="6"/>
        <v>7.605988269444075E-2</v>
      </c>
      <c r="F121" s="30">
        <f t="shared" si="7"/>
        <v>546.10995774608455</v>
      </c>
      <c r="H121" s="3">
        <v>37226</v>
      </c>
      <c r="I121" s="4">
        <v>3542</v>
      </c>
      <c r="K121" s="11">
        <f t="shared" si="8"/>
        <v>2557.7338496402135</v>
      </c>
      <c r="L121" s="28">
        <f t="shared" si="9"/>
        <v>0.27788428863912662</v>
      </c>
      <c r="M121" s="28">
        <f t="shared" si="10"/>
        <v>984.26615035978648</v>
      </c>
    </row>
    <row r="122" spans="1:13" x14ac:dyDescent="0.3">
      <c r="A122" s="3">
        <v>37257</v>
      </c>
      <c r="B122" s="4">
        <v>5117</v>
      </c>
      <c r="D122" s="11">
        <f t="shared" si="11"/>
        <v>6663.5620680632419</v>
      </c>
      <c r="E122" s="29">
        <f t="shared" si="6"/>
        <v>0.30223999766723508</v>
      </c>
      <c r="F122" s="30">
        <f t="shared" si="7"/>
        <v>1546.5620680632419</v>
      </c>
      <c r="H122" s="3">
        <v>37257</v>
      </c>
      <c r="I122" s="4">
        <v>2114</v>
      </c>
      <c r="K122" s="11">
        <f t="shared" si="8"/>
        <v>2567.6847837049263</v>
      </c>
      <c r="L122" s="28">
        <f t="shared" si="9"/>
        <v>0.21460964224452522</v>
      </c>
      <c r="M122" s="28">
        <f t="shared" si="10"/>
        <v>453.6847837049263</v>
      </c>
    </row>
    <row r="123" spans="1:13" x14ac:dyDescent="0.3">
      <c r="A123" s="3">
        <v>37288</v>
      </c>
      <c r="B123" s="4">
        <v>5442</v>
      </c>
      <c r="D123" s="11">
        <f t="shared" si="11"/>
        <v>6693.2340938725611</v>
      </c>
      <c r="E123" s="29">
        <f t="shared" si="6"/>
        <v>0.22992173720554226</v>
      </c>
      <c r="F123" s="30">
        <f t="shared" si="7"/>
        <v>1251.2340938725611</v>
      </c>
      <c r="H123" s="3">
        <v>37288</v>
      </c>
      <c r="I123" s="4">
        <v>2109</v>
      </c>
      <c r="K123" s="11">
        <f t="shared" si="8"/>
        <v>2577.6357177696391</v>
      </c>
      <c r="L123" s="28">
        <f t="shared" si="9"/>
        <v>0.22220754754368852</v>
      </c>
      <c r="M123" s="28">
        <f t="shared" si="10"/>
        <v>468.63571776963909</v>
      </c>
    </row>
    <row r="124" spans="1:13" x14ac:dyDescent="0.3">
      <c r="A124" s="3">
        <v>37316</v>
      </c>
      <c r="B124" s="4">
        <v>6337</v>
      </c>
      <c r="D124" s="11">
        <f t="shared" si="11"/>
        <v>6720.0346333132402</v>
      </c>
      <c r="E124" s="29">
        <f t="shared" si="6"/>
        <v>6.0444158641824237E-2</v>
      </c>
      <c r="F124" s="30">
        <f t="shared" si="7"/>
        <v>383.03463331324019</v>
      </c>
      <c r="H124" s="3">
        <v>37316</v>
      </c>
      <c r="I124" s="4">
        <v>2366</v>
      </c>
      <c r="K124" s="11">
        <f t="shared" si="8"/>
        <v>2586.6236582151869</v>
      </c>
      <c r="L124" s="28">
        <f t="shared" si="9"/>
        <v>9.3247530944711277E-2</v>
      </c>
      <c r="M124" s="28">
        <f t="shared" si="10"/>
        <v>220.62365821518688</v>
      </c>
    </row>
    <row r="125" spans="1:13" x14ac:dyDescent="0.3">
      <c r="A125" s="3">
        <v>37347</v>
      </c>
      <c r="B125" s="4">
        <v>6525</v>
      </c>
      <c r="D125" s="11">
        <f t="shared" si="11"/>
        <v>6749.7066591225594</v>
      </c>
      <c r="E125" s="29">
        <f t="shared" si="6"/>
        <v>3.4437802164376911E-2</v>
      </c>
      <c r="F125" s="30">
        <f t="shared" si="7"/>
        <v>224.70665912255936</v>
      </c>
      <c r="H125" s="3">
        <v>37347</v>
      </c>
      <c r="I125" s="4">
        <v>2300</v>
      </c>
      <c r="K125" s="11">
        <f t="shared" si="8"/>
        <v>2596.5745922798997</v>
      </c>
      <c r="L125" s="28">
        <f t="shared" si="9"/>
        <v>0.12894547490430419</v>
      </c>
      <c r="M125" s="28">
        <f t="shared" si="10"/>
        <v>296.57459227989966</v>
      </c>
    </row>
    <row r="126" spans="1:13" x14ac:dyDescent="0.3">
      <c r="A126" s="3">
        <v>37377</v>
      </c>
      <c r="B126" s="4">
        <v>7216</v>
      </c>
      <c r="D126" s="11">
        <f t="shared" si="11"/>
        <v>6778.4215228090034</v>
      </c>
      <c r="E126" s="29">
        <f t="shared" si="6"/>
        <v>6.0640032870149199E-2</v>
      </c>
      <c r="F126" s="30">
        <f t="shared" si="7"/>
        <v>437.57847719099664</v>
      </c>
      <c r="H126" s="3">
        <v>37377</v>
      </c>
      <c r="I126" s="4">
        <v>2569</v>
      </c>
      <c r="K126" s="11">
        <f t="shared" si="8"/>
        <v>2606.2045284715587</v>
      </c>
      <c r="L126" s="28">
        <f t="shared" si="9"/>
        <v>1.4482105282817695E-2</v>
      </c>
      <c r="M126" s="28">
        <f t="shared" si="10"/>
        <v>37.20452847155866</v>
      </c>
    </row>
    <row r="127" spans="1:13" x14ac:dyDescent="0.3">
      <c r="A127" s="3">
        <v>37408</v>
      </c>
      <c r="B127" s="4">
        <v>6761</v>
      </c>
      <c r="D127" s="11">
        <f t="shared" si="11"/>
        <v>6808.0935486183225</v>
      </c>
      <c r="E127" s="29">
        <f t="shared" si="6"/>
        <v>6.9654708797992201E-3</v>
      </c>
      <c r="F127" s="30">
        <f t="shared" si="7"/>
        <v>47.093548618322529</v>
      </c>
      <c r="H127" s="3">
        <v>37408</v>
      </c>
      <c r="I127" s="4">
        <v>2486</v>
      </c>
      <c r="K127" s="11">
        <f t="shared" si="8"/>
        <v>2616.1554625362714</v>
      </c>
      <c r="L127" s="28">
        <f t="shared" si="9"/>
        <v>5.2355375115153438E-2</v>
      </c>
      <c r="M127" s="28">
        <f t="shared" si="10"/>
        <v>130.15546253627144</v>
      </c>
    </row>
    <row r="128" spans="1:13" x14ac:dyDescent="0.3">
      <c r="A128" s="3">
        <v>37438</v>
      </c>
      <c r="B128" s="4">
        <v>6958</v>
      </c>
      <c r="D128" s="11">
        <f t="shared" si="11"/>
        <v>6836.8084123047665</v>
      </c>
      <c r="E128" s="29">
        <f t="shared" si="6"/>
        <v>1.741758949342246E-2</v>
      </c>
      <c r="F128" s="30">
        <f t="shared" si="7"/>
        <v>121.19158769523347</v>
      </c>
      <c r="H128" s="3">
        <v>37438</v>
      </c>
      <c r="I128" s="4">
        <v>2568</v>
      </c>
      <c r="K128" s="11">
        <f t="shared" si="8"/>
        <v>2625.7853987279286</v>
      </c>
      <c r="L128" s="28">
        <f t="shared" si="9"/>
        <v>2.2502102308383419E-2</v>
      </c>
      <c r="M128" s="28">
        <f t="shared" si="10"/>
        <v>57.785398727928623</v>
      </c>
    </row>
    <row r="129" spans="1:13" x14ac:dyDescent="0.3">
      <c r="A129" s="3">
        <v>37469</v>
      </c>
      <c r="B129" s="4">
        <v>7070</v>
      </c>
      <c r="D129" s="11">
        <f t="shared" si="11"/>
        <v>6866.4804381140857</v>
      </c>
      <c r="E129" s="29">
        <f t="shared" si="6"/>
        <v>2.8786359531246718E-2</v>
      </c>
      <c r="F129" s="30">
        <f t="shared" si="7"/>
        <v>203.5195618859143</v>
      </c>
      <c r="H129" s="3">
        <v>37469</v>
      </c>
      <c r="I129" s="4">
        <v>2595</v>
      </c>
      <c r="K129" s="11">
        <f t="shared" si="8"/>
        <v>2635.7363327926432</v>
      </c>
      <c r="L129" s="28">
        <f t="shared" si="9"/>
        <v>1.5698008783292187E-2</v>
      </c>
      <c r="M129" s="28">
        <f t="shared" si="10"/>
        <v>40.736332792643225</v>
      </c>
    </row>
    <row r="130" spans="1:13" x14ac:dyDescent="0.3">
      <c r="A130" s="3">
        <v>37500</v>
      </c>
      <c r="B130" s="4">
        <v>6148</v>
      </c>
      <c r="D130" s="11">
        <f t="shared" si="11"/>
        <v>6896.1524639234121</v>
      </c>
      <c r="E130" s="29">
        <f t="shared" si="6"/>
        <v>0.12169038124974173</v>
      </c>
      <c r="F130" s="30">
        <f t="shared" si="7"/>
        <v>748.15246392341214</v>
      </c>
      <c r="H130" s="3">
        <v>37500</v>
      </c>
      <c r="I130" s="4">
        <v>2297</v>
      </c>
      <c r="K130" s="11">
        <f t="shared" si="8"/>
        <v>2645.687266857356</v>
      </c>
      <c r="L130" s="28">
        <f t="shared" si="9"/>
        <v>0.15180116101756902</v>
      </c>
      <c r="M130" s="28">
        <f t="shared" si="10"/>
        <v>348.68726685735601</v>
      </c>
    </row>
    <row r="131" spans="1:13" x14ac:dyDescent="0.3">
      <c r="A131" s="3">
        <v>37530</v>
      </c>
      <c r="B131" s="4">
        <v>6924</v>
      </c>
      <c r="D131" s="11">
        <f t="shared" si="11"/>
        <v>6924.8673276098489</v>
      </c>
      <c r="E131" s="29">
        <f t="shared" ref="E131:E194" si="12">((ABS(D131-B131))/B131)</f>
        <v>1.2526395289556201E-4</v>
      </c>
      <c r="F131" s="30">
        <f t="shared" ref="F131:F194" si="13">ABS(B131-D131)</f>
        <v>0.86732760984887136</v>
      </c>
      <c r="H131" s="3">
        <v>37530</v>
      </c>
      <c r="I131" s="4">
        <v>2401</v>
      </c>
      <c r="K131" s="11">
        <f t="shared" ref="K131:K194" si="14">(($P$8*H131)+$P$7)</f>
        <v>2655.3172030490132</v>
      </c>
      <c r="L131" s="28">
        <f t="shared" ref="L131:L194" si="15">((ABS(K131-I131))/I131)</f>
        <v>0.10592136736735243</v>
      </c>
      <c r="M131" s="28">
        <f t="shared" ref="M131:N194" si="16">ABS(I131-K131)</f>
        <v>254.31720304901319</v>
      </c>
    </row>
    <row r="132" spans="1:13" x14ac:dyDescent="0.3">
      <c r="A132" s="3">
        <v>37561</v>
      </c>
      <c r="B132" s="4">
        <v>6716</v>
      </c>
      <c r="D132" s="11">
        <f t="shared" ref="D132:D195" si="17">(($P$3*A132)+$P$2)</f>
        <v>6954.5393534191753</v>
      </c>
      <c r="E132" s="29">
        <f t="shared" si="12"/>
        <v>3.5518069300055882E-2</v>
      </c>
      <c r="F132" s="30">
        <f t="shared" si="13"/>
        <v>238.53935341917531</v>
      </c>
      <c r="H132" s="3">
        <v>37561</v>
      </c>
      <c r="I132" s="4">
        <v>2601</v>
      </c>
      <c r="K132" s="11">
        <f t="shared" si="14"/>
        <v>2665.2681371137278</v>
      </c>
      <c r="L132" s="28">
        <f t="shared" si="15"/>
        <v>2.4709010808814991E-2</v>
      </c>
      <c r="M132" s="28">
        <f t="shared" si="16"/>
        <v>64.268137113727789</v>
      </c>
    </row>
    <row r="133" spans="1:13" x14ac:dyDescent="0.3">
      <c r="A133" s="3">
        <v>37591</v>
      </c>
      <c r="B133" s="4">
        <v>7975</v>
      </c>
      <c r="D133" s="11">
        <f t="shared" si="17"/>
        <v>6983.254217105612</v>
      </c>
      <c r="E133" s="29">
        <f t="shared" si="12"/>
        <v>0.12435683798048752</v>
      </c>
      <c r="F133" s="30">
        <f t="shared" si="13"/>
        <v>991.74578289438796</v>
      </c>
      <c r="H133" s="3">
        <v>37591</v>
      </c>
      <c r="I133" s="4">
        <v>3488</v>
      </c>
      <c r="K133" s="11">
        <f t="shared" si="14"/>
        <v>2674.898073305385</v>
      </c>
      <c r="L133" s="28">
        <f t="shared" si="15"/>
        <v>0.23311408448813503</v>
      </c>
      <c r="M133" s="28">
        <f t="shared" si="16"/>
        <v>813.10192669461503</v>
      </c>
    </row>
    <row r="134" spans="1:13" x14ac:dyDescent="0.3">
      <c r="A134" s="3">
        <v>37622</v>
      </c>
      <c r="B134" s="4">
        <v>5326</v>
      </c>
      <c r="D134" s="11">
        <f t="shared" si="17"/>
        <v>7012.9262429149385</v>
      </c>
      <c r="E134" s="29">
        <f t="shared" si="12"/>
        <v>0.31673418004411164</v>
      </c>
      <c r="F134" s="30">
        <f t="shared" si="13"/>
        <v>1686.9262429149385</v>
      </c>
      <c r="H134" s="3">
        <v>37622</v>
      </c>
      <c r="I134" s="4">
        <v>2121</v>
      </c>
      <c r="K134" s="11">
        <f t="shared" si="14"/>
        <v>2684.8490073700978</v>
      </c>
      <c r="L134" s="28">
        <f t="shared" si="15"/>
        <v>0.26584111615751899</v>
      </c>
      <c r="M134" s="28">
        <f t="shared" si="16"/>
        <v>563.84900737009775</v>
      </c>
    </row>
    <row r="135" spans="1:13" x14ac:dyDescent="0.3">
      <c r="A135" s="3">
        <v>37653</v>
      </c>
      <c r="B135" s="4">
        <v>5609</v>
      </c>
      <c r="D135" s="11">
        <f t="shared" si="17"/>
        <v>7042.5982687242577</v>
      </c>
      <c r="E135" s="29">
        <f t="shared" si="12"/>
        <v>0.25558892293176283</v>
      </c>
      <c r="F135" s="30">
        <f t="shared" si="13"/>
        <v>1433.5982687242577</v>
      </c>
      <c r="H135" s="3">
        <v>37653</v>
      </c>
      <c r="I135" s="4">
        <v>2046</v>
      </c>
      <c r="K135" s="11">
        <f t="shared" si="14"/>
        <v>2694.7999414348105</v>
      </c>
      <c r="L135" s="28">
        <f t="shared" si="15"/>
        <v>0.3171065207403766</v>
      </c>
      <c r="M135" s="28">
        <f t="shared" si="16"/>
        <v>648.79994143481053</v>
      </c>
    </row>
    <row r="136" spans="1:13" x14ac:dyDescent="0.3">
      <c r="A136" s="3">
        <v>37681</v>
      </c>
      <c r="B136" s="4">
        <v>6414</v>
      </c>
      <c r="D136" s="11">
        <f t="shared" si="17"/>
        <v>7069.3988081649368</v>
      </c>
      <c r="E136" s="29">
        <f t="shared" si="12"/>
        <v>0.10218253947067926</v>
      </c>
      <c r="F136" s="30">
        <f t="shared" si="13"/>
        <v>655.39880816493678</v>
      </c>
      <c r="H136" s="3">
        <v>37681</v>
      </c>
      <c r="I136" s="4">
        <v>2273</v>
      </c>
      <c r="K136" s="11">
        <f t="shared" si="14"/>
        <v>2703.7878818803583</v>
      </c>
      <c r="L136" s="28">
        <f t="shared" si="15"/>
        <v>0.1895239251563389</v>
      </c>
      <c r="M136" s="28">
        <f t="shared" si="16"/>
        <v>430.78788188035833</v>
      </c>
    </row>
    <row r="137" spans="1:13" x14ac:dyDescent="0.3">
      <c r="A137" s="3">
        <v>37712</v>
      </c>
      <c r="B137" s="4">
        <v>6741</v>
      </c>
      <c r="D137" s="11">
        <f t="shared" si="17"/>
        <v>7099.0708339742559</v>
      </c>
      <c r="E137" s="29">
        <f t="shared" si="12"/>
        <v>5.3118355433059775E-2</v>
      </c>
      <c r="F137" s="30">
        <f t="shared" si="13"/>
        <v>358.07083397425595</v>
      </c>
      <c r="H137" s="3">
        <v>37712</v>
      </c>
      <c r="I137" s="4">
        <v>2333</v>
      </c>
      <c r="K137" s="11">
        <f t="shared" si="14"/>
        <v>2713.7388159450729</v>
      </c>
      <c r="L137" s="28">
        <f t="shared" si="15"/>
        <v>0.16319709213247877</v>
      </c>
      <c r="M137" s="28">
        <f t="shared" si="16"/>
        <v>380.73881594507293</v>
      </c>
    </row>
    <row r="138" spans="1:13" x14ac:dyDescent="0.3">
      <c r="A138" s="3">
        <v>37742</v>
      </c>
      <c r="B138" s="4">
        <v>7144</v>
      </c>
      <c r="D138" s="11">
        <f t="shared" si="17"/>
        <v>7127.7856976607</v>
      </c>
      <c r="E138" s="29">
        <f t="shared" si="12"/>
        <v>2.2696391852323693E-3</v>
      </c>
      <c r="F138" s="30">
        <f t="shared" si="13"/>
        <v>16.214302339300048</v>
      </c>
      <c r="H138" s="3">
        <v>37742</v>
      </c>
      <c r="I138" s="4">
        <v>2576</v>
      </c>
      <c r="K138" s="11">
        <f t="shared" si="14"/>
        <v>2723.3687521367301</v>
      </c>
      <c r="L138" s="28">
        <f t="shared" si="15"/>
        <v>5.7208366512705784E-2</v>
      </c>
      <c r="M138" s="28">
        <f t="shared" si="16"/>
        <v>147.36875213673011</v>
      </c>
    </row>
    <row r="139" spans="1:13" x14ac:dyDescent="0.3">
      <c r="A139" s="3">
        <v>37773</v>
      </c>
      <c r="B139" s="4">
        <v>7133</v>
      </c>
      <c r="D139" s="11">
        <f t="shared" si="17"/>
        <v>7157.4577234700191</v>
      </c>
      <c r="E139" s="29">
        <f t="shared" si="12"/>
        <v>3.4288130478086526E-3</v>
      </c>
      <c r="F139" s="30">
        <f t="shared" si="13"/>
        <v>24.457723470019118</v>
      </c>
      <c r="H139" s="3">
        <v>37773</v>
      </c>
      <c r="I139" s="4">
        <v>2433</v>
      </c>
      <c r="K139" s="11">
        <f t="shared" si="14"/>
        <v>2733.3196862014429</v>
      </c>
      <c r="L139" s="28">
        <f t="shared" si="15"/>
        <v>0.12343595815924492</v>
      </c>
      <c r="M139" s="28">
        <f t="shared" si="16"/>
        <v>300.31968620144289</v>
      </c>
    </row>
    <row r="140" spans="1:13" x14ac:dyDescent="0.3">
      <c r="A140" s="3">
        <v>37803</v>
      </c>
      <c r="B140" s="4">
        <v>7568</v>
      </c>
      <c r="D140" s="11">
        <f t="shared" si="17"/>
        <v>7186.1725871564631</v>
      </c>
      <c r="E140" s="29">
        <f t="shared" si="12"/>
        <v>5.0452882246767555E-2</v>
      </c>
      <c r="F140" s="30">
        <f t="shared" si="13"/>
        <v>381.82741284353688</v>
      </c>
      <c r="H140" s="3">
        <v>37803</v>
      </c>
      <c r="I140" s="4">
        <v>2611</v>
      </c>
      <c r="K140" s="11">
        <f t="shared" si="14"/>
        <v>2742.9496223931019</v>
      </c>
      <c r="L140" s="28">
        <f t="shared" si="15"/>
        <v>5.0536048407928719E-2</v>
      </c>
      <c r="M140" s="28">
        <f t="shared" si="16"/>
        <v>131.94962239310189</v>
      </c>
    </row>
    <row r="141" spans="1:13" x14ac:dyDescent="0.3">
      <c r="A141" s="3">
        <v>37834</v>
      </c>
      <c r="B141" s="4">
        <v>7266</v>
      </c>
      <c r="D141" s="11">
        <f t="shared" si="17"/>
        <v>7215.8446129657823</v>
      </c>
      <c r="E141" s="29">
        <f t="shared" si="12"/>
        <v>6.9027507616594699E-3</v>
      </c>
      <c r="F141" s="30">
        <f t="shared" si="13"/>
        <v>50.155387034217711</v>
      </c>
      <c r="H141" s="3">
        <v>37834</v>
      </c>
      <c r="I141" s="4">
        <v>2660</v>
      </c>
      <c r="K141" s="11">
        <f t="shared" si="14"/>
        <v>2752.9005564578147</v>
      </c>
      <c r="L141" s="28">
        <f t="shared" si="15"/>
        <v>3.4925021224742357E-2</v>
      </c>
      <c r="M141" s="28">
        <f t="shared" si="16"/>
        <v>92.900556457814673</v>
      </c>
    </row>
    <row r="142" spans="1:13" x14ac:dyDescent="0.3">
      <c r="A142" s="3">
        <v>37865</v>
      </c>
      <c r="B142" s="4">
        <v>6634</v>
      </c>
      <c r="D142" s="11">
        <f t="shared" si="17"/>
        <v>7245.5166387751087</v>
      </c>
      <c r="E142" s="29">
        <f t="shared" si="12"/>
        <v>9.2179173767728176E-2</v>
      </c>
      <c r="F142" s="30">
        <f t="shared" si="13"/>
        <v>611.51663877510873</v>
      </c>
      <c r="H142" s="3">
        <v>37865</v>
      </c>
      <c r="I142" s="4">
        <v>2461</v>
      </c>
      <c r="K142" s="11">
        <f t="shared" si="14"/>
        <v>2762.8514905225275</v>
      </c>
      <c r="L142" s="28">
        <f t="shared" si="15"/>
        <v>0.12265399858696768</v>
      </c>
      <c r="M142" s="28">
        <f t="shared" si="16"/>
        <v>301.85149052252746</v>
      </c>
    </row>
    <row r="143" spans="1:13" x14ac:dyDescent="0.3">
      <c r="A143" s="3">
        <v>37895</v>
      </c>
      <c r="B143" s="4">
        <v>7626</v>
      </c>
      <c r="D143" s="11">
        <f t="shared" si="17"/>
        <v>7274.2315024615455</v>
      </c>
      <c r="E143" s="29">
        <f t="shared" si="12"/>
        <v>4.612752393633026E-2</v>
      </c>
      <c r="F143" s="30">
        <f t="shared" si="13"/>
        <v>351.76849753845454</v>
      </c>
      <c r="H143" s="3">
        <v>37895</v>
      </c>
      <c r="I143" s="4">
        <v>2641</v>
      </c>
      <c r="K143" s="11">
        <f t="shared" si="14"/>
        <v>2772.4814267141865</v>
      </c>
      <c r="L143" s="28">
        <f t="shared" si="15"/>
        <v>4.9784712879283016E-2</v>
      </c>
      <c r="M143" s="28">
        <f t="shared" si="16"/>
        <v>131.48142671418645</v>
      </c>
    </row>
    <row r="144" spans="1:13" x14ac:dyDescent="0.3">
      <c r="A144" s="3">
        <v>37926</v>
      </c>
      <c r="B144" s="4">
        <v>6843</v>
      </c>
      <c r="D144" s="11">
        <f t="shared" si="17"/>
        <v>7303.9035282708719</v>
      </c>
      <c r="E144" s="29">
        <f t="shared" si="12"/>
        <v>6.7354015529865835E-2</v>
      </c>
      <c r="F144" s="30">
        <f t="shared" si="13"/>
        <v>460.9035282708719</v>
      </c>
      <c r="H144" s="3">
        <v>37926</v>
      </c>
      <c r="I144" s="4">
        <v>2660</v>
      </c>
      <c r="K144" s="11">
        <f t="shared" si="14"/>
        <v>2782.4323607788992</v>
      </c>
      <c r="L144" s="28">
        <f t="shared" si="15"/>
        <v>4.6027203300338063E-2</v>
      </c>
      <c r="M144" s="28">
        <f t="shared" si="16"/>
        <v>122.43236077889924</v>
      </c>
    </row>
    <row r="145" spans="1:13" x14ac:dyDescent="0.3">
      <c r="A145" s="3">
        <v>37956</v>
      </c>
      <c r="B145" s="4">
        <v>8540</v>
      </c>
      <c r="D145" s="11">
        <f t="shared" si="17"/>
        <v>7332.6183919573086</v>
      </c>
      <c r="E145" s="29">
        <f t="shared" si="12"/>
        <v>0.14137957939609969</v>
      </c>
      <c r="F145" s="30">
        <f t="shared" si="13"/>
        <v>1207.3816080426914</v>
      </c>
      <c r="H145" s="3">
        <v>37956</v>
      </c>
      <c r="I145" s="4">
        <v>3654</v>
      </c>
      <c r="K145" s="11">
        <f t="shared" si="14"/>
        <v>2792.0622969705564</v>
      </c>
      <c r="L145" s="28">
        <f t="shared" si="15"/>
        <v>0.2358888076161586</v>
      </c>
      <c r="M145" s="28">
        <f t="shared" si="16"/>
        <v>861.93770302944358</v>
      </c>
    </row>
    <row r="146" spans="1:13" x14ac:dyDescent="0.3">
      <c r="A146" s="3">
        <v>37987</v>
      </c>
      <c r="B146" s="4">
        <v>5629</v>
      </c>
      <c r="D146" s="11">
        <f t="shared" si="17"/>
        <v>7362.2904177666351</v>
      </c>
      <c r="E146" s="29">
        <f t="shared" si="12"/>
        <v>0.30792155227689377</v>
      </c>
      <c r="F146" s="30">
        <f t="shared" si="13"/>
        <v>1733.2904177666351</v>
      </c>
      <c r="H146" s="3">
        <v>37987</v>
      </c>
      <c r="I146" s="4">
        <v>2293</v>
      </c>
      <c r="K146" s="11">
        <f t="shared" si="14"/>
        <v>2802.013231035271</v>
      </c>
      <c r="L146" s="28">
        <f t="shared" si="15"/>
        <v>0.22198570913007895</v>
      </c>
      <c r="M146" s="28">
        <f t="shared" si="16"/>
        <v>509.01323103527102</v>
      </c>
    </row>
    <row r="147" spans="1:13" x14ac:dyDescent="0.3">
      <c r="A147" s="3">
        <v>38018</v>
      </c>
      <c r="B147" s="4">
        <v>5898</v>
      </c>
      <c r="D147" s="11">
        <f t="shared" si="17"/>
        <v>7391.9624435759542</v>
      </c>
      <c r="E147" s="29">
        <f t="shared" si="12"/>
        <v>0.2532998378392598</v>
      </c>
      <c r="F147" s="30">
        <f t="shared" si="13"/>
        <v>1493.9624435759542</v>
      </c>
      <c r="H147" s="3">
        <v>38018</v>
      </c>
      <c r="I147" s="4">
        <v>2219</v>
      </c>
      <c r="K147" s="11">
        <f t="shared" si="14"/>
        <v>2811.9641650999838</v>
      </c>
      <c r="L147" s="28">
        <f t="shared" si="15"/>
        <v>0.26722134524559882</v>
      </c>
      <c r="M147" s="28">
        <f t="shared" si="16"/>
        <v>592.9641650999838</v>
      </c>
    </row>
    <row r="148" spans="1:13" x14ac:dyDescent="0.3">
      <c r="A148" s="3">
        <v>38047</v>
      </c>
      <c r="B148" s="4">
        <v>7045</v>
      </c>
      <c r="D148" s="11">
        <f t="shared" si="17"/>
        <v>7419.7201451395158</v>
      </c>
      <c r="E148" s="29">
        <f t="shared" si="12"/>
        <v>5.3189516698298911E-2</v>
      </c>
      <c r="F148" s="30">
        <f t="shared" si="13"/>
        <v>374.72014513951581</v>
      </c>
      <c r="H148" s="3">
        <v>38047</v>
      </c>
      <c r="I148" s="4">
        <v>2398</v>
      </c>
      <c r="K148" s="11">
        <f t="shared" si="14"/>
        <v>2821.2731034185854</v>
      </c>
      <c r="L148" s="28">
        <f t="shared" si="15"/>
        <v>0.17651088549565697</v>
      </c>
      <c r="M148" s="28">
        <f t="shared" si="16"/>
        <v>423.27310341858538</v>
      </c>
    </row>
    <row r="149" spans="1:13" x14ac:dyDescent="0.3">
      <c r="A149" s="3">
        <v>38078</v>
      </c>
      <c r="B149" s="4">
        <v>7094</v>
      </c>
      <c r="D149" s="11">
        <f t="shared" si="17"/>
        <v>7449.392170948835</v>
      </c>
      <c r="E149" s="29">
        <f t="shared" si="12"/>
        <v>5.0097571320670282E-2</v>
      </c>
      <c r="F149" s="30">
        <f t="shared" si="13"/>
        <v>355.39217094883497</v>
      </c>
      <c r="H149" s="3">
        <v>38078</v>
      </c>
      <c r="I149" s="4">
        <v>2553</v>
      </c>
      <c r="K149" s="11">
        <f t="shared" si="14"/>
        <v>2831.2240374833</v>
      </c>
      <c r="L149" s="28">
        <f t="shared" si="15"/>
        <v>0.1089792547917352</v>
      </c>
      <c r="M149" s="28">
        <f t="shared" si="16"/>
        <v>278.22403748329998</v>
      </c>
    </row>
    <row r="150" spans="1:13" x14ac:dyDescent="0.3">
      <c r="A150" s="3">
        <v>38108</v>
      </c>
      <c r="B150" s="4">
        <v>7333</v>
      </c>
      <c r="D150" s="11">
        <f t="shared" si="17"/>
        <v>7478.107034635279</v>
      </c>
      <c r="E150" s="29">
        <f t="shared" si="12"/>
        <v>1.9788222369463926E-2</v>
      </c>
      <c r="F150" s="30">
        <f t="shared" si="13"/>
        <v>145.10703463527898</v>
      </c>
      <c r="H150" s="3">
        <v>38108</v>
      </c>
      <c r="I150" s="4">
        <v>2685</v>
      </c>
      <c r="K150" s="11">
        <f t="shared" si="14"/>
        <v>2840.8539736749572</v>
      </c>
      <c r="L150" s="28">
        <f t="shared" si="15"/>
        <v>5.804617269085928E-2</v>
      </c>
      <c r="M150" s="28">
        <f t="shared" si="16"/>
        <v>155.85397367495716</v>
      </c>
    </row>
    <row r="151" spans="1:13" x14ac:dyDescent="0.3">
      <c r="A151" s="3">
        <v>38139</v>
      </c>
      <c r="B151" s="4">
        <v>7918</v>
      </c>
      <c r="D151" s="11">
        <f t="shared" si="17"/>
        <v>7507.7790604445981</v>
      </c>
      <c r="E151" s="29">
        <f t="shared" si="12"/>
        <v>5.180865617016947E-2</v>
      </c>
      <c r="F151" s="30">
        <f t="shared" si="13"/>
        <v>410.22093955540186</v>
      </c>
      <c r="H151" s="3">
        <v>38139</v>
      </c>
      <c r="I151" s="4">
        <v>2643</v>
      </c>
      <c r="K151" s="11">
        <f t="shared" si="14"/>
        <v>2850.8049077396699</v>
      </c>
      <c r="L151" s="28">
        <f t="shared" si="15"/>
        <v>7.8624634029387033E-2</v>
      </c>
      <c r="M151" s="28">
        <f t="shared" si="16"/>
        <v>207.80490773966994</v>
      </c>
    </row>
    <row r="152" spans="1:13" x14ac:dyDescent="0.3">
      <c r="A152" s="3">
        <v>38169</v>
      </c>
      <c r="B152" s="4">
        <v>7289</v>
      </c>
      <c r="D152" s="11">
        <f t="shared" si="17"/>
        <v>7536.4939241310421</v>
      </c>
      <c r="E152" s="29">
        <f t="shared" si="12"/>
        <v>3.3954441505150521E-2</v>
      </c>
      <c r="F152" s="30">
        <f t="shared" si="13"/>
        <v>247.49392413104215</v>
      </c>
      <c r="H152" s="3">
        <v>38169</v>
      </c>
      <c r="I152" s="4">
        <v>2867</v>
      </c>
      <c r="K152" s="11">
        <f t="shared" si="14"/>
        <v>2860.4348439313289</v>
      </c>
      <c r="L152" s="28">
        <f t="shared" si="15"/>
        <v>2.28990445366971E-3</v>
      </c>
      <c r="M152" s="28">
        <f t="shared" si="16"/>
        <v>6.5651560686710582</v>
      </c>
    </row>
    <row r="153" spans="1:13" x14ac:dyDescent="0.3">
      <c r="A153" s="3">
        <v>38200</v>
      </c>
      <c r="B153" s="4">
        <v>7396</v>
      </c>
      <c r="D153" s="11">
        <f t="shared" si="17"/>
        <v>7566.1659499403613</v>
      </c>
      <c r="E153" s="29">
        <f t="shared" si="12"/>
        <v>2.3007835308323597E-2</v>
      </c>
      <c r="F153" s="30">
        <f t="shared" si="13"/>
        <v>170.16594994036132</v>
      </c>
      <c r="H153" s="3">
        <v>38200</v>
      </c>
      <c r="I153" s="4">
        <v>2622</v>
      </c>
      <c r="K153" s="11">
        <f t="shared" si="14"/>
        <v>2870.3857779960417</v>
      </c>
      <c r="L153" s="28">
        <f t="shared" si="15"/>
        <v>9.4731418000015916E-2</v>
      </c>
      <c r="M153" s="28">
        <f t="shared" si="16"/>
        <v>248.38577799604172</v>
      </c>
    </row>
    <row r="154" spans="1:13" x14ac:dyDescent="0.3">
      <c r="A154" s="3">
        <v>38231</v>
      </c>
      <c r="B154" s="4">
        <v>7259</v>
      </c>
      <c r="D154" s="11">
        <f t="shared" si="17"/>
        <v>7595.8379757496878</v>
      </c>
      <c r="E154" s="29">
        <f t="shared" si="12"/>
        <v>4.6402806963726097E-2</v>
      </c>
      <c r="F154" s="30">
        <f t="shared" si="13"/>
        <v>336.83797574968776</v>
      </c>
      <c r="H154" s="3">
        <v>38231</v>
      </c>
      <c r="I154" s="4">
        <v>2618</v>
      </c>
      <c r="K154" s="11">
        <f t="shared" si="14"/>
        <v>2880.3367120607545</v>
      </c>
      <c r="L154" s="28">
        <f t="shared" si="15"/>
        <v>0.10020500842656781</v>
      </c>
      <c r="M154" s="28">
        <f t="shared" si="16"/>
        <v>262.33671206075451</v>
      </c>
    </row>
    <row r="155" spans="1:13" x14ac:dyDescent="0.3">
      <c r="A155" s="3">
        <v>38261</v>
      </c>
      <c r="B155" s="4">
        <v>7268</v>
      </c>
      <c r="D155" s="11">
        <f t="shared" si="17"/>
        <v>7624.5528394361245</v>
      </c>
      <c r="E155" s="29">
        <f t="shared" si="12"/>
        <v>4.905790305945576E-2</v>
      </c>
      <c r="F155" s="30">
        <f t="shared" si="13"/>
        <v>356.55283943612449</v>
      </c>
      <c r="H155" s="3">
        <v>38261</v>
      </c>
      <c r="I155" s="4">
        <v>2727</v>
      </c>
      <c r="K155" s="11">
        <f t="shared" si="14"/>
        <v>2889.9666482524135</v>
      </c>
      <c r="L155" s="28">
        <f t="shared" si="15"/>
        <v>5.9760413733925009E-2</v>
      </c>
      <c r="M155" s="28">
        <f t="shared" si="16"/>
        <v>162.96664825241351</v>
      </c>
    </row>
    <row r="156" spans="1:13" x14ac:dyDescent="0.3">
      <c r="A156" s="3">
        <v>38292</v>
      </c>
      <c r="B156" s="4">
        <v>7731</v>
      </c>
      <c r="D156" s="11">
        <f t="shared" si="17"/>
        <v>7654.2248652454509</v>
      </c>
      <c r="E156" s="29">
        <f t="shared" si="12"/>
        <v>9.9308155160456688E-3</v>
      </c>
      <c r="F156" s="30">
        <f t="shared" si="13"/>
        <v>76.775134754549072</v>
      </c>
      <c r="H156" s="3">
        <v>38292</v>
      </c>
      <c r="I156" s="4">
        <v>2763</v>
      </c>
      <c r="K156" s="11">
        <f t="shared" si="14"/>
        <v>2899.9175823171263</v>
      </c>
      <c r="L156" s="28">
        <f t="shared" si="15"/>
        <v>4.9553956683722873E-2</v>
      </c>
      <c r="M156" s="28">
        <f t="shared" si="16"/>
        <v>136.91758231712629</v>
      </c>
    </row>
    <row r="157" spans="1:13" x14ac:dyDescent="0.3">
      <c r="A157" s="3">
        <v>38322</v>
      </c>
      <c r="B157" s="4">
        <v>9058</v>
      </c>
      <c r="D157" s="11">
        <f t="shared" si="17"/>
        <v>7682.9397289318877</v>
      </c>
      <c r="E157" s="29">
        <f t="shared" si="12"/>
        <v>0.15180616814618153</v>
      </c>
      <c r="F157" s="30">
        <f t="shared" si="13"/>
        <v>1375.0602710681123</v>
      </c>
      <c r="H157" s="3">
        <v>38322</v>
      </c>
      <c r="I157" s="4">
        <v>3801</v>
      </c>
      <c r="K157" s="11">
        <f t="shared" si="14"/>
        <v>2909.5475185087835</v>
      </c>
      <c r="L157" s="28">
        <f t="shared" si="15"/>
        <v>0.23453103959253263</v>
      </c>
      <c r="M157" s="28">
        <f t="shared" si="16"/>
        <v>891.45248149121653</v>
      </c>
    </row>
    <row r="158" spans="1:13" x14ac:dyDescent="0.3">
      <c r="A158" s="3">
        <v>38353</v>
      </c>
      <c r="B158" s="4">
        <v>5557</v>
      </c>
      <c r="D158" s="11">
        <f t="shared" si="17"/>
        <v>7712.6117547412141</v>
      </c>
      <c r="E158" s="29">
        <f t="shared" si="12"/>
        <v>0.38790925944596261</v>
      </c>
      <c r="F158" s="30">
        <f t="shared" si="13"/>
        <v>2155.6117547412141</v>
      </c>
      <c r="H158" s="3">
        <v>38353</v>
      </c>
      <c r="I158" s="4">
        <v>2219</v>
      </c>
      <c r="K158" s="11">
        <f t="shared" si="14"/>
        <v>2919.4984525734981</v>
      </c>
      <c r="L158" s="28">
        <f t="shared" si="15"/>
        <v>0.31568204261987293</v>
      </c>
      <c r="M158" s="28">
        <f t="shared" si="16"/>
        <v>700.49845257349807</v>
      </c>
    </row>
    <row r="159" spans="1:13" x14ac:dyDescent="0.3">
      <c r="A159" s="3">
        <v>38384</v>
      </c>
      <c r="B159" s="4">
        <v>6237</v>
      </c>
      <c r="D159" s="11">
        <f t="shared" si="17"/>
        <v>7742.2837805505333</v>
      </c>
      <c r="E159" s="29">
        <f t="shared" si="12"/>
        <v>0.24134740749567632</v>
      </c>
      <c r="F159" s="30">
        <f t="shared" si="13"/>
        <v>1505.2837805505333</v>
      </c>
      <c r="H159" s="3">
        <v>38384</v>
      </c>
      <c r="I159" s="4">
        <v>2316</v>
      </c>
      <c r="K159" s="11">
        <f t="shared" si="14"/>
        <v>2929.4493866382109</v>
      </c>
      <c r="L159" s="28">
        <f t="shared" si="15"/>
        <v>0.26487451927383887</v>
      </c>
      <c r="M159" s="28">
        <f t="shared" si="16"/>
        <v>613.44938663821085</v>
      </c>
    </row>
    <row r="160" spans="1:13" x14ac:dyDescent="0.3">
      <c r="A160" s="3">
        <v>38412</v>
      </c>
      <c r="B160" s="4">
        <v>7723</v>
      </c>
      <c r="D160" s="11">
        <f t="shared" si="17"/>
        <v>7769.0843199912124</v>
      </c>
      <c r="E160" s="29">
        <f t="shared" si="12"/>
        <v>5.9671526597452279E-3</v>
      </c>
      <c r="F160" s="30">
        <f t="shared" si="13"/>
        <v>46.084319991212396</v>
      </c>
      <c r="H160" s="3">
        <v>38412</v>
      </c>
      <c r="I160" s="4">
        <v>2530</v>
      </c>
      <c r="K160" s="11">
        <f t="shared" si="14"/>
        <v>2938.4373270837586</v>
      </c>
      <c r="L160" s="28">
        <f t="shared" si="15"/>
        <v>0.16143767868923267</v>
      </c>
      <c r="M160" s="28">
        <f t="shared" si="16"/>
        <v>408.43732708375865</v>
      </c>
    </row>
    <row r="161" spans="1:13" x14ac:dyDescent="0.3">
      <c r="A161" s="3">
        <v>38443</v>
      </c>
      <c r="B161" s="4">
        <v>7262</v>
      </c>
      <c r="D161" s="11">
        <f t="shared" si="17"/>
        <v>7798.7563458005316</v>
      </c>
      <c r="E161" s="29">
        <f t="shared" si="12"/>
        <v>7.391301925096827E-2</v>
      </c>
      <c r="F161" s="30">
        <f t="shared" si="13"/>
        <v>536.75634580053156</v>
      </c>
      <c r="H161" s="3">
        <v>38443</v>
      </c>
      <c r="I161" s="4">
        <v>2640</v>
      </c>
      <c r="K161" s="11">
        <f t="shared" si="14"/>
        <v>2948.3882611484714</v>
      </c>
      <c r="L161" s="28">
        <f t="shared" si="15"/>
        <v>0.11681373528351191</v>
      </c>
      <c r="M161" s="28">
        <f t="shared" si="16"/>
        <v>308.38826114847143</v>
      </c>
    </row>
    <row r="162" spans="1:13" x14ac:dyDescent="0.3">
      <c r="A162" s="3">
        <v>38473</v>
      </c>
      <c r="B162" s="4">
        <v>8241</v>
      </c>
      <c r="D162" s="11">
        <f t="shared" si="17"/>
        <v>7827.4712094869756</v>
      </c>
      <c r="E162" s="29">
        <f t="shared" si="12"/>
        <v>5.0179443091011335E-2</v>
      </c>
      <c r="F162" s="30">
        <f t="shared" si="13"/>
        <v>413.52879051302443</v>
      </c>
      <c r="H162" s="3">
        <v>38473</v>
      </c>
      <c r="I162" s="4">
        <v>2709</v>
      </c>
      <c r="K162" s="11">
        <f t="shared" si="14"/>
        <v>2958.0181973401286</v>
      </c>
      <c r="L162" s="28">
        <f t="shared" si="15"/>
        <v>9.1922553466271179E-2</v>
      </c>
      <c r="M162" s="28">
        <f t="shared" si="16"/>
        <v>249.01819734012861</v>
      </c>
    </row>
    <row r="163" spans="1:13" x14ac:dyDescent="0.3">
      <c r="A163" s="3">
        <v>38504</v>
      </c>
      <c r="B163" s="4">
        <v>8757</v>
      </c>
      <c r="D163" s="11">
        <f t="shared" si="17"/>
        <v>7857.1432352962947</v>
      </c>
      <c r="E163" s="29">
        <f t="shared" si="12"/>
        <v>0.1027585662559901</v>
      </c>
      <c r="F163" s="30">
        <f t="shared" si="13"/>
        <v>899.85676470370527</v>
      </c>
      <c r="H163" s="3">
        <v>38504</v>
      </c>
      <c r="I163" s="4">
        <v>2783</v>
      </c>
      <c r="K163" s="11">
        <f t="shared" si="14"/>
        <v>2967.9691314048432</v>
      </c>
      <c r="L163" s="28">
        <f t="shared" si="15"/>
        <v>6.6463935107740998E-2</v>
      </c>
      <c r="M163" s="28">
        <f t="shared" si="16"/>
        <v>184.96913140484321</v>
      </c>
    </row>
    <row r="164" spans="1:13" x14ac:dyDescent="0.3">
      <c r="A164" s="3">
        <v>38534</v>
      </c>
      <c r="B164" s="4">
        <v>7352</v>
      </c>
      <c r="D164" s="11">
        <f t="shared" si="17"/>
        <v>7885.8580989827387</v>
      </c>
      <c r="E164" s="29">
        <f t="shared" si="12"/>
        <v>7.2613996053147264E-2</v>
      </c>
      <c r="F164" s="30">
        <f t="shared" si="13"/>
        <v>533.85809898273874</v>
      </c>
      <c r="H164" s="3">
        <v>38534</v>
      </c>
      <c r="I164" s="4">
        <v>2924</v>
      </c>
      <c r="K164" s="11">
        <f t="shared" si="14"/>
        <v>2977.5990675965004</v>
      </c>
      <c r="L164" s="28">
        <f t="shared" si="15"/>
        <v>1.8330734472127356E-2</v>
      </c>
      <c r="M164" s="28">
        <f t="shared" si="16"/>
        <v>53.59906759650039</v>
      </c>
    </row>
    <row r="165" spans="1:13" x14ac:dyDescent="0.3">
      <c r="A165" s="3">
        <v>38565</v>
      </c>
      <c r="B165" s="4">
        <v>8496</v>
      </c>
      <c r="D165" s="11">
        <f t="shared" si="17"/>
        <v>7915.5301247920579</v>
      </c>
      <c r="E165" s="29">
        <f t="shared" si="12"/>
        <v>6.8322725424663625E-2</v>
      </c>
      <c r="F165" s="30">
        <f t="shared" si="13"/>
        <v>580.4698752079421</v>
      </c>
      <c r="H165" s="3">
        <v>38565</v>
      </c>
      <c r="I165" s="4">
        <v>2791</v>
      </c>
      <c r="K165" s="11">
        <f t="shared" si="14"/>
        <v>2987.5500016612132</v>
      </c>
      <c r="L165" s="28">
        <f t="shared" si="15"/>
        <v>7.042278812655435E-2</v>
      </c>
      <c r="M165" s="28">
        <f t="shared" si="16"/>
        <v>196.55000166121317</v>
      </c>
    </row>
    <row r="166" spans="1:13" x14ac:dyDescent="0.3">
      <c r="A166" s="3">
        <v>38596</v>
      </c>
      <c r="B166" s="4">
        <v>7741</v>
      </c>
      <c r="D166" s="11">
        <f t="shared" si="17"/>
        <v>7945.2021506013843</v>
      </c>
      <c r="E166" s="29">
        <f t="shared" si="12"/>
        <v>2.6379298617928478E-2</v>
      </c>
      <c r="F166" s="30">
        <f t="shared" si="13"/>
        <v>204.20215060138435</v>
      </c>
      <c r="H166" s="3">
        <v>38596</v>
      </c>
      <c r="I166" s="4">
        <v>2784</v>
      </c>
      <c r="K166" s="11">
        <f t="shared" si="14"/>
        <v>2997.5009357259278</v>
      </c>
      <c r="L166" s="28">
        <f t="shared" si="15"/>
        <v>7.6688554499255671E-2</v>
      </c>
      <c r="M166" s="28">
        <f t="shared" si="16"/>
        <v>213.50093572592777</v>
      </c>
    </row>
    <row r="167" spans="1:13" x14ac:dyDescent="0.3">
      <c r="A167" s="3">
        <v>38626</v>
      </c>
      <c r="B167" s="4">
        <v>7710</v>
      </c>
      <c r="D167" s="11">
        <f t="shared" si="17"/>
        <v>7973.9170142878211</v>
      </c>
      <c r="E167" s="29">
        <f t="shared" si="12"/>
        <v>3.4230481749393138E-2</v>
      </c>
      <c r="F167" s="30">
        <f t="shared" si="13"/>
        <v>263.91701428782108</v>
      </c>
      <c r="H167" s="3">
        <v>38626</v>
      </c>
      <c r="I167" s="4">
        <v>2801</v>
      </c>
      <c r="K167" s="11">
        <f t="shared" si="14"/>
        <v>3007.130871917585</v>
      </c>
      <c r="L167" s="28">
        <f t="shared" si="15"/>
        <v>7.3591885725664039E-2</v>
      </c>
      <c r="M167" s="28">
        <f t="shared" si="16"/>
        <v>206.13087191758495</v>
      </c>
    </row>
    <row r="168" spans="1:13" x14ac:dyDescent="0.3">
      <c r="A168" s="3">
        <v>38657</v>
      </c>
      <c r="B168" s="4">
        <v>8247</v>
      </c>
      <c r="D168" s="11">
        <f t="shared" si="17"/>
        <v>8003.5890400971475</v>
      </c>
      <c r="E168" s="29">
        <f t="shared" si="12"/>
        <v>2.9515091536662118E-2</v>
      </c>
      <c r="F168" s="30">
        <f t="shared" si="13"/>
        <v>243.41095990285248</v>
      </c>
      <c r="H168" s="3">
        <v>38657</v>
      </c>
      <c r="I168" s="4">
        <v>2933</v>
      </c>
      <c r="K168" s="11">
        <f t="shared" si="14"/>
        <v>3017.0818059822977</v>
      </c>
      <c r="L168" s="28">
        <f t="shared" si="15"/>
        <v>2.866750971097775E-2</v>
      </c>
      <c r="M168" s="28">
        <f t="shared" si="16"/>
        <v>84.081805982297738</v>
      </c>
    </row>
    <row r="169" spans="1:13" x14ac:dyDescent="0.3">
      <c r="A169" s="3">
        <v>38687</v>
      </c>
      <c r="B169" s="4">
        <v>8902</v>
      </c>
      <c r="D169" s="11">
        <f t="shared" si="17"/>
        <v>8032.3039037835842</v>
      </c>
      <c r="E169" s="29">
        <f t="shared" si="12"/>
        <v>9.7696708179781599E-2</v>
      </c>
      <c r="F169" s="30">
        <f t="shared" si="13"/>
        <v>869.69609621641575</v>
      </c>
      <c r="H169" s="3">
        <v>38687</v>
      </c>
      <c r="I169" s="4">
        <v>4137</v>
      </c>
      <c r="K169" s="11">
        <f t="shared" si="14"/>
        <v>3026.7117421739567</v>
      </c>
      <c r="L169" s="28">
        <f t="shared" si="15"/>
        <v>0.26838004781871966</v>
      </c>
      <c r="M169" s="28">
        <f t="shared" si="16"/>
        <v>1110.2882578260433</v>
      </c>
    </row>
    <row r="170" spans="1:13" x14ac:dyDescent="0.3">
      <c r="A170" s="3">
        <v>38718</v>
      </c>
      <c r="B170" s="4">
        <v>6066</v>
      </c>
      <c r="D170" s="11">
        <f t="shared" si="17"/>
        <v>8061.9759295929107</v>
      </c>
      <c r="E170" s="29">
        <f t="shared" si="12"/>
        <v>0.3290431799526724</v>
      </c>
      <c r="F170" s="30">
        <f t="shared" si="13"/>
        <v>1995.9759295929107</v>
      </c>
      <c r="H170" s="3">
        <v>38718</v>
      </c>
      <c r="I170" s="4">
        <v>2424</v>
      </c>
      <c r="K170" s="11">
        <f t="shared" si="14"/>
        <v>3036.6626762386695</v>
      </c>
      <c r="L170" s="28">
        <f t="shared" si="15"/>
        <v>0.25274862881133231</v>
      </c>
      <c r="M170" s="28">
        <f t="shared" si="16"/>
        <v>612.66267623866952</v>
      </c>
    </row>
    <row r="171" spans="1:13" x14ac:dyDescent="0.3">
      <c r="A171" s="3">
        <v>38749</v>
      </c>
      <c r="B171" s="4">
        <v>6590</v>
      </c>
      <c r="D171" s="11">
        <f t="shared" si="17"/>
        <v>8091.6479554022299</v>
      </c>
      <c r="E171" s="29">
        <f t="shared" si="12"/>
        <v>0.22786767153296356</v>
      </c>
      <c r="F171" s="30">
        <f t="shared" si="13"/>
        <v>1501.6479554022299</v>
      </c>
      <c r="H171" s="3">
        <v>38749</v>
      </c>
      <c r="I171" s="4">
        <v>2519</v>
      </c>
      <c r="K171" s="11">
        <f t="shared" si="14"/>
        <v>3046.6136103033823</v>
      </c>
      <c r="L171" s="28">
        <f t="shared" si="15"/>
        <v>0.20945359678578099</v>
      </c>
      <c r="M171" s="28">
        <f t="shared" si="16"/>
        <v>527.6136103033823</v>
      </c>
    </row>
    <row r="172" spans="1:13" x14ac:dyDescent="0.3">
      <c r="A172" s="3">
        <v>38777</v>
      </c>
      <c r="B172" s="4">
        <v>7923</v>
      </c>
      <c r="D172" s="11">
        <f t="shared" si="17"/>
        <v>8118.448494842909</v>
      </c>
      <c r="E172" s="29">
        <f t="shared" si="12"/>
        <v>2.4668496130620849E-2</v>
      </c>
      <c r="F172" s="30">
        <f t="shared" si="13"/>
        <v>195.44849484290899</v>
      </c>
      <c r="H172" s="3">
        <v>38777</v>
      </c>
      <c r="I172" s="4">
        <v>2753</v>
      </c>
      <c r="K172" s="11">
        <f t="shared" si="14"/>
        <v>3055.6015507489301</v>
      </c>
      <c r="L172" s="28">
        <f t="shared" si="15"/>
        <v>0.10991701807080642</v>
      </c>
      <c r="M172" s="28">
        <f t="shared" si="16"/>
        <v>302.60155074893009</v>
      </c>
    </row>
    <row r="173" spans="1:13" x14ac:dyDescent="0.3">
      <c r="A173" s="3">
        <v>38808</v>
      </c>
      <c r="B173" s="4">
        <v>7335</v>
      </c>
      <c r="D173" s="11">
        <f t="shared" si="17"/>
        <v>8148.1205206522282</v>
      </c>
      <c r="E173" s="29">
        <f t="shared" si="12"/>
        <v>0.11085487670787023</v>
      </c>
      <c r="F173" s="30">
        <f t="shared" si="13"/>
        <v>813.12052065222815</v>
      </c>
      <c r="H173" s="3">
        <v>38808</v>
      </c>
      <c r="I173" s="4">
        <v>2791</v>
      </c>
      <c r="K173" s="11">
        <f t="shared" si="14"/>
        <v>3065.5524848136429</v>
      </c>
      <c r="L173" s="28">
        <f t="shared" si="15"/>
        <v>9.8370650237779605E-2</v>
      </c>
      <c r="M173" s="28">
        <f t="shared" si="16"/>
        <v>274.55248481364288</v>
      </c>
    </row>
    <row r="174" spans="1:13" x14ac:dyDescent="0.3">
      <c r="A174" s="3">
        <v>38838</v>
      </c>
      <c r="B174" s="4">
        <v>8843</v>
      </c>
      <c r="D174" s="11">
        <f t="shared" si="17"/>
        <v>8176.8353843386722</v>
      </c>
      <c r="E174" s="29">
        <f t="shared" si="12"/>
        <v>7.5332422895095313E-2</v>
      </c>
      <c r="F174" s="30">
        <f t="shared" si="13"/>
        <v>666.16461566132784</v>
      </c>
      <c r="H174" s="3">
        <v>38838</v>
      </c>
      <c r="I174" s="4">
        <v>3017</v>
      </c>
      <c r="K174" s="11">
        <f t="shared" si="14"/>
        <v>3075.1824210053019</v>
      </c>
      <c r="L174" s="28">
        <f t="shared" si="15"/>
        <v>1.9284859464800092E-2</v>
      </c>
      <c r="M174" s="28">
        <f t="shared" si="16"/>
        <v>58.182421005301876</v>
      </c>
    </row>
    <row r="175" spans="1:13" x14ac:dyDescent="0.3">
      <c r="A175" s="3">
        <v>38869</v>
      </c>
      <c r="B175" s="4">
        <v>9327</v>
      </c>
      <c r="D175" s="11">
        <f t="shared" si="17"/>
        <v>8206.5074101479913</v>
      </c>
      <c r="E175" s="29">
        <f t="shared" si="12"/>
        <v>0.12013429718580558</v>
      </c>
      <c r="F175" s="30">
        <f t="shared" si="13"/>
        <v>1120.4925898520087</v>
      </c>
      <c r="H175" s="3">
        <v>38869</v>
      </c>
      <c r="I175" s="4">
        <v>3055</v>
      </c>
      <c r="K175" s="11">
        <f t="shared" si="14"/>
        <v>3085.1333550700147</v>
      </c>
      <c r="L175" s="28">
        <f t="shared" si="15"/>
        <v>9.8636186808558624E-3</v>
      </c>
      <c r="M175" s="28">
        <f t="shared" si="16"/>
        <v>30.133355070014659</v>
      </c>
    </row>
    <row r="176" spans="1:13" x14ac:dyDescent="0.3">
      <c r="A176" s="3">
        <v>38899</v>
      </c>
      <c r="B176" s="4">
        <v>7792</v>
      </c>
      <c r="D176" s="11">
        <f t="shared" si="17"/>
        <v>8235.2222738344353</v>
      </c>
      <c r="E176" s="29">
        <f t="shared" si="12"/>
        <v>5.6881708654316646E-2</v>
      </c>
      <c r="F176" s="30">
        <f t="shared" si="13"/>
        <v>443.22227383443533</v>
      </c>
      <c r="H176" s="3">
        <v>38899</v>
      </c>
      <c r="I176" s="4">
        <v>3117</v>
      </c>
      <c r="K176" s="11">
        <f t="shared" si="14"/>
        <v>3094.7632912616737</v>
      </c>
      <c r="L176" s="28">
        <f t="shared" si="15"/>
        <v>7.1340098615098949E-3</v>
      </c>
      <c r="M176" s="28">
        <f t="shared" si="16"/>
        <v>22.236708738326342</v>
      </c>
    </row>
    <row r="177" spans="1:13" x14ac:dyDescent="0.3">
      <c r="A177" s="3">
        <v>38930</v>
      </c>
      <c r="B177" s="4">
        <v>9156</v>
      </c>
      <c r="D177" s="11">
        <f t="shared" si="17"/>
        <v>8264.8942996437545</v>
      </c>
      <c r="E177" s="29">
        <f t="shared" si="12"/>
        <v>9.7324781602910165E-2</v>
      </c>
      <c r="F177" s="30">
        <f t="shared" si="13"/>
        <v>891.10570035624551</v>
      </c>
      <c r="H177" s="3">
        <v>38930</v>
      </c>
      <c r="I177" s="4">
        <v>3024</v>
      </c>
      <c r="K177" s="11">
        <f t="shared" si="14"/>
        <v>3104.7142253263864</v>
      </c>
      <c r="L177" s="28">
        <f t="shared" si="15"/>
        <v>2.6691212078831496E-2</v>
      </c>
      <c r="M177" s="28">
        <f t="shared" si="16"/>
        <v>80.71422532638644</v>
      </c>
    </row>
    <row r="178" spans="1:13" x14ac:dyDescent="0.3">
      <c r="A178" s="3">
        <v>38961</v>
      </c>
      <c r="B178" s="4">
        <v>8037</v>
      </c>
      <c r="D178" s="11">
        <f t="shared" si="17"/>
        <v>8294.5663254530809</v>
      </c>
      <c r="E178" s="29">
        <f t="shared" si="12"/>
        <v>3.2047570667298859E-2</v>
      </c>
      <c r="F178" s="30">
        <f t="shared" si="13"/>
        <v>257.56632545308094</v>
      </c>
      <c r="H178" s="3">
        <v>38961</v>
      </c>
      <c r="I178" s="4">
        <v>2997</v>
      </c>
      <c r="K178" s="11">
        <f t="shared" si="14"/>
        <v>3114.6651593910992</v>
      </c>
      <c r="L178" s="28">
        <f t="shared" si="15"/>
        <v>3.9260980777810886E-2</v>
      </c>
      <c r="M178" s="28">
        <f t="shared" si="16"/>
        <v>117.66515939109922</v>
      </c>
    </row>
    <row r="179" spans="1:13" x14ac:dyDescent="0.3">
      <c r="A179" s="3">
        <v>38991</v>
      </c>
      <c r="B179" s="4">
        <v>8640</v>
      </c>
      <c r="D179" s="11">
        <f t="shared" si="17"/>
        <v>8323.2811891395177</v>
      </c>
      <c r="E179" s="29">
        <f t="shared" si="12"/>
        <v>3.6657269775518787E-2</v>
      </c>
      <c r="F179" s="30">
        <f t="shared" si="13"/>
        <v>316.71881086048234</v>
      </c>
      <c r="H179" s="3">
        <v>38991</v>
      </c>
      <c r="I179" s="4">
        <v>2913</v>
      </c>
      <c r="K179" s="11">
        <f t="shared" si="14"/>
        <v>3124.2950955827564</v>
      </c>
      <c r="L179" s="28">
        <f t="shared" si="15"/>
        <v>7.2535219904825407E-2</v>
      </c>
      <c r="M179" s="28">
        <f t="shared" si="16"/>
        <v>211.2950955827564</v>
      </c>
    </row>
    <row r="180" spans="1:13" x14ac:dyDescent="0.3">
      <c r="A180" s="3">
        <v>39022</v>
      </c>
      <c r="B180" s="4">
        <v>9128</v>
      </c>
      <c r="D180" s="11">
        <f t="shared" si="17"/>
        <v>8352.9532149488441</v>
      </c>
      <c r="E180" s="29">
        <f t="shared" si="12"/>
        <v>8.490871878299254E-2</v>
      </c>
      <c r="F180" s="30">
        <f t="shared" si="13"/>
        <v>775.04678505115589</v>
      </c>
      <c r="H180" s="3">
        <v>39022</v>
      </c>
      <c r="I180" s="4">
        <v>3137</v>
      </c>
      <c r="K180" s="11">
        <f t="shared" si="14"/>
        <v>3134.246029647471</v>
      </c>
      <c r="L180" s="28">
        <f t="shared" si="15"/>
        <v>8.7789937919317666E-4</v>
      </c>
      <c r="M180" s="28">
        <f t="shared" si="16"/>
        <v>2.7539703525289951</v>
      </c>
    </row>
    <row r="181" spans="1:13" x14ac:dyDescent="0.3">
      <c r="A181" s="3">
        <v>39052</v>
      </c>
      <c r="B181" s="4">
        <v>9545</v>
      </c>
      <c r="D181" s="11">
        <f t="shared" si="17"/>
        <v>8381.6680786352808</v>
      </c>
      <c r="E181" s="29">
        <f t="shared" si="12"/>
        <v>0.12187867169876576</v>
      </c>
      <c r="F181" s="30">
        <f t="shared" si="13"/>
        <v>1163.3319213647192</v>
      </c>
      <c r="H181" s="3">
        <v>39052</v>
      </c>
      <c r="I181" s="4">
        <v>4269</v>
      </c>
      <c r="K181" s="11">
        <f t="shared" si="14"/>
        <v>3143.8759658391282</v>
      </c>
      <c r="L181" s="28">
        <f t="shared" si="15"/>
        <v>0.26355681287441363</v>
      </c>
      <c r="M181" s="28">
        <f t="shared" si="16"/>
        <v>1125.1240341608718</v>
      </c>
    </row>
    <row r="182" spans="1:13" x14ac:dyDescent="0.3">
      <c r="A182" s="3">
        <v>39083</v>
      </c>
      <c r="B182" s="4">
        <v>6627</v>
      </c>
      <c r="D182" s="11">
        <f t="shared" si="17"/>
        <v>8411.3401044446073</v>
      </c>
      <c r="E182" s="29">
        <f t="shared" si="12"/>
        <v>0.26925307144176963</v>
      </c>
      <c r="F182" s="30">
        <f t="shared" si="13"/>
        <v>1784.3401044446073</v>
      </c>
      <c r="H182" s="3">
        <v>39083</v>
      </c>
      <c r="I182" s="4">
        <v>2569</v>
      </c>
      <c r="K182" s="11">
        <f t="shared" si="14"/>
        <v>3153.826899903841</v>
      </c>
      <c r="L182" s="28">
        <f t="shared" si="15"/>
        <v>0.22764768388627518</v>
      </c>
      <c r="M182" s="28">
        <f t="shared" si="16"/>
        <v>584.82689990384097</v>
      </c>
    </row>
    <row r="183" spans="1:13" x14ac:dyDescent="0.3">
      <c r="A183" s="3">
        <v>39114</v>
      </c>
      <c r="B183" s="4">
        <v>6743</v>
      </c>
      <c r="D183" s="11">
        <f t="shared" si="17"/>
        <v>8441.0121302539264</v>
      </c>
      <c r="E183" s="29">
        <f t="shared" si="12"/>
        <v>0.25181849773897769</v>
      </c>
      <c r="F183" s="30">
        <f t="shared" si="13"/>
        <v>1698.0121302539264</v>
      </c>
      <c r="H183" s="3">
        <v>39114</v>
      </c>
      <c r="I183" s="4">
        <v>2603</v>
      </c>
      <c r="K183" s="11">
        <f t="shared" si="14"/>
        <v>3163.7778339685556</v>
      </c>
      <c r="L183" s="28">
        <f t="shared" si="15"/>
        <v>0.21543520321496565</v>
      </c>
      <c r="M183" s="28">
        <f t="shared" si="16"/>
        <v>560.77783396855557</v>
      </c>
    </row>
    <row r="184" spans="1:13" x14ac:dyDescent="0.3">
      <c r="A184" s="3">
        <v>39142</v>
      </c>
      <c r="B184" s="4">
        <v>8195</v>
      </c>
      <c r="D184" s="11">
        <f t="shared" si="17"/>
        <v>8467.8126696946056</v>
      </c>
      <c r="E184" s="29">
        <f t="shared" si="12"/>
        <v>3.3290136631434479E-2</v>
      </c>
      <c r="F184" s="30">
        <f t="shared" si="13"/>
        <v>272.81266969460557</v>
      </c>
      <c r="H184" s="3">
        <v>39142</v>
      </c>
      <c r="I184" s="4">
        <v>3005</v>
      </c>
      <c r="K184" s="11">
        <f t="shared" si="14"/>
        <v>3172.7657744141015</v>
      </c>
      <c r="L184" s="28">
        <f t="shared" si="15"/>
        <v>5.582887667690567E-2</v>
      </c>
      <c r="M184" s="28">
        <f t="shared" si="16"/>
        <v>167.76577441410154</v>
      </c>
    </row>
    <row r="185" spans="1:13" x14ac:dyDescent="0.3">
      <c r="A185" s="3">
        <v>39173</v>
      </c>
      <c r="B185" s="4">
        <v>7828</v>
      </c>
      <c r="D185" s="11">
        <f t="shared" si="17"/>
        <v>8497.4846955039247</v>
      </c>
      <c r="E185" s="29">
        <f t="shared" si="12"/>
        <v>8.5524360692887672E-2</v>
      </c>
      <c r="F185" s="30">
        <f t="shared" si="13"/>
        <v>669.48469550392474</v>
      </c>
      <c r="H185" s="3">
        <v>39173</v>
      </c>
      <c r="I185" s="4">
        <v>2867</v>
      </c>
      <c r="K185" s="11">
        <f t="shared" si="14"/>
        <v>3182.7167084788161</v>
      </c>
      <c r="L185" s="28">
        <f t="shared" si="15"/>
        <v>0.1101209307564758</v>
      </c>
      <c r="M185" s="28">
        <f t="shared" si="16"/>
        <v>315.71670847881614</v>
      </c>
    </row>
    <row r="186" spans="1:13" x14ac:dyDescent="0.3">
      <c r="A186" s="3">
        <v>39203</v>
      </c>
      <c r="B186" s="4">
        <v>9570</v>
      </c>
      <c r="D186" s="11">
        <f t="shared" si="17"/>
        <v>8526.1995591903687</v>
      </c>
      <c r="E186" s="29">
        <f t="shared" si="12"/>
        <v>0.10907005651093325</v>
      </c>
      <c r="F186" s="30">
        <f t="shared" si="13"/>
        <v>1043.8004408096313</v>
      </c>
      <c r="H186" s="3">
        <v>39203</v>
      </c>
      <c r="I186" s="4">
        <v>3262</v>
      </c>
      <c r="K186" s="11">
        <f t="shared" si="14"/>
        <v>3192.3466446704733</v>
      </c>
      <c r="L186" s="28">
        <f t="shared" si="15"/>
        <v>2.1352959941608424E-2</v>
      </c>
      <c r="M186" s="28">
        <f t="shared" si="16"/>
        <v>69.653355329526676</v>
      </c>
    </row>
    <row r="187" spans="1:13" x14ac:dyDescent="0.3">
      <c r="A187" s="3">
        <v>39234</v>
      </c>
      <c r="B187" s="4">
        <v>9484</v>
      </c>
      <c r="D187" s="11">
        <f t="shared" si="17"/>
        <v>8555.8715849996879</v>
      </c>
      <c r="E187" s="29">
        <f t="shared" si="12"/>
        <v>9.7862549029978083E-2</v>
      </c>
      <c r="F187" s="30">
        <f t="shared" si="13"/>
        <v>928.12841500031209</v>
      </c>
      <c r="H187" s="3">
        <v>39234</v>
      </c>
      <c r="I187" s="4">
        <v>3364</v>
      </c>
      <c r="K187" s="11">
        <f t="shared" si="14"/>
        <v>3202.2975787351861</v>
      </c>
      <c r="L187" s="28">
        <f t="shared" si="15"/>
        <v>4.8068496214272859E-2</v>
      </c>
      <c r="M187" s="28">
        <f t="shared" si="16"/>
        <v>161.70242126481389</v>
      </c>
    </row>
    <row r="188" spans="1:13" x14ac:dyDescent="0.3">
      <c r="A188" s="3">
        <v>39264</v>
      </c>
      <c r="B188" s="4">
        <v>8608</v>
      </c>
      <c r="D188" s="11">
        <f t="shared" si="17"/>
        <v>8584.5864486861319</v>
      </c>
      <c r="E188" s="29">
        <f t="shared" si="12"/>
        <v>2.7199757567225934E-3</v>
      </c>
      <c r="F188" s="30">
        <f t="shared" si="13"/>
        <v>23.413551313868084</v>
      </c>
      <c r="H188" s="3">
        <v>39264</v>
      </c>
      <c r="I188" s="4">
        <v>3322</v>
      </c>
      <c r="K188" s="11">
        <f t="shared" si="14"/>
        <v>3211.9275149268451</v>
      </c>
      <c r="L188" s="28">
        <f t="shared" si="15"/>
        <v>3.3134402490413876E-2</v>
      </c>
      <c r="M188" s="28">
        <f t="shared" si="16"/>
        <v>110.07248507315489</v>
      </c>
    </row>
    <row r="189" spans="1:13" x14ac:dyDescent="0.3">
      <c r="A189" s="3">
        <v>39295</v>
      </c>
      <c r="B189" s="4">
        <v>9543</v>
      </c>
      <c r="D189" s="11">
        <f t="shared" si="17"/>
        <v>8614.2584744954511</v>
      </c>
      <c r="E189" s="29">
        <f t="shared" si="12"/>
        <v>9.7321756837949164E-2</v>
      </c>
      <c r="F189" s="30">
        <f t="shared" si="13"/>
        <v>928.74152550454892</v>
      </c>
      <c r="H189" s="3">
        <v>39295</v>
      </c>
      <c r="I189" s="4">
        <v>3292</v>
      </c>
      <c r="K189" s="11">
        <f t="shared" si="14"/>
        <v>3221.8784489915579</v>
      </c>
      <c r="L189" s="28">
        <f t="shared" si="15"/>
        <v>2.130059265141012E-2</v>
      </c>
      <c r="M189" s="28">
        <f t="shared" si="16"/>
        <v>70.121551008442111</v>
      </c>
    </row>
    <row r="190" spans="1:13" x14ac:dyDescent="0.3">
      <c r="A190" s="3">
        <v>39326</v>
      </c>
      <c r="B190" s="4">
        <v>8123</v>
      </c>
      <c r="D190" s="11">
        <f t="shared" si="17"/>
        <v>8643.9305003047775</v>
      </c>
      <c r="E190" s="29">
        <f t="shared" si="12"/>
        <v>6.4130309036658562E-2</v>
      </c>
      <c r="F190" s="30">
        <f t="shared" si="13"/>
        <v>520.93050030477752</v>
      </c>
      <c r="H190" s="3">
        <v>39326</v>
      </c>
      <c r="I190" s="4">
        <v>3057</v>
      </c>
      <c r="K190" s="11">
        <f t="shared" si="14"/>
        <v>3231.8293830562707</v>
      </c>
      <c r="L190" s="28">
        <f t="shared" si="15"/>
        <v>5.7189853796621087E-2</v>
      </c>
      <c r="M190" s="28">
        <f t="shared" si="16"/>
        <v>174.82938305627067</v>
      </c>
    </row>
    <row r="191" spans="1:13" x14ac:dyDescent="0.3">
      <c r="A191" s="3">
        <v>39356</v>
      </c>
      <c r="B191" s="4">
        <v>9649</v>
      </c>
      <c r="D191" s="11">
        <f t="shared" si="17"/>
        <v>8672.6453639912143</v>
      </c>
      <c r="E191" s="29">
        <f t="shared" si="12"/>
        <v>0.10118713193168057</v>
      </c>
      <c r="F191" s="30">
        <f t="shared" si="13"/>
        <v>976.35463600878575</v>
      </c>
      <c r="H191" s="3">
        <v>39356</v>
      </c>
      <c r="I191" s="4">
        <v>3087</v>
      </c>
      <c r="K191" s="11">
        <f t="shared" si="14"/>
        <v>3241.4593192479297</v>
      </c>
      <c r="L191" s="28">
        <f t="shared" si="15"/>
        <v>5.0035412778726814E-2</v>
      </c>
      <c r="M191" s="28">
        <f t="shared" si="16"/>
        <v>154.45931924792967</v>
      </c>
    </row>
    <row r="192" spans="1:13" x14ac:dyDescent="0.3">
      <c r="A192" s="3">
        <v>39387</v>
      </c>
      <c r="B192" s="4">
        <v>9390</v>
      </c>
      <c r="D192" s="11">
        <f t="shared" si="17"/>
        <v>8702.3173898005407</v>
      </c>
      <c r="E192" s="29">
        <f t="shared" si="12"/>
        <v>7.3235634739026556E-2</v>
      </c>
      <c r="F192" s="30">
        <f t="shared" si="13"/>
        <v>687.6826101994593</v>
      </c>
      <c r="H192" s="3">
        <v>39387</v>
      </c>
      <c r="I192" s="4">
        <v>3297</v>
      </c>
      <c r="K192" s="11">
        <f t="shared" si="14"/>
        <v>3251.4102533126425</v>
      </c>
      <c r="L192" s="28">
        <f t="shared" si="15"/>
        <v>1.3827645340417818E-2</v>
      </c>
      <c r="M192" s="28">
        <f t="shared" si="16"/>
        <v>45.589746687357547</v>
      </c>
    </row>
    <row r="193" spans="1:13" x14ac:dyDescent="0.3">
      <c r="A193" s="3">
        <v>39417</v>
      </c>
      <c r="B193" s="4">
        <v>10065</v>
      </c>
      <c r="D193" s="11">
        <f t="shared" si="17"/>
        <v>8731.0322534869774</v>
      </c>
      <c r="E193" s="29">
        <f t="shared" si="12"/>
        <v>0.13253529523229235</v>
      </c>
      <c r="F193" s="30">
        <f t="shared" si="13"/>
        <v>1333.9677465130226</v>
      </c>
      <c r="H193" s="3">
        <v>39417</v>
      </c>
      <c r="I193" s="4">
        <v>4403</v>
      </c>
      <c r="K193" s="11">
        <f t="shared" si="14"/>
        <v>3261.0401895043015</v>
      </c>
      <c r="L193" s="28">
        <f t="shared" si="15"/>
        <v>0.25935948455500762</v>
      </c>
      <c r="M193" s="28">
        <f t="shared" si="16"/>
        <v>1141.9598104956985</v>
      </c>
    </row>
    <row r="194" spans="1:13" x14ac:dyDescent="0.3">
      <c r="A194" s="3">
        <v>39448</v>
      </c>
      <c r="B194" s="4">
        <v>7093</v>
      </c>
      <c r="D194" s="11">
        <f t="shared" si="17"/>
        <v>8760.7042792962966</v>
      </c>
      <c r="E194" s="29">
        <f t="shared" si="12"/>
        <v>0.2351197348507397</v>
      </c>
      <c r="F194" s="30">
        <f t="shared" si="13"/>
        <v>1667.7042792962966</v>
      </c>
      <c r="H194" s="3">
        <v>39448</v>
      </c>
      <c r="I194" s="4">
        <v>2675</v>
      </c>
      <c r="K194" s="11">
        <f t="shared" si="14"/>
        <v>3270.9911235690142</v>
      </c>
      <c r="L194" s="28">
        <f t="shared" si="15"/>
        <v>0.22280042002579972</v>
      </c>
      <c r="M194" s="28">
        <f t="shared" si="16"/>
        <v>595.99112356901423</v>
      </c>
    </row>
    <row r="195" spans="1:13" x14ac:dyDescent="0.3">
      <c r="A195" s="3">
        <v>39479</v>
      </c>
      <c r="B195" s="4">
        <v>7483</v>
      </c>
      <c r="D195" s="11">
        <f t="shared" si="17"/>
        <v>8790.376305105623</v>
      </c>
      <c r="E195" s="29">
        <f t="shared" ref="E195:E258" si="18">((ABS(D195-B195))/B195)</f>
        <v>0.17471285648879101</v>
      </c>
      <c r="F195" s="30">
        <f t="shared" ref="F195:F258" si="19">ABS(B195-D195)</f>
        <v>1307.376305105623</v>
      </c>
      <c r="H195" s="3">
        <v>39479</v>
      </c>
      <c r="I195" s="4">
        <v>2806</v>
      </c>
      <c r="K195" s="11">
        <f t="shared" ref="K195:K258" si="20">(($P$8*H195)+$P$7)</f>
        <v>3280.942057633727</v>
      </c>
      <c r="L195" s="28">
        <f t="shared" ref="L195:L258" si="21">((ABS(K195-I195))/I195)</f>
        <v>0.16925946458792837</v>
      </c>
      <c r="M195" s="28">
        <f t="shared" ref="M195:N258" si="22">ABS(I195-K195)</f>
        <v>474.94205763372702</v>
      </c>
    </row>
    <row r="196" spans="1:13" x14ac:dyDescent="0.3">
      <c r="A196" s="3">
        <v>39508</v>
      </c>
      <c r="B196" s="4">
        <v>8365</v>
      </c>
      <c r="D196" s="11">
        <f t="shared" ref="D196:D259" si="23">(($P$3*A196)+$P$2)</f>
        <v>8818.1340066691846</v>
      </c>
      <c r="E196" s="29">
        <f t="shared" si="18"/>
        <v>5.4170233911438687E-2</v>
      </c>
      <c r="F196" s="30">
        <f t="shared" si="19"/>
        <v>453.1340066691846</v>
      </c>
      <c r="H196" s="3">
        <v>39508</v>
      </c>
      <c r="I196" s="4">
        <v>2989</v>
      </c>
      <c r="K196" s="11">
        <f t="shared" si="20"/>
        <v>3290.2509959523304</v>
      </c>
      <c r="L196" s="28">
        <f t="shared" si="21"/>
        <v>0.10078654933165955</v>
      </c>
      <c r="M196" s="28">
        <f t="shared" si="22"/>
        <v>301.25099595233041</v>
      </c>
    </row>
    <row r="197" spans="1:13" x14ac:dyDescent="0.3">
      <c r="A197" s="3">
        <v>39539</v>
      </c>
      <c r="B197" s="4">
        <v>8895</v>
      </c>
      <c r="D197" s="11">
        <f t="shared" si="23"/>
        <v>8847.8060324785038</v>
      </c>
      <c r="E197" s="29">
        <f t="shared" si="18"/>
        <v>5.3056736955026679E-3</v>
      </c>
      <c r="F197" s="30">
        <f t="shared" si="19"/>
        <v>47.193967521496234</v>
      </c>
      <c r="H197" s="3">
        <v>39539</v>
      </c>
      <c r="I197" s="4">
        <v>2997</v>
      </c>
      <c r="K197" s="11">
        <f t="shared" si="20"/>
        <v>3300.2019300170432</v>
      </c>
      <c r="L197" s="28">
        <f t="shared" si="21"/>
        <v>0.10116847848416523</v>
      </c>
      <c r="M197" s="28">
        <f t="shared" si="22"/>
        <v>303.2019300170432</v>
      </c>
    </row>
    <row r="198" spans="1:13" x14ac:dyDescent="0.3">
      <c r="A198" s="3">
        <v>39569</v>
      </c>
      <c r="B198" s="4">
        <v>9794</v>
      </c>
      <c r="D198" s="11">
        <f t="shared" si="23"/>
        <v>8876.5208961649478</v>
      </c>
      <c r="E198" s="29">
        <f t="shared" si="18"/>
        <v>9.367767039361366E-2</v>
      </c>
      <c r="F198" s="30">
        <f t="shared" si="19"/>
        <v>917.47910383505223</v>
      </c>
      <c r="H198" s="3">
        <v>39569</v>
      </c>
      <c r="I198" s="4">
        <v>3420</v>
      </c>
      <c r="K198" s="11">
        <f t="shared" si="20"/>
        <v>3309.8318662087004</v>
      </c>
      <c r="L198" s="28">
        <f t="shared" si="21"/>
        <v>3.2212904617339069E-2</v>
      </c>
      <c r="M198" s="28">
        <f t="shared" si="22"/>
        <v>110.16813379129962</v>
      </c>
    </row>
    <row r="199" spans="1:13" x14ac:dyDescent="0.3">
      <c r="A199" s="3">
        <v>39600</v>
      </c>
      <c r="B199" s="4">
        <v>9977</v>
      </c>
      <c r="D199" s="11">
        <f t="shared" si="23"/>
        <v>8906.1929219742669</v>
      </c>
      <c r="E199" s="29">
        <f t="shared" si="18"/>
        <v>0.10732756119331793</v>
      </c>
      <c r="F199" s="30">
        <f t="shared" si="19"/>
        <v>1070.8070780257331</v>
      </c>
      <c r="H199" s="3">
        <v>39600</v>
      </c>
      <c r="I199" s="4">
        <v>3279</v>
      </c>
      <c r="K199" s="11">
        <f t="shared" si="20"/>
        <v>3319.782800273415</v>
      </c>
      <c r="L199" s="28">
        <f t="shared" si="21"/>
        <v>1.2437572514002737E-2</v>
      </c>
      <c r="M199" s="28">
        <f t="shared" si="22"/>
        <v>40.782800273414978</v>
      </c>
    </row>
    <row r="200" spans="1:13" x14ac:dyDescent="0.3">
      <c r="A200" s="3">
        <v>39630</v>
      </c>
      <c r="B200" s="4">
        <v>9553</v>
      </c>
      <c r="D200" s="11">
        <f t="shared" si="23"/>
        <v>8934.9077856607109</v>
      </c>
      <c r="E200" s="29">
        <f t="shared" si="18"/>
        <v>6.4701372797999479E-2</v>
      </c>
      <c r="F200" s="30">
        <f t="shared" si="19"/>
        <v>618.09221433928906</v>
      </c>
      <c r="H200" s="3">
        <v>39630</v>
      </c>
      <c r="I200" s="4">
        <v>3517</v>
      </c>
      <c r="K200" s="11">
        <f t="shared" si="20"/>
        <v>3329.4127364650722</v>
      </c>
      <c r="L200" s="28">
        <f t="shared" si="21"/>
        <v>5.3337294152666435E-2</v>
      </c>
      <c r="M200" s="28">
        <f t="shared" si="22"/>
        <v>187.58726353492784</v>
      </c>
    </row>
    <row r="201" spans="1:13" x14ac:dyDescent="0.3">
      <c r="A201" s="3">
        <v>39661</v>
      </c>
      <c r="B201" s="4">
        <v>9375</v>
      </c>
      <c r="D201" s="11">
        <f t="shared" si="23"/>
        <v>8964.5798114700301</v>
      </c>
      <c r="E201" s="29">
        <f t="shared" si="18"/>
        <v>4.3778153443196785E-2</v>
      </c>
      <c r="F201" s="30">
        <f t="shared" si="19"/>
        <v>410.42018852996989</v>
      </c>
      <c r="H201" s="3">
        <v>39661</v>
      </c>
      <c r="I201" s="4">
        <v>3472</v>
      </c>
      <c r="K201" s="11">
        <f t="shared" si="20"/>
        <v>3339.3636705297849</v>
      </c>
      <c r="L201" s="28">
        <f t="shared" si="21"/>
        <v>3.8201707796720927E-2</v>
      </c>
      <c r="M201" s="28">
        <f t="shared" si="22"/>
        <v>132.63632947021506</v>
      </c>
    </row>
    <row r="202" spans="1:13" x14ac:dyDescent="0.3">
      <c r="A202" s="3">
        <v>39692</v>
      </c>
      <c r="B202" s="4">
        <v>9225</v>
      </c>
      <c r="D202" s="11">
        <f t="shared" si="23"/>
        <v>8994.2518372793493</v>
      </c>
      <c r="E202" s="29">
        <f t="shared" si="18"/>
        <v>2.5013350972428263E-2</v>
      </c>
      <c r="F202" s="30">
        <f t="shared" si="19"/>
        <v>230.74816272065073</v>
      </c>
      <c r="H202" s="3">
        <v>39692</v>
      </c>
      <c r="I202" s="4">
        <v>3151</v>
      </c>
      <c r="K202" s="11">
        <f t="shared" si="20"/>
        <v>3349.3146045944995</v>
      </c>
      <c r="L202" s="28">
        <f t="shared" si="21"/>
        <v>6.2937037319739625E-2</v>
      </c>
      <c r="M202" s="28">
        <f t="shared" si="22"/>
        <v>198.31460459449954</v>
      </c>
    </row>
    <row r="203" spans="1:13" x14ac:dyDescent="0.3">
      <c r="A203" s="3">
        <v>39722</v>
      </c>
      <c r="B203" s="4">
        <v>9948</v>
      </c>
      <c r="D203" s="11">
        <f t="shared" si="23"/>
        <v>9022.9667009657933</v>
      </c>
      <c r="E203" s="29">
        <f t="shared" si="18"/>
        <v>9.2986861583655683E-2</v>
      </c>
      <c r="F203" s="30">
        <f t="shared" si="19"/>
        <v>925.03329903420672</v>
      </c>
      <c r="H203" s="3">
        <v>39722</v>
      </c>
      <c r="I203" s="4">
        <v>3351</v>
      </c>
      <c r="K203" s="11">
        <f t="shared" si="20"/>
        <v>3358.9445407861567</v>
      </c>
      <c r="L203" s="28">
        <f t="shared" si="21"/>
        <v>2.3707970116850856E-3</v>
      </c>
      <c r="M203" s="28">
        <f t="shared" si="22"/>
        <v>7.9445407861567219</v>
      </c>
    </row>
    <row r="204" spans="1:13" x14ac:dyDescent="0.3">
      <c r="A204" s="3">
        <v>39753</v>
      </c>
      <c r="B204" s="4">
        <v>8758</v>
      </c>
      <c r="D204" s="11">
        <f t="shared" si="23"/>
        <v>9052.6387267751124</v>
      </c>
      <c r="E204" s="29">
        <f t="shared" si="18"/>
        <v>3.3642238727462026E-2</v>
      </c>
      <c r="F204" s="30">
        <f t="shared" si="19"/>
        <v>294.63872677511245</v>
      </c>
      <c r="H204" s="3">
        <v>39753</v>
      </c>
      <c r="I204" s="4">
        <v>3386</v>
      </c>
      <c r="K204" s="11">
        <f t="shared" si="20"/>
        <v>3368.8954748508695</v>
      </c>
      <c r="L204" s="28">
        <f t="shared" si="21"/>
        <v>5.0515431627674232E-3</v>
      </c>
      <c r="M204" s="28">
        <f t="shared" si="22"/>
        <v>17.104525149130495</v>
      </c>
    </row>
    <row r="205" spans="1:13" x14ac:dyDescent="0.3">
      <c r="A205" s="3">
        <v>39783</v>
      </c>
      <c r="B205" s="4">
        <v>10839</v>
      </c>
      <c r="D205" s="11">
        <f t="shared" si="23"/>
        <v>9081.3535904615565</v>
      </c>
      <c r="E205" s="29">
        <f t="shared" si="18"/>
        <v>0.1621594620849196</v>
      </c>
      <c r="F205" s="30">
        <f t="shared" si="19"/>
        <v>1757.6464095384435</v>
      </c>
      <c r="H205" s="3">
        <v>39783</v>
      </c>
      <c r="I205" s="4">
        <v>4461</v>
      </c>
      <c r="K205" s="11">
        <f t="shared" si="20"/>
        <v>3378.5254110425285</v>
      </c>
      <c r="L205" s="28">
        <f t="shared" si="21"/>
        <v>0.24265290046121307</v>
      </c>
      <c r="M205" s="28">
        <f t="shared" si="22"/>
        <v>1082.4745889574715</v>
      </c>
    </row>
    <row r="206" spans="1:13" x14ac:dyDescent="0.3">
      <c r="A206" s="3">
        <v>39814</v>
      </c>
      <c r="B206" s="4">
        <v>7266</v>
      </c>
      <c r="D206" s="11">
        <f t="shared" si="23"/>
        <v>9111.0256162708756</v>
      </c>
      <c r="E206" s="29">
        <f t="shared" si="18"/>
        <v>0.2539259036981662</v>
      </c>
      <c r="F206" s="30">
        <f t="shared" si="19"/>
        <v>1845.0256162708756</v>
      </c>
      <c r="H206" s="3">
        <v>39814</v>
      </c>
      <c r="I206" s="4">
        <v>2913</v>
      </c>
      <c r="K206" s="11">
        <f t="shared" si="20"/>
        <v>3388.4763451072413</v>
      </c>
      <c r="L206" s="28">
        <f t="shared" si="21"/>
        <v>0.16322565915112985</v>
      </c>
      <c r="M206" s="28">
        <f t="shared" si="22"/>
        <v>475.47634510724129</v>
      </c>
    </row>
    <row r="207" spans="1:13" x14ac:dyDescent="0.3">
      <c r="A207" s="3">
        <v>39845</v>
      </c>
      <c r="B207" s="4">
        <v>7578</v>
      </c>
      <c r="D207" s="11">
        <f t="shared" si="23"/>
        <v>9140.6976420802021</v>
      </c>
      <c r="E207" s="29">
        <f t="shared" si="18"/>
        <v>0.20621504910005306</v>
      </c>
      <c r="F207" s="30">
        <f t="shared" si="19"/>
        <v>1562.6976420802021</v>
      </c>
      <c r="H207" s="3">
        <v>39845</v>
      </c>
      <c r="I207" s="4">
        <v>2781</v>
      </c>
      <c r="K207" s="11">
        <f t="shared" si="20"/>
        <v>3398.4272791719541</v>
      </c>
      <c r="L207" s="28">
        <f t="shared" si="21"/>
        <v>0.22201628161522979</v>
      </c>
      <c r="M207" s="28">
        <f t="shared" si="22"/>
        <v>617.42727917195407</v>
      </c>
    </row>
    <row r="208" spans="1:13" x14ac:dyDescent="0.3">
      <c r="A208" s="3">
        <v>39873</v>
      </c>
      <c r="B208" s="4">
        <v>8688</v>
      </c>
      <c r="D208" s="11">
        <f t="shared" si="23"/>
        <v>9167.4981815208812</v>
      </c>
      <c r="E208" s="29">
        <f t="shared" si="18"/>
        <v>5.5190858830672332E-2</v>
      </c>
      <c r="F208" s="30">
        <f t="shared" si="19"/>
        <v>479.49818152088119</v>
      </c>
      <c r="H208" s="3">
        <v>39873</v>
      </c>
      <c r="I208" s="4">
        <v>3024</v>
      </c>
      <c r="K208" s="11">
        <f t="shared" si="20"/>
        <v>3407.4152196175019</v>
      </c>
      <c r="L208" s="28">
        <f t="shared" si="21"/>
        <v>0.12679074722800987</v>
      </c>
      <c r="M208" s="28">
        <f t="shared" si="22"/>
        <v>383.41521961750186</v>
      </c>
    </row>
    <row r="209" spans="1:13" x14ac:dyDescent="0.3">
      <c r="A209" s="3">
        <v>39904</v>
      </c>
      <c r="B209" s="4">
        <v>9162</v>
      </c>
      <c r="D209" s="11">
        <f t="shared" si="23"/>
        <v>9197.1702073302004</v>
      </c>
      <c r="E209" s="29">
        <f t="shared" si="18"/>
        <v>3.8387041399476486E-3</v>
      </c>
      <c r="F209" s="30">
        <f t="shared" si="19"/>
        <v>35.170207330200355</v>
      </c>
      <c r="H209" s="3">
        <v>39904</v>
      </c>
      <c r="I209" s="4">
        <v>3130</v>
      </c>
      <c r="K209" s="11">
        <f t="shared" si="20"/>
        <v>3417.3661536822146</v>
      </c>
      <c r="L209" s="28">
        <f t="shared" si="21"/>
        <v>9.1810272741921606E-2</v>
      </c>
      <c r="M209" s="28">
        <f t="shared" si="22"/>
        <v>287.36615368221464</v>
      </c>
    </row>
    <row r="210" spans="1:13" x14ac:dyDescent="0.3">
      <c r="A210" s="3">
        <v>39934</v>
      </c>
      <c r="B210" s="4">
        <v>9369</v>
      </c>
      <c r="D210" s="11">
        <f t="shared" si="23"/>
        <v>9225.8850710166444</v>
      </c>
      <c r="E210" s="29">
        <f t="shared" si="18"/>
        <v>1.5275368660834203E-2</v>
      </c>
      <c r="F210" s="30">
        <f t="shared" si="19"/>
        <v>143.11492898335564</v>
      </c>
      <c r="H210" s="3">
        <v>39934</v>
      </c>
      <c r="I210" s="4">
        <v>3467</v>
      </c>
      <c r="K210" s="11">
        <f t="shared" si="20"/>
        <v>3426.9960898738736</v>
      </c>
      <c r="L210" s="28">
        <f t="shared" si="21"/>
        <v>1.1538479990229696E-2</v>
      </c>
      <c r="M210" s="28">
        <f t="shared" si="22"/>
        <v>40.003910126126357</v>
      </c>
    </row>
    <row r="211" spans="1:13" x14ac:dyDescent="0.3">
      <c r="A211" s="3">
        <v>39965</v>
      </c>
      <c r="B211" s="4">
        <v>10167</v>
      </c>
      <c r="D211" s="11">
        <f t="shared" si="23"/>
        <v>9255.5570968259635</v>
      </c>
      <c r="E211" s="29">
        <f t="shared" si="18"/>
        <v>8.964718237179467E-2</v>
      </c>
      <c r="F211" s="30">
        <f t="shared" si="19"/>
        <v>911.44290317403647</v>
      </c>
      <c r="H211" s="3">
        <v>39965</v>
      </c>
      <c r="I211" s="4">
        <v>3307</v>
      </c>
      <c r="K211" s="11">
        <f t="shared" si="20"/>
        <v>3436.9470239385864</v>
      </c>
      <c r="L211" s="28">
        <f t="shared" si="21"/>
        <v>3.9294534000177329E-2</v>
      </c>
      <c r="M211" s="28">
        <f t="shared" si="22"/>
        <v>129.94702393858643</v>
      </c>
    </row>
    <row r="212" spans="1:13" x14ac:dyDescent="0.3">
      <c r="A212" s="3">
        <v>39995</v>
      </c>
      <c r="B212" s="4">
        <v>9507</v>
      </c>
      <c r="D212" s="11">
        <f t="shared" si="23"/>
        <v>9284.2719605124075</v>
      </c>
      <c r="E212" s="29">
        <f t="shared" si="18"/>
        <v>2.3427794202965445E-2</v>
      </c>
      <c r="F212" s="30">
        <f t="shared" si="19"/>
        <v>222.72803948759247</v>
      </c>
      <c r="H212" s="3">
        <v>39995</v>
      </c>
      <c r="I212" s="4">
        <v>3555</v>
      </c>
      <c r="K212" s="11">
        <f t="shared" si="20"/>
        <v>3446.5769601302436</v>
      </c>
      <c r="L212" s="28">
        <f t="shared" si="21"/>
        <v>3.0498745392336539E-2</v>
      </c>
      <c r="M212" s="28">
        <f t="shared" si="22"/>
        <v>108.42303986975639</v>
      </c>
    </row>
    <row r="213" spans="1:13" x14ac:dyDescent="0.3">
      <c r="A213" s="3">
        <v>40026</v>
      </c>
      <c r="B213" s="4">
        <v>8923</v>
      </c>
      <c r="D213" s="11">
        <f t="shared" si="23"/>
        <v>9313.9439863217267</v>
      </c>
      <c r="E213" s="29">
        <f t="shared" si="18"/>
        <v>4.3813065821105758E-2</v>
      </c>
      <c r="F213" s="30">
        <f t="shared" si="19"/>
        <v>390.9439863217267</v>
      </c>
      <c r="H213" s="3">
        <v>40026</v>
      </c>
      <c r="I213" s="4">
        <v>3399</v>
      </c>
      <c r="K213" s="11">
        <f t="shared" si="20"/>
        <v>3456.5278941949582</v>
      </c>
      <c r="L213" s="28">
        <f t="shared" si="21"/>
        <v>1.6924946806401355E-2</v>
      </c>
      <c r="M213" s="28">
        <f t="shared" si="22"/>
        <v>57.527894194958208</v>
      </c>
    </row>
    <row r="214" spans="1:13" x14ac:dyDescent="0.3">
      <c r="A214" s="3">
        <v>40057</v>
      </c>
      <c r="B214" s="4">
        <v>9272</v>
      </c>
      <c r="D214" s="11">
        <f t="shared" si="23"/>
        <v>9343.6160121310459</v>
      </c>
      <c r="E214" s="29">
        <f t="shared" si="18"/>
        <v>7.723901222071383E-3</v>
      </c>
      <c r="F214" s="30">
        <f t="shared" si="19"/>
        <v>71.616012131045863</v>
      </c>
      <c r="H214" s="3">
        <v>40057</v>
      </c>
      <c r="I214" s="4">
        <v>3263</v>
      </c>
      <c r="K214" s="11">
        <f t="shared" si="20"/>
        <v>3466.478828259671</v>
      </c>
      <c r="L214" s="28">
        <f t="shared" si="21"/>
        <v>6.2359432503730002E-2</v>
      </c>
      <c r="M214" s="28">
        <f t="shared" si="22"/>
        <v>203.47882825967099</v>
      </c>
    </row>
    <row r="215" spans="1:13" x14ac:dyDescent="0.3">
      <c r="A215" s="3">
        <v>40087</v>
      </c>
      <c r="B215" s="4">
        <v>9075</v>
      </c>
      <c r="D215" s="11">
        <f t="shared" si="23"/>
        <v>9372.3308758174899</v>
      </c>
      <c r="E215" s="29">
        <f t="shared" si="18"/>
        <v>3.2763732872450671E-2</v>
      </c>
      <c r="F215" s="30">
        <f t="shared" si="19"/>
        <v>297.33087581748987</v>
      </c>
      <c r="H215" s="3">
        <v>40087</v>
      </c>
      <c r="I215" s="4">
        <v>3425</v>
      </c>
      <c r="K215" s="11">
        <f t="shared" si="20"/>
        <v>3476.1087644513282</v>
      </c>
      <c r="L215" s="28">
        <f t="shared" si="21"/>
        <v>1.4922266993088518E-2</v>
      </c>
      <c r="M215" s="28">
        <f t="shared" si="22"/>
        <v>51.10876445132817</v>
      </c>
    </row>
    <row r="216" spans="1:13" x14ac:dyDescent="0.3">
      <c r="A216" s="3">
        <v>40118</v>
      </c>
      <c r="B216" s="4">
        <v>8949</v>
      </c>
      <c r="D216" s="11">
        <f t="shared" si="23"/>
        <v>9402.002901626809</v>
      </c>
      <c r="E216" s="29">
        <f t="shared" si="18"/>
        <v>5.0620505266153651E-2</v>
      </c>
      <c r="F216" s="30">
        <f t="shared" si="19"/>
        <v>453.00290162680903</v>
      </c>
      <c r="H216" s="3">
        <v>40118</v>
      </c>
      <c r="I216" s="4">
        <v>3356</v>
      </c>
      <c r="K216" s="11">
        <f t="shared" si="20"/>
        <v>3486.0596985160428</v>
      </c>
      <c r="L216" s="28">
        <f t="shared" si="21"/>
        <v>3.8754379772360778E-2</v>
      </c>
      <c r="M216" s="28">
        <f t="shared" si="22"/>
        <v>130.05969851604277</v>
      </c>
    </row>
    <row r="217" spans="1:13" x14ac:dyDescent="0.3">
      <c r="A217" s="3">
        <v>40148</v>
      </c>
      <c r="B217" s="4">
        <v>10843</v>
      </c>
      <c r="D217" s="11">
        <f t="shared" si="23"/>
        <v>9430.717765313253</v>
      </c>
      <c r="E217" s="29">
        <f t="shared" si="18"/>
        <v>0.13024829241784994</v>
      </c>
      <c r="F217" s="30">
        <f t="shared" si="19"/>
        <v>1412.282234686747</v>
      </c>
      <c r="H217" s="3">
        <v>40148</v>
      </c>
      <c r="I217" s="4">
        <v>4625</v>
      </c>
      <c r="K217" s="11">
        <f t="shared" si="20"/>
        <v>3495.6896347077</v>
      </c>
      <c r="L217" s="28">
        <f t="shared" si="21"/>
        <v>0.24417521411725407</v>
      </c>
      <c r="M217" s="28">
        <f t="shared" si="22"/>
        <v>1129.3103652923</v>
      </c>
    </row>
    <row r="218" spans="1:13" x14ac:dyDescent="0.3">
      <c r="A218" s="3">
        <v>40179</v>
      </c>
      <c r="B218" s="4">
        <v>6558</v>
      </c>
      <c r="D218" s="11">
        <f t="shared" si="23"/>
        <v>9460.3897911225722</v>
      </c>
      <c r="E218" s="29">
        <f t="shared" si="18"/>
        <v>0.44257239876830928</v>
      </c>
      <c r="F218" s="30">
        <f t="shared" si="19"/>
        <v>2902.3897911225722</v>
      </c>
      <c r="H218" s="3">
        <v>40179</v>
      </c>
      <c r="I218" s="4">
        <v>2878</v>
      </c>
      <c r="K218" s="11">
        <f t="shared" si="20"/>
        <v>3505.6405687724127</v>
      </c>
      <c r="L218" s="28">
        <f t="shared" si="21"/>
        <v>0.21808219901751658</v>
      </c>
      <c r="M218" s="28">
        <f t="shared" si="22"/>
        <v>627.64056877241273</v>
      </c>
    </row>
    <row r="219" spans="1:13" x14ac:dyDescent="0.3">
      <c r="A219" s="3">
        <v>40210</v>
      </c>
      <c r="B219" s="4">
        <v>7481</v>
      </c>
      <c r="D219" s="11">
        <f t="shared" si="23"/>
        <v>9490.0618169318986</v>
      </c>
      <c r="E219" s="29">
        <f t="shared" si="18"/>
        <v>0.268555248888103</v>
      </c>
      <c r="F219" s="30">
        <f t="shared" si="19"/>
        <v>2009.0618169318986</v>
      </c>
      <c r="H219" s="3">
        <v>40210</v>
      </c>
      <c r="I219" s="4">
        <v>2916</v>
      </c>
      <c r="K219" s="11">
        <f t="shared" si="20"/>
        <v>3515.5915028371273</v>
      </c>
      <c r="L219" s="28">
        <f t="shared" si="21"/>
        <v>0.20562122868214244</v>
      </c>
      <c r="M219" s="28">
        <f t="shared" si="22"/>
        <v>599.59150283712734</v>
      </c>
    </row>
    <row r="220" spans="1:13" x14ac:dyDescent="0.3">
      <c r="A220" s="3">
        <v>40238</v>
      </c>
      <c r="B220" s="4">
        <v>9475</v>
      </c>
      <c r="D220" s="11">
        <f t="shared" si="23"/>
        <v>9516.8623563725778</v>
      </c>
      <c r="E220" s="29">
        <f t="shared" si="18"/>
        <v>4.4181906461823513E-3</v>
      </c>
      <c r="F220" s="30">
        <f t="shared" si="19"/>
        <v>41.862356372577779</v>
      </c>
      <c r="H220" s="3">
        <v>40238</v>
      </c>
      <c r="I220" s="4">
        <v>3214</v>
      </c>
      <c r="K220" s="11">
        <f t="shared" si="20"/>
        <v>3524.5794432826733</v>
      </c>
      <c r="L220" s="28">
        <f t="shared" si="21"/>
        <v>9.6633305315081922E-2</v>
      </c>
      <c r="M220" s="28">
        <f t="shared" si="22"/>
        <v>310.57944328267331</v>
      </c>
    </row>
    <row r="221" spans="1:13" x14ac:dyDescent="0.3">
      <c r="A221" s="3">
        <v>40269</v>
      </c>
      <c r="B221" s="4">
        <v>9424</v>
      </c>
      <c r="D221" s="11">
        <f t="shared" si="23"/>
        <v>9546.5343821818969</v>
      </c>
      <c r="E221" s="29">
        <f t="shared" si="18"/>
        <v>1.3002375019301458E-2</v>
      </c>
      <c r="F221" s="30">
        <f t="shared" si="19"/>
        <v>122.53438218189694</v>
      </c>
      <c r="H221" s="3">
        <v>40269</v>
      </c>
      <c r="I221" s="4">
        <v>3310</v>
      </c>
      <c r="K221" s="11">
        <f t="shared" si="20"/>
        <v>3534.5303773473879</v>
      </c>
      <c r="L221" s="28">
        <f t="shared" si="21"/>
        <v>6.7833950860238038E-2</v>
      </c>
      <c r="M221" s="28">
        <f t="shared" si="22"/>
        <v>224.53037734738791</v>
      </c>
    </row>
    <row r="222" spans="1:13" x14ac:dyDescent="0.3">
      <c r="A222" s="3">
        <v>40299</v>
      </c>
      <c r="B222" s="4">
        <v>9351</v>
      </c>
      <c r="D222" s="11">
        <f t="shared" si="23"/>
        <v>9575.2492458683409</v>
      </c>
      <c r="E222" s="29">
        <f t="shared" si="18"/>
        <v>2.3981311717285955E-2</v>
      </c>
      <c r="F222" s="30">
        <f t="shared" si="19"/>
        <v>224.24924586834095</v>
      </c>
      <c r="H222" s="3">
        <v>40299</v>
      </c>
      <c r="I222" s="4">
        <v>3467</v>
      </c>
      <c r="K222" s="11">
        <f t="shared" si="20"/>
        <v>3544.1603135390451</v>
      </c>
      <c r="L222" s="28">
        <f t="shared" si="21"/>
        <v>2.2255642785995122E-2</v>
      </c>
      <c r="M222" s="28">
        <f t="shared" si="22"/>
        <v>77.160313539045092</v>
      </c>
    </row>
    <row r="223" spans="1:13" x14ac:dyDescent="0.3">
      <c r="A223" s="3">
        <v>40330</v>
      </c>
      <c r="B223" s="4">
        <v>10552</v>
      </c>
      <c r="D223" s="11">
        <f t="shared" si="23"/>
        <v>9604.9212716776601</v>
      </c>
      <c r="E223" s="29">
        <f t="shared" si="18"/>
        <v>8.9753480697719851E-2</v>
      </c>
      <c r="F223" s="30">
        <f t="shared" si="19"/>
        <v>947.07872832233988</v>
      </c>
      <c r="H223" s="3">
        <v>40330</v>
      </c>
      <c r="I223" s="4">
        <v>3438</v>
      </c>
      <c r="K223" s="11">
        <f t="shared" si="20"/>
        <v>3554.1112476037579</v>
      </c>
      <c r="L223" s="28">
        <f t="shared" si="21"/>
        <v>3.3772905062175063E-2</v>
      </c>
      <c r="M223" s="28">
        <f t="shared" si="22"/>
        <v>116.11124760375787</v>
      </c>
    </row>
    <row r="224" spans="1:13" x14ac:dyDescent="0.3">
      <c r="A224" s="3">
        <v>40360</v>
      </c>
      <c r="B224" s="4">
        <v>9077</v>
      </c>
      <c r="D224" s="11">
        <f t="shared" si="23"/>
        <v>9633.6361353641041</v>
      </c>
      <c r="E224" s="29">
        <f t="shared" si="18"/>
        <v>6.1323800304517367E-2</v>
      </c>
      <c r="F224" s="30">
        <f t="shared" si="19"/>
        <v>556.63613536410412</v>
      </c>
      <c r="H224" s="3">
        <v>40360</v>
      </c>
      <c r="I224" s="4">
        <v>3657</v>
      </c>
      <c r="K224" s="11">
        <f t="shared" si="20"/>
        <v>3563.7411837954169</v>
      </c>
      <c r="L224" s="28">
        <f t="shared" si="21"/>
        <v>2.5501453706476107E-2</v>
      </c>
      <c r="M224" s="28">
        <f t="shared" si="22"/>
        <v>93.258816204583127</v>
      </c>
    </row>
    <row r="225" spans="1:13" x14ac:dyDescent="0.3">
      <c r="A225" s="3">
        <v>40391</v>
      </c>
      <c r="B225" s="4">
        <v>9273</v>
      </c>
      <c r="D225" s="11">
        <f t="shared" si="23"/>
        <v>9663.3081611734233</v>
      </c>
      <c r="E225" s="29">
        <f t="shared" si="18"/>
        <v>4.2090818631880002E-2</v>
      </c>
      <c r="F225" s="30">
        <f t="shared" si="19"/>
        <v>390.30816117342329</v>
      </c>
      <c r="H225" s="3">
        <v>40391</v>
      </c>
      <c r="I225" s="4">
        <v>3454</v>
      </c>
      <c r="K225" s="11">
        <f t="shared" si="20"/>
        <v>3573.6921178601297</v>
      </c>
      <c r="L225" s="28">
        <f t="shared" si="21"/>
        <v>3.4653189884229781E-2</v>
      </c>
      <c r="M225" s="28">
        <f t="shared" si="22"/>
        <v>119.69211786012966</v>
      </c>
    </row>
    <row r="226" spans="1:13" x14ac:dyDescent="0.3">
      <c r="A226" s="3">
        <v>40422</v>
      </c>
      <c r="B226" s="4">
        <v>9420</v>
      </c>
      <c r="D226" s="11">
        <f t="shared" si="23"/>
        <v>9692.9801869827425</v>
      </c>
      <c r="E226" s="29">
        <f t="shared" si="18"/>
        <v>2.8978788427042722E-2</v>
      </c>
      <c r="F226" s="30">
        <f t="shared" si="19"/>
        <v>272.98018698274245</v>
      </c>
      <c r="H226" s="3">
        <v>40422</v>
      </c>
      <c r="I226" s="4">
        <v>3365</v>
      </c>
      <c r="K226" s="11">
        <f t="shared" si="20"/>
        <v>3583.6430519248424</v>
      </c>
      <c r="L226" s="28">
        <f t="shared" si="21"/>
        <v>6.4975646931602501E-2</v>
      </c>
      <c r="M226" s="28">
        <f t="shared" si="22"/>
        <v>218.64305192484244</v>
      </c>
    </row>
    <row r="227" spans="1:13" x14ac:dyDescent="0.3">
      <c r="A227" s="3">
        <v>40452</v>
      </c>
      <c r="B227" s="4">
        <v>9413</v>
      </c>
      <c r="D227" s="11">
        <f t="shared" si="23"/>
        <v>9721.6950506691865</v>
      </c>
      <c r="E227" s="29">
        <f t="shared" si="18"/>
        <v>3.2794544849589553E-2</v>
      </c>
      <c r="F227" s="30">
        <f t="shared" si="19"/>
        <v>308.69505066918646</v>
      </c>
      <c r="H227" s="3">
        <v>40452</v>
      </c>
      <c r="I227" s="4">
        <v>3497</v>
      </c>
      <c r="K227" s="11">
        <f t="shared" si="20"/>
        <v>3593.2729881165014</v>
      </c>
      <c r="L227" s="28">
        <f t="shared" si="21"/>
        <v>2.7530165317844277E-2</v>
      </c>
      <c r="M227" s="28">
        <f t="shared" si="22"/>
        <v>96.272988116501438</v>
      </c>
    </row>
    <row r="228" spans="1:13" x14ac:dyDescent="0.3">
      <c r="A228" s="3">
        <v>40483</v>
      </c>
      <c r="B228" s="4">
        <v>9866</v>
      </c>
      <c r="D228" s="11">
        <f t="shared" si="23"/>
        <v>9751.3670764785056</v>
      </c>
      <c r="E228" s="29">
        <f t="shared" si="18"/>
        <v>1.1618986774933547E-2</v>
      </c>
      <c r="F228" s="30">
        <f t="shared" si="19"/>
        <v>114.63292352149438</v>
      </c>
      <c r="H228" s="3">
        <v>40483</v>
      </c>
      <c r="I228" s="4">
        <v>3524</v>
      </c>
      <c r="K228" s="11">
        <f t="shared" si="20"/>
        <v>3603.2239221812142</v>
      </c>
      <c r="L228" s="28">
        <f t="shared" si="21"/>
        <v>2.2481249200117542E-2</v>
      </c>
      <c r="M228" s="28">
        <f t="shared" si="22"/>
        <v>79.22392218121422</v>
      </c>
    </row>
    <row r="229" spans="1:13" x14ac:dyDescent="0.3">
      <c r="A229" s="3">
        <v>40513</v>
      </c>
      <c r="B229" s="4">
        <v>11455</v>
      </c>
      <c r="D229" s="11">
        <f t="shared" si="23"/>
        <v>9780.0819401649496</v>
      </c>
      <c r="E229" s="29">
        <f t="shared" si="18"/>
        <v>0.14621720295373639</v>
      </c>
      <c r="F229" s="30">
        <f t="shared" si="19"/>
        <v>1674.9180598350504</v>
      </c>
      <c r="H229" s="3">
        <v>40513</v>
      </c>
      <c r="I229" s="4">
        <v>4681</v>
      </c>
      <c r="K229" s="11">
        <f t="shared" si="20"/>
        <v>3612.8538583728714</v>
      </c>
      <c r="L229" s="28">
        <f t="shared" si="21"/>
        <v>0.22818759701498154</v>
      </c>
      <c r="M229" s="28">
        <f t="shared" si="22"/>
        <v>1068.1461416271286</v>
      </c>
    </row>
    <row r="230" spans="1:13" x14ac:dyDescent="0.3">
      <c r="A230" s="3">
        <v>40544</v>
      </c>
      <c r="B230" s="4">
        <v>6901</v>
      </c>
      <c r="D230" s="11">
        <f t="shared" si="23"/>
        <v>9809.7539659742688</v>
      </c>
      <c r="E230" s="29">
        <f t="shared" si="18"/>
        <v>0.42149745920508169</v>
      </c>
      <c r="F230" s="30">
        <f t="shared" si="19"/>
        <v>2908.7539659742688</v>
      </c>
      <c r="H230" s="3">
        <v>40544</v>
      </c>
      <c r="I230" s="4">
        <v>2888</v>
      </c>
      <c r="K230" s="11">
        <f t="shared" si="20"/>
        <v>3622.804792437586</v>
      </c>
      <c r="L230" s="28">
        <f t="shared" si="21"/>
        <v>0.25443379239528602</v>
      </c>
      <c r="M230" s="28">
        <f t="shared" si="22"/>
        <v>734.804792437586</v>
      </c>
    </row>
    <row r="231" spans="1:13" x14ac:dyDescent="0.3">
      <c r="A231" s="3">
        <v>40575</v>
      </c>
      <c r="B231" s="4">
        <v>8014</v>
      </c>
      <c r="D231" s="11">
        <f t="shared" si="23"/>
        <v>9839.4259917835952</v>
      </c>
      <c r="E231" s="29">
        <f t="shared" si="18"/>
        <v>0.22777963461237774</v>
      </c>
      <c r="F231" s="30">
        <f t="shared" si="19"/>
        <v>1825.4259917835952</v>
      </c>
      <c r="H231" s="3">
        <v>40575</v>
      </c>
      <c r="I231" s="4">
        <v>2984</v>
      </c>
      <c r="K231" s="11">
        <f t="shared" si="20"/>
        <v>3632.7557265022988</v>
      </c>
      <c r="L231" s="28">
        <f t="shared" si="21"/>
        <v>0.21741143649540845</v>
      </c>
      <c r="M231" s="28">
        <f t="shared" si="22"/>
        <v>648.75572650229878</v>
      </c>
    </row>
    <row r="232" spans="1:13" x14ac:dyDescent="0.3">
      <c r="A232" s="3">
        <v>40603</v>
      </c>
      <c r="B232" s="4">
        <v>9832</v>
      </c>
      <c r="D232" s="11">
        <f t="shared" si="23"/>
        <v>9866.2265312242744</v>
      </c>
      <c r="E232" s="29">
        <f t="shared" si="18"/>
        <v>3.4811362107683447E-3</v>
      </c>
      <c r="F232" s="30">
        <f t="shared" si="19"/>
        <v>34.226531224274368</v>
      </c>
      <c r="H232" s="3">
        <v>40603</v>
      </c>
      <c r="I232" s="4">
        <v>3249</v>
      </c>
      <c r="K232" s="11">
        <f t="shared" si="20"/>
        <v>3641.7436669478466</v>
      </c>
      <c r="L232" s="28">
        <f t="shared" si="21"/>
        <v>0.12088139949148864</v>
      </c>
      <c r="M232" s="28">
        <f t="shared" si="22"/>
        <v>392.74366694784658</v>
      </c>
    </row>
    <row r="233" spans="1:13" x14ac:dyDescent="0.3">
      <c r="A233" s="3">
        <v>40634</v>
      </c>
      <c r="B233" s="4">
        <v>9281</v>
      </c>
      <c r="D233" s="11">
        <f t="shared" si="23"/>
        <v>9895.8985570335935</v>
      </c>
      <c r="E233" s="29">
        <f t="shared" si="18"/>
        <v>6.6253480986272331E-2</v>
      </c>
      <c r="F233" s="30">
        <f t="shared" si="19"/>
        <v>614.89855703359353</v>
      </c>
      <c r="H233" s="3">
        <v>40634</v>
      </c>
      <c r="I233" s="4">
        <v>3363</v>
      </c>
      <c r="K233" s="11">
        <f t="shared" si="20"/>
        <v>3651.6946010125594</v>
      </c>
      <c r="L233" s="28">
        <f t="shared" si="21"/>
        <v>8.5844365451251667E-2</v>
      </c>
      <c r="M233" s="28">
        <f t="shared" si="22"/>
        <v>288.69460101255936</v>
      </c>
    </row>
    <row r="234" spans="1:13" x14ac:dyDescent="0.3">
      <c r="A234" s="3">
        <v>40664</v>
      </c>
      <c r="B234" s="4">
        <v>9967</v>
      </c>
      <c r="D234" s="11">
        <f t="shared" si="23"/>
        <v>9924.6134207200375</v>
      </c>
      <c r="E234" s="29">
        <f t="shared" si="18"/>
        <v>4.2526918109724553E-3</v>
      </c>
      <c r="F234" s="30">
        <f t="shared" si="19"/>
        <v>42.386579279962461</v>
      </c>
      <c r="H234" s="3">
        <v>40664</v>
      </c>
      <c r="I234" s="4">
        <v>3471</v>
      </c>
      <c r="K234" s="11">
        <f t="shared" si="20"/>
        <v>3661.3245372042165</v>
      </c>
      <c r="L234" s="28">
        <f t="shared" si="21"/>
        <v>5.4832767849097248E-2</v>
      </c>
      <c r="M234" s="28">
        <f t="shared" si="22"/>
        <v>190.32453720421654</v>
      </c>
    </row>
    <row r="235" spans="1:13" x14ac:dyDescent="0.3">
      <c r="A235" s="3">
        <v>40695</v>
      </c>
      <c r="B235" s="4">
        <v>11344</v>
      </c>
      <c r="D235" s="11">
        <f t="shared" si="23"/>
        <v>9954.2854465293567</v>
      </c>
      <c r="E235" s="29">
        <f t="shared" si="18"/>
        <v>0.12250657206193964</v>
      </c>
      <c r="F235" s="30">
        <f t="shared" si="19"/>
        <v>1389.7145534706433</v>
      </c>
      <c r="H235" s="3">
        <v>40695</v>
      </c>
      <c r="I235" s="4">
        <v>3551</v>
      </c>
      <c r="K235" s="11">
        <f t="shared" si="20"/>
        <v>3671.2754712689311</v>
      </c>
      <c r="L235" s="28">
        <f t="shared" si="21"/>
        <v>3.3870873350867685E-2</v>
      </c>
      <c r="M235" s="28">
        <f t="shared" si="22"/>
        <v>120.27547126893114</v>
      </c>
    </row>
    <row r="236" spans="1:13" x14ac:dyDescent="0.3">
      <c r="A236" s="3">
        <v>40725</v>
      </c>
      <c r="B236" s="4">
        <v>9106</v>
      </c>
      <c r="D236" s="11">
        <f t="shared" si="23"/>
        <v>9983.0003102158007</v>
      </c>
      <c r="E236" s="29">
        <f t="shared" si="18"/>
        <v>9.6310159259367534E-2</v>
      </c>
      <c r="F236" s="30">
        <f t="shared" si="19"/>
        <v>877.00031021580071</v>
      </c>
      <c r="H236" s="3">
        <v>40725</v>
      </c>
      <c r="I236" s="4">
        <v>3740</v>
      </c>
      <c r="K236" s="11">
        <f t="shared" si="20"/>
        <v>3680.9054074605883</v>
      </c>
      <c r="L236" s="28">
        <f t="shared" si="21"/>
        <v>1.5800693192356063E-2</v>
      </c>
      <c r="M236" s="28">
        <f t="shared" si="22"/>
        <v>59.094592539411678</v>
      </c>
    </row>
    <row r="237" spans="1:13" x14ac:dyDescent="0.3">
      <c r="A237" s="3">
        <v>40756</v>
      </c>
      <c r="B237" s="4">
        <v>10469</v>
      </c>
      <c r="D237" s="11">
        <f t="shared" si="23"/>
        <v>10012.67233602512</v>
      </c>
      <c r="E237" s="29">
        <f t="shared" si="18"/>
        <v>4.3588467281963902E-2</v>
      </c>
      <c r="F237" s="30">
        <f t="shared" si="19"/>
        <v>456.32766397488012</v>
      </c>
      <c r="H237" s="3">
        <v>40756</v>
      </c>
      <c r="I237" s="4">
        <v>3576</v>
      </c>
      <c r="K237" s="11">
        <f t="shared" si="20"/>
        <v>3690.8563415253011</v>
      </c>
      <c r="L237" s="28">
        <f t="shared" si="21"/>
        <v>3.211866373750031E-2</v>
      </c>
      <c r="M237" s="28">
        <f t="shared" si="22"/>
        <v>114.8563415253011</v>
      </c>
    </row>
    <row r="238" spans="1:13" x14ac:dyDescent="0.3">
      <c r="A238" s="3">
        <v>40787</v>
      </c>
      <c r="B238" s="4">
        <v>10085</v>
      </c>
      <c r="D238" s="11">
        <f t="shared" si="23"/>
        <v>10042.344361834439</v>
      </c>
      <c r="E238" s="29">
        <f t="shared" si="18"/>
        <v>4.229612113590576E-3</v>
      </c>
      <c r="F238" s="30">
        <f t="shared" si="19"/>
        <v>42.655638165560958</v>
      </c>
      <c r="H238" s="3">
        <v>40787</v>
      </c>
      <c r="I238" s="4">
        <v>3517</v>
      </c>
      <c r="K238" s="11">
        <f t="shared" si="20"/>
        <v>3700.8072755900157</v>
      </c>
      <c r="L238" s="28">
        <f t="shared" si="21"/>
        <v>5.2262517938588486E-2</v>
      </c>
      <c r="M238" s="28">
        <f t="shared" si="22"/>
        <v>183.80727559001571</v>
      </c>
    </row>
    <row r="239" spans="1:13" x14ac:dyDescent="0.3">
      <c r="A239" s="3">
        <v>40817</v>
      </c>
      <c r="B239" s="4">
        <v>9612</v>
      </c>
      <c r="D239" s="11">
        <f t="shared" si="23"/>
        <v>10071.059225520883</v>
      </c>
      <c r="E239" s="29">
        <f t="shared" si="18"/>
        <v>4.7758970611827198E-2</v>
      </c>
      <c r="F239" s="30">
        <f t="shared" si="19"/>
        <v>459.05922552088305</v>
      </c>
      <c r="H239" s="3">
        <v>40817</v>
      </c>
      <c r="I239" s="4">
        <v>3515</v>
      </c>
      <c r="K239" s="11">
        <f t="shared" si="20"/>
        <v>3710.4372117816729</v>
      </c>
      <c r="L239" s="28">
        <f t="shared" si="21"/>
        <v>5.5600913735895555E-2</v>
      </c>
      <c r="M239" s="28">
        <f t="shared" si="22"/>
        <v>195.43721178167289</v>
      </c>
    </row>
    <row r="240" spans="1:13" x14ac:dyDescent="0.3">
      <c r="A240" s="3">
        <v>40848</v>
      </c>
      <c r="B240" s="4">
        <v>10328</v>
      </c>
      <c r="D240" s="11">
        <f t="shared" si="23"/>
        <v>10100.731251330202</v>
      </c>
      <c r="E240" s="29">
        <f t="shared" si="18"/>
        <v>2.2005107346029996E-2</v>
      </c>
      <c r="F240" s="30">
        <f t="shared" si="19"/>
        <v>227.26874866979779</v>
      </c>
      <c r="H240" s="3">
        <v>40848</v>
      </c>
      <c r="I240" s="4">
        <v>3646</v>
      </c>
      <c r="K240" s="11">
        <f t="shared" si="20"/>
        <v>3720.3881458463857</v>
      </c>
      <c r="L240" s="28">
        <f t="shared" si="21"/>
        <v>2.0402673024241817E-2</v>
      </c>
      <c r="M240" s="28">
        <f t="shared" si="22"/>
        <v>74.388145846385669</v>
      </c>
    </row>
    <row r="241" spans="1:13" x14ac:dyDescent="0.3">
      <c r="A241" s="3">
        <v>40878</v>
      </c>
      <c r="B241" s="4">
        <v>11483</v>
      </c>
      <c r="D241" s="11">
        <f t="shared" si="23"/>
        <v>10129.446115016646</v>
      </c>
      <c r="E241" s="29">
        <f t="shared" si="18"/>
        <v>0.11787458721443471</v>
      </c>
      <c r="F241" s="30">
        <f t="shared" si="19"/>
        <v>1353.5538849833538</v>
      </c>
      <c r="H241" s="3">
        <v>40878</v>
      </c>
      <c r="I241" s="4">
        <v>4892</v>
      </c>
      <c r="K241" s="11">
        <f t="shared" si="20"/>
        <v>3730.0180820380447</v>
      </c>
      <c r="L241" s="28">
        <f t="shared" si="21"/>
        <v>0.23752696605927132</v>
      </c>
      <c r="M241" s="28">
        <f t="shared" si="22"/>
        <v>1161.9819179619553</v>
      </c>
    </row>
    <row r="242" spans="1:13" x14ac:dyDescent="0.3">
      <c r="A242" s="3">
        <v>40909</v>
      </c>
      <c r="B242" s="4">
        <v>7486</v>
      </c>
      <c r="D242" s="11">
        <f t="shared" si="23"/>
        <v>10159.118140825965</v>
      </c>
      <c r="E242" s="29">
        <f t="shared" si="18"/>
        <v>0.35708230574752409</v>
      </c>
      <c r="F242" s="30">
        <f t="shared" si="19"/>
        <v>2673.1181408259654</v>
      </c>
      <c r="H242" s="3">
        <v>40909</v>
      </c>
      <c r="I242" s="4">
        <v>2995</v>
      </c>
      <c r="K242" s="11">
        <f t="shared" si="20"/>
        <v>3739.9690161027575</v>
      </c>
      <c r="L242" s="28">
        <f t="shared" si="21"/>
        <v>0.24873756798088731</v>
      </c>
      <c r="M242" s="28">
        <f t="shared" si="22"/>
        <v>744.96901610275745</v>
      </c>
    </row>
    <row r="243" spans="1:13" x14ac:dyDescent="0.3">
      <c r="A243" s="3">
        <v>40940</v>
      </c>
      <c r="B243" s="4">
        <v>8641</v>
      </c>
      <c r="D243" s="11">
        <f t="shared" si="23"/>
        <v>10188.790166635292</v>
      </c>
      <c r="E243" s="29">
        <f t="shared" si="18"/>
        <v>0.17912164872529704</v>
      </c>
      <c r="F243" s="30">
        <f t="shared" si="19"/>
        <v>1547.7901666352918</v>
      </c>
      <c r="H243" s="3">
        <v>40940</v>
      </c>
      <c r="I243" s="4">
        <v>3202</v>
      </c>
      <c r="K243" s="11">
        <f t="shared" si="20"/>
        <v>3749.9199501674702</v>
      </c>
      <c r="L243" s="28">
        <f t="shared" si="21"/>
        <v>0.17111803565505004</v>
      </c>
      <c r="M243" s="28">
        <f t="shared" si="22"/>
        <v>547.91995016747023</v>
      </c>
    </row>
    <row r="244" spans="1:13" x14ac:dyDescent="0.3">
      <c r="A244" s="3">
        <v>40969</v>
      </c>
      <c r="B244" s="4">
        <v>9709</v>
      </c>
      <c r="D244" s="11">
        <f t="shared" si="23"/>
        <v>10216.547868198846</v>
      </c>
      <c r="E244" s="29">
        <f t="shared" si="18"/>
        <v>5.2276018971968909E-2</v>
      </c>
      <c r="F244" s="30">
        <f t="shared" si="19"/>
        <v>507.54786819884612</v>
      </c>
      <c r="H244" s="3">
        <v>40969</v>
      </c>
      <c r="I244" s="4">
        <v>3550</v>
      </c>
      <c r="K244" s="11">
        <f t="shared" si="20"/>
        <v>3759.2288884860736</v>
      </c>
      <c r="L244" s="28">
        <f t="shared" si="21"/>
        <v>5.8937715066499613E-2</v>
      </c>
      <c r="M244" s="28">
        <f t="shared" si="22"/>
        <v>209.22888848607363</v>
      </c>
    </row>
    <row r="245" spans="1:13" x14ac:dyDescent="0.3">
      <c r="A245" s="3">
        <v>41000</v>
      </c>
      <c r="B245" s="4">
        <v>9423</v>
      </c>
      <c r="D245" s="11">
        <f t="shared" si="23"/>
        <v>10246.219894008173</v>
      </c>
      <c r="E245" s="29">
        <f t="shared" si="18"/>
        <v>8.7362824366780487E-2</v>
      </c>
      <c r="F245" s="30">
        <f t="shared" si="19"/>
        <v>823.21989400817256</v>
      </c>
      <c r="H245" s="3">
        <v>41000</v>
      </c>
      <c r="I245" s="4">
        <v>3409</v>
      </c>
      <c r="K245" s="11">
        <f t="shared" si="20"/>
        <v>3769.1798225507864</v>
      </c>
      <c r="L245" s="28">
        <f t="shared" si="21"/>
        <v>0.10565556542997548</v>
      </c>
      <c r="M245" s="28">
        <f t="shared" si="22"/>
        <v>360.17982255078641</v>
      </c>
    </row>
    <row r="246" spans="1:13" x14ac:dyDescent="0.3">
      <c r="A246" s="3">
        <v>41030</v>
      </c>
      <c r="B246" s="4">
        <v>11342</v>
      </c>
      <c r="D246" s="11">
        <f t="shared" si="23"/>
        <v>10274.934757694609</v>
      </c>
      <c r="E246" s="29">
        <f t="shared" si="18"/>
        <v>9.4080871301833069E-2</v>
      </c>
      <c r="F246" s="30">
        <f t="shared" si="19"/>
        <v>1067.0652423053907</v>
      </c>
      <c r="H246" s="3">
        <v>41030</v>
      </c>
      <c r="I246" s="4">
        <v>3786</v>
      </c>
      <c r="K246" s="11">
        <f t="shared" si="20"/>
        <v>3778.8097587424454</v>
      </c>
      <c r="L246" s="28">
        <f t="shared" si="21"/>
        <v>1.8991656781707843E-3</v>
      </c>
      <c r="M246" s="28">
        <f t="shared" si="22"/>
        <v>7.1902412575545895</v>
      </c>
    </row>
    <row r="247" spans="1:13" x14ac:dyDescent="0.3">
      <c r="A247" s="3">
        <v>41061</v>
      </c>
      <c r="B247" s="4">
        <v>11274</v>
      </c>
      <c r="D247" s="11">
        <f t="shared" si="23"/>
        <v>10304.606783503936</v>
      </c>
      <c r="E247" s="29">
        <f t="shared" si="18"/>
        <v>8.5984851560764963E-2</v>
      </c>
      <c r="F247" s="30">
        <f t="shared" si="19"/>
        <v>969.39321649606427</v>
      </c>
      <c r="H247" s="3">
        <v>41061</v>
      </c>
      <c r="I247" s="4">
        <v>3816</v>
      </c>
      <c r="K247" s="11">
        <f t="shared" si="20"/>
        <v>3788.7606928071582</v>
      </c>
      <c r="L247" s="28">
        <f t="shared" si="21"/>
        <v>7.1381832266356939E-3</v>
      </c>
      <c r="M247" s="28">
        <f t="shared" si="22"/>
        <v>27.239307192841807</v>
      </c>
    </row>
    <row r="248" spans="1:13" x14ac:dyDescent="0.3">
      <c r="A248" s="3">
        <v>41091</v>
      </c>
      <c r="B248" s="4">
        <v>9845</v>
      </c>
      <c r="D248" s="11">
        <f t="shared" si="23"/>
        <v>10333.321647190372</v>
      </c>
      <c r="E248" s="29">
        <f t="shared" si="18"/>
        <v>4.9600979907605126E-2</v>
      </c>
      <c r="F248" s="30">
        <f t="shared" si="19"/>
        <v>488.32164719037246</v>
      </c>
      <c r="H248" s="3">
        <v>41091</v>
      </c>
      <c r="I248" s="4">
        <v>3733</v>
      </c>
      <c r="K248" s="11">
        <f t="shared" si="20"/>
        <v>3798.3906289988154</v>
      </c>
      <c r="L248" s="28">
        <f t="shared" si="21"/>
        <v>1.7516911063170472E-2</v>
      </c>
      <c r="M248" s="28">
        <f t="shared" si="22"/>
        <v>65.390628998815373</v>
      </c>
    </row>
    <row r="249" spans="1:13" x14ac:dyDescent="0.3">
      <c r="A249" s="3">
        <v>41122</v>
      </c>
      <c r="B249" s="4">
        <v>11163</v>
      </c>
      <c r="D249" s="11">
        <f t="shared" si="23"/>
        <v>10362.993672999699</v>
      </c>
      <c r="E249" s="29">
        <f t="shared" si="18"/>
        <v>7.1665889725011298E-2</v>
      </c>
      <c r="F249" s="30">
        <f t="shared" si="19"/>
        <v>800.0063270003011</v>
      </c>
      <c r="H249" s="3">
        <v>41122</v>
      </c>
      <c r="I249" s="4">
        <v>3752</v>
      </c>
      <c r="K249" s="11">
        <f t="shared" si="20"/>
        <v>3808.3415630635282</v>
      </c>
      <c r="L249" s="28">
        <f t="shared" si="21"/>
        <v>1.5016408065972323E-2</v>
      </c>
      <c r="M249" s="28">
        <f t="shared" si="22"/>
        <v>56.341563063528156</v>
      </c>
    </row>
    <row r="250" spans="1:13" x14ac:dyDescent="0.3">
      <c r="A250" s="3">
        <v>41153</v>
      </c>
      <c r="B250" s="4">
        <v>9532</v>
      </c>
      <c r="D250" s="11">
        <f t="shared" si="23"/>
        <v>10392.665698809018</v>
      </c>
      <c r="E250" s="29">
        <f t="shared" si="18"/>
        <v>9.0292247042490351E-2</v>
      </c>
      <c r="F250" s="30">
        <f t="shared" si="19"/>
        <v>860.66569880901807</v>
      </c>
      <c r="H250" s="3">
        <v>41153</v>
      </c>
      <c r="I250" s="4">
        <v>3503</v>
      </c>
      <c r="K250" s="11">
        <f t="shared" si="20"/>
        <v>3818.2924971282428</v>
      </c>
      <c r="L250" s="28">
        <f t="shared" si="21"/>
        <v>9.0006422246144094E-2</v>
      </c>
      <c r="M250" s="28">
        <f t="shared" si="22"/>
        <v>315.29249712824276</v>
      </c>
    </row>
    <row r="251" spans="1:13" x14ac:dyDescent="0.3">
      <c r="A251" s="3">
        <v>41183</v>
      </c>
      <c r="B251" s="4">
        <v>10754</v>
      </c>
      <c r="D251" s="11">
        <f t="shared" si="23"/>
        <v>10421.380562495462</v>
      </c>
      <c r="E251" s="29">
        <f t="shared" si="18"/>
        <v>3.0929834248143755E-2</v>
      </c>
      <c r="F251" s="30">
        <f t="shared" si="19"/>
        <v>332.61943750453793</v>
      </c>
      <c r="H251" s="3">
        <v>41183</v>
      </c>
      <c r="I251" s="4">
        <v>3626</v>
      </c>
      <c r="K251" s="11">
        <f t="shared" si="20"/>
        <v>3827.9224333198999</v>
      </c>
      <c r="L251" s="28">
        <f t="shared" si="21"/>
        <v>5.568737819081631E-2</v>
      </c>
      <c r="M251" s="28">
        <f t="shared" si="22"/>
        <v>201.92243331989994</v>
      </c>
    </row>
    <row r="252" spans="1:13" x14ac:dyDescent="0.3">
      <c r="A252" s="3">
        <v>41214</v>
      </c>
      <c r="B252" s="4">
        <v>10953</v>
      </c>
      <c r="D252" s="11">
        <f t="shared" si="23"/>
        <v>10451.052588304781</v>
      </c>
      <c r="E252" s="29">
        <f t="shared" si="18"/>
        <v>4.5827390823995139E-2</v>
      </c>
      <c r="F252" s="30">
        <f t="shared" si="19"/>
        <v>501.94741169521876</v>
      </c>
      <c r="H252" s="3">
        <v>41214</v>
      </c>
      <c r="I252" s="4">
        <v>3869</v>
      </c>
      <c r="K252" s="11">
        <f t="shared" si="20"/>
        <v>3837.8733673846127</v>
      </c>
      <c r="L252" s="28">
        <f t="shared" si="21"/>
        <v>8.0451363699631118E-3</v>
      </c>
      <c r="M252" s="28">
        <f t="shared" si="22"/>
        <v>31.12663261538728</v>
      </c>
    </row>
    <row r="253" spans="1:13" x14ac:dyDescent="0.3">
      <c r="A253" s="3">
        <v>41244</v>
      </c>
      <c r="B253" s="4">
        <v>11922</v>
      </c>
      <c r="D253" s="11">
        <f t="shared" si="23"/>
        <v>10479.767451991225</v>
      </c>
      <c r="E253" s="29">
        <f t="shared" si="18"/>
        <v>0.12097236604670146</v>
      </c>
      <c r="F253" s="30">
        <f t="shared" si="19"/>
        <v>1442.2325480087748</v>
      </c>
      <c r="H253" s="3">
        <v>41244</v>
      </c>
      <c r="I253" s="4">
        <v>5124</v>
      </c>
      <c r="K253" s="11">
        <f t="shared" si="20"/>
        <v>3847.5033035762717</v>
      </c>
      <c r="L253" s="28">
        <f t="shared" si="21"/>
        <v>0.24912113513343642</v>
      </c>
      <c r="M253" s="28">
        <f t="shared" si="22"/>
        <v>1276.4966964237283</v>
      </c>
    </row>
    <row r="254" spans="1:13" x14ac:dyDescent="0.3">
      <c r="A254" s="3">
        <v>41275</v>
      </c>
      <c r="B254" s="4">
        <v>8395</v>
      </c>
      <c r="D254" s="11">
        <f t="shared" si="23"/>
        <v>10509.439477800544</v>
      </c>
      <c r="E254" s="29">
        <f t="shared" si="18"/>
        <v>0.25186890742114881</v>
      </c>
      <c r="F254" s="30">
        <f t="shared" si="19"/>
        <v>2114.4394778005444</v>
      </c>
      <c r="H254" s="3">
        <v>41275</v>
      </c>
      <c r="I254" s="4">
        <v>3155</v>
      </c>
      <c r="K254" s="11">
        <f t="shared" si="20"/>
        <v>3857.4542376409845</v>
      </c>
      <c r="L254" s="28">
        <f t="shared" si="21"/>
        <v>0.22264793586085088</v>
      </c>
      <c r="M254" s="28">
        <f t="shared" si="22"/>
        <v>702.4542376409845</v>
      </c>
    </row>
    <row r="255" spans="1:13" x14ac:dyDescent="0.3">
      <c r="A255" s="3">
        <v>41306</v>
      </c>
      <c r="B255" s="4">
        <v>8888</v>
      </c>
      <c r="D255" s="11">
        <f t="shared" si="23"/>
        <v>10539.111503609871</v>
      </c>
      <c r="E255" s="29">
        <f t="shared" si="18"/>
        <v>0.18576862101821229</v>
      </c>
      <c r="F255" s="30">
        <f t="shared" si="19"/>
        <v>1651.1115036098709</v>
      </c>
      <c r="H255" s="3">
        <v>41306</v>
      </c>
      <c r="I255" s="4">
        <v>3227</v>
      </c>
      <c r="K255" s="11">
        <f t="shared" si="20"/>
        <v>3867.4051717056973</v>
      </c>
      <c r="L255" s="28">
        <f t="shared" si="21"/>
        <v>0.1984521759236744</v>
      </c>
      <c r="M255" s="28">
        <f t="shared" si="22"/>
        <v>640.40517170569728</v>
      </c>
    </row>
    <row r="256" spans="1:13" x14ac:dyDescent="0.3">
      <c r="A256" s="3">
        <v>41334</v>
      </c>
      <c r="B256" s="4">
        <v>10110</v>
      </c>
      <c r="D256" s="11">
        <f t="shared" si="23"/>
        <v>10565.912043050543</v>
      </c>
      <c r="E256" s="29">
        <f t="shared" si="18"/>
        <v>4.5095157571764855E-2</v>
      </c>
      <c r="F256" s="30">
        <f t="shared" si="19"/>
        <v>455.91204305054271</v>
      </c>
      <c r="H256" s="3">
        <v>41334</v>
      </c>
      <c r="I256" s="4">
        <v>3624</v>
      </c>
      <c r="K256" s="11">
        <f t="shared" si="20"/>
        <v>3876.3931121512451</v>
      </c>
      <c r="L256" s="28">
        <f t="shared" si="21"/>
        <v>6.9644898496480423E-2</v>
      </c>
      <c r="M256" s="28">
        <f t="shared" si="22"/>
        <v>252.39311215124508</v>
      </c>
    </row>
    <row r="257" spans="1:13" x14ac:dyDescent="0.3">
      <c r="A257" s="3">
        <v>41365</v>
      </c>
      <c r="B257" s="4">
        <v>10493</v>
      </c>
      <c r="D257" s="11">
        <f t="shared" si="23"/>
        <v>10595.584068859869</v>
      </c>
      <c r="E257" s="29">
        <f t="shared" si="18"/>
        <v>9.7764289392803915E-3</v>
      </c>
      <c r="F257" s="30">
        <f t="shared" si="19"/>
        <v>102.58406885986915</v>
      </c>
      <c r="H257" s="3">
        <v>41365</v>
      </c>
      <c r="I257" s="4">
        <v>3488</v>
      </c>
      <c r="K257" s="11">
        <f t="shared" si="20"/>
        <v>3886.3440462159579</v>
      </c>
      <c r="L257" s="28">
        <f t="shared" si="21"/>
        <v>0.11420414169035489</v>
      </c>
      <c r="M257" s="28">
        <f t="shared" si="22"/>
        <v>398.34404621595786</v>
      </c>
    </row>
    <row r="258" spans="1:13" x14ac:dyDescent="0.3">
      <c r="A258" s="3">
        <v>41395</v>
      </c>
      <c r="B258" s="4">
        <v>12218</v>
      </c>
      <c r="D258" s="11">
        <f t="shared" si="23"/>
        <v>10624.298932546306</v>
      </c>
      <c r="E258" s="29">
        <f t="shared" si="18"/>
        <v>0.13043878437172157</v>
      </c>
      <c r="F258" s="30">
        <f t="shared" si="19"/>
        <v>1593.7010674536941</v>
      </c>
      <c r="H258" s="3">
        <v>41395</v>
      </c>
      <c r="I258" s="4">
        <v>3947</v>
      </c>
      <c r="K258" s="11">
        <f t="shared" si="20"/>
        <v>3895.9739824076169</v>
      </c>
      <c r="L258" s="28">
        <f t="shared" si="21"/>
        <v>1.2927797717857396E-2</v>
      </c>
      <c r="M258" s="28">
        <f t="shared" si="22"/>
        <v>51.026017592383141</v>
      </c>
    </row>
    <row r="259" spans="1:13" x14ac:dyDescent="0.3">
      <c r="A259" s="3">
        <v>41426</v>
      </c>
      <c r="B259" s="4">
        <v>11385</v>
      </c>
      <c r="D259" s="11">
        <f t="shared" si="23"/>
        <v>10653.970958355632</v>
      </c>
      <c r="E259" s="29">
        <f t="shared" ref="E259:E322" si="24">((ABS(D259-B259))/B259)</f>
        <v>6.4209841163317322E-2</v>
      </c>
      <c r="F259" s="30">
        <f t="shared" ref="F259:F322" si="25">ABS(B259-D259)</f>
        <v>731.02904164436768</v>
      </c>
      <c r="H259" s="3">
        <v>41426</v>
      </c>
      <c r="I259" s="4">
        <v>3809</v>
      </c>
      <c r="K259" s="11">
        <f t="shared" ref="K259:K322" si="26">(($P$8*H259)+$P$7)</f>
        <v>3905.9249164723296</v>
      </c>
      <c r="L259" s="28">
        <f t="shared" ref="L259:L322" si="27">((ABS(K259-I259))/I259)</f>
        <v>2.5446289438784363E-2</v>
      </c>
      <c r="M259" s="28">
        <f t="shared" ref="M259:N322" si="28">ABS(I259-K259)</f>
        <v>96.924916472329642</v>
      </c>
    </row>
    <row r="260" spans="1:13" x14ac:dyDescent="0.3">
      <c r="A260" s="3">
        <v>41456</v>
      </c>
      <c r="B260" s="4">
        <v>11186</v>
      </c>
      <c r="D260" s="11">
        <f t="shared" ref="D260:D323" si="29">(($P$3*A260)+$P$2)</f>
        <v>10682.685822042069</v>
      </c>
      <c r="E260" s="29">
        <f t="shared" si="24"/>
        <v>4.4995009651164937E-2</v>
      </c>
      <c r="F260" s="30">
        <f t="shared" si="25"/>
        <v>503.31417795793095</v>
      </c>
      <c r="H260" s="3">
        <v>41456</v>
      </c>
      <c r="I260" s="4">
        <v>4034</v>
      </c>
      <c r="K260" s="11">
        <f t="shared" si="26"/>
        <v>3915.5548526639886</v>
      </c>
      <c r="L260" s="28">
        <f t="shared" si="27"/>
        <v>2.9361712279626018E-2</v>
      </c>
      <c r="M260" s="28">
        <f t="shared" si="28"/>
        <v>118.44514733601136</v>
      </c>
    </row>
    <row r="261" spans="1:13" x14ac:dyDescent="0.3">
      <c r="A261" s="3">
        <v>41487</v>
      </c>
      <c r="B261" s="4">
        <v>11462</v>
      </c>
      <c r="D261" s="11">
        <f t="shared" si="29"/>
        <v>10712.357847851395</v>
      </c>
      <c r="E261" s="29">
        <f t="shared" si="24"/>
        <v>6.5402386332978929E-2</v>
      </c>
      <c r="F261" s="30">
        <f t="shared" si="25"/>
        <v>749.64215214860451</v>
      </c>
      <c r="H261" s="3">
        <v>41487</v>
      </c>
      <c r="I261" s="4">
        <v>4100</v>
      </c>
      <c r="K261" s="11">
        <f t="shared" si="26"/>
        <v>3925.5057867287014</v>
      </c>
      <c r="L261" s="28">
        <f t="shared" si="27"/>
        <v>4.255956421251185E-2</v>
      </c>
      <c r="M261" s="28">
        <f t="shared" si="28"/>
        <v>174.49421327129858</v>
      </c>
    </row>
    <row r="262" spans="1:13" x14ac:dyDescent="0.3">
      <c r="A262" s="3">
        <v>41518</v>
      </c>
      <c r="B262" s="4">
        <v>10494</v>
      </c>
      <c r="D262" s="11">
        <f t="shared" si="29"/>
        <v>10742.029873660715</v>
      </c>
      <c r="E262" s="29">
        <f t="shared" si="24"/>
        <v>2.363539867168998E-2</v>
      </c>
      <c r="F262" s="30">
        <f t="shared" si="25"/>
        <v>248.02987366071466</v>
      </c>
      <c r="H262" s="3">
        <v>41518</v>
      </c>
      <c r="I262" s="4">
        <v>3631</v>
      </c>
      <c r="K262" s="11">
        <f t="shared" si="26"/>
        <v>3935.4567207934142</v>
      </c>
      <c r="L262" s="28">
        <f t="shared" si="27"/>
        <v>8.3849275900141615E-2</v>
      </c>
      <c r="M262" s="28">
        <f t="shared" si="28"/>
        <v>304.45672079341421</v>
      </c>
    </row>
    <row r="263" spans="1:13" x14ac:dyDescent="0.3">
      <c r="A263" s="3">
        <v>41548</v>
      </c>
      <c r="B263" s="4">
        <v>11540</v>
      </c>
      <c r="D263" s="11">
        <f t="shared" si="29"/>
        <v>10770.744737347159</v>
      </c>
      <c r="E263" s="29">
        <f t="shared" si="24"/>
        <v>6.6659901443053837E-2</v>
      </c>
      <c r="F263" s="30">
        <f t="shared" si="25"/>
        <v>769.25526265284134</v>
      </c>
      <c r="H263" s="3">
        <v>41548</v>
      </c>
      <c r="I263" s="4">
        <v>3787</v>
      </c>
      <c r="K263" s="11">
        <f t="shared" si="26"/>
        <v>3945.0866569850732</v>
      </c>
      <c r="L263" s="28">
        <f t="shared" si="27"/>
        <v>4.1744562182485664E-2</v>
      </c>
      <c r="M263" s="28">
        <f t="shared" si="28"/>
        <v>158.0866569850732</v>
      </c>
    </row>
    <row r="264" spans="1:13" x14ac:dyDescent="0.3">
      <c r="A264" s="3">
        <v>41579</v>
      </c>
      <c r="B264" s="4">
        <v>11138</v>
      </c>
      <c r="D264" s="11">
        <f t="shared" si="29"/>
        <v>10800.416763156478</v>
      </c>
      <c r="E264" s="29">
        <f t="shared" si="24"/>
        <v>3.030914318939865E-2</v>
      </c>
      <c r="F264" s="30">
        <f t="shared" si="25"/>
        <v>337.58323684352217</v>
      </c>
      <c r="H264" s="3">
        <v>41579</v>
      </c>
      <c r="I264" s="4">
        <v>4059</v>
      </c>
      <c r="K264" s="11">
        <f t="shared" si="26"/>
        <v>3955.037591049786</v>
      </c>
      <c r="L264" s="28">
        <f t="shared" si="27"/>
        <v>2.5612813242230602E-2</v>
      </c>
      <c r="M264" s="28">
        <f t="shared" si="28"/>
        <v>103.96240895021401</v>
      </c>
    </row>
    <row r="265" spans="1:13" x14ac:dyDescent="0.3">
      <c r="A265" s="3">
        <v>41609</v>
      </c>
      <c r="B265" s="4">
        <v>12709</v>
      </c>
      <c r="D265" s="11">
        <f t="shared" si="29"/>
        <v>10829.131626842922</v>
      </c>
      <c r="E265" s="29">
        <f t="shared" si="24"/>
        <v>0.14791630916335496</v>
      </c>
      <c r="F265" s="30">
        <f t="shared" si="25"/>
        <v>1879.8683731570782</v>
      </c>
      <c r="H265" s="3">
        <v>41609</v>
      </c>
      <c r="I265" s="4">
        <v>5215</v>
      </c>
      <c r="K265" s="11">
        <f t="shared" si="26"/>
        <v>3964.6675272414432</v>
      </c>
      <c r="L265" s="28">
        <f t="shared" si="27"/>
        <v>0.23975694587891791</v>
      </c>
      <c r="M265" s="28">
        <f t="shared" si="28"/>
        <v>1250.3324727585568</v>
      </c>
    </row>
    <row r="266" spans="1:13" x14ac:dyDescent="0.3">
      <c r="A266" s="3">
        <v>41640</v>
      </c>
      <c r="B266" s="4">
        <v>8557</v>
      </c>
      <c r="D266" s="11">
        <f t="shared" si="29"/>
        <v>10858.803652652241</v>
      </c>
      <c r="E266" s="29">
        <f t="shared" si="24"/>
        <v>0.26899657036955021</v>
      </c>
      <c r="F266" s="30">
        <f t="shared" si="25"/>
        <v>2301.803652652241</v>
      </c>
      <c r="H266" s="3">
        <v>41640</v>
      </c>
      <c r="I266" s="4">
        <v>3381</v>
      </c>
      <c r="K266" s="11">
        <f t="shared" si="26"/>
        <v>3974.618461306156</v>
      </c>
      <c r="L266" s="28">
        <f t="shared" si="27"/>
        <v>0.17557481848747589</v>
      </c>
      <c r="M266" s="28">
        <f t="shared" si="28"/>
        <v>593.61846130615595</v>
      </c>
    </row>
    <row r="267" spans="1:13" x14ac:dyDescent="0.3">
      <c r="A267" s="3">
        <v>41671</v>
      </c>
      <c r="B267" s="4">
        <v>9059</v>
      </c>
      <c r="D267" s="11">
        <f t="shared" si="29"/>
        <v>10888.475678461567</v>
      </c>
      <c r="E267" s="29">
        <f t="shared" si="24"/>
        <v>0.20195117324887599</v>
      </c>
      <c r="F267" s="30">
        <f t="shared" si="25"/>
        <v>1829.4756784615674</v>
      </c>
      <c r="H267" s="3">
        <v>41671</v>
      </c>
      <c r="I267" s="4">
        <v>3310</v>
      </c>
      <c r="K267" s="11">
        <f t="shared" si="26"/>
        <v>3984.5693953708706</v>
      </c>
      <c r="L267" s="28">
        <f t="shared" si="27"/>
        <v>0.20379740041416028</v>
      </c>
      <c r="M267" s="28">
        <f t="shared" si="28"/>
        <v>674.56939537087055</v>
      </c>
    </row>
    <row r="268" spans="1:13" x14ac:dyDescent="0.3">
      <c r="A268" s="3">
        <v>41699</v>
      </c>
      <c r="B268" s="4">
        <v>10055</v>
      </c>
      <c r="D268" s="11">
        <f t="shared" si="29"/>
        <v>10915.276217902239</v>
      </c>
      <c r="E268" s="29">
        <f t="shared" si="24"/>
        <v>8.5557057971381328E-2</v>
      </c>
      <c r="F268" s="30">
        <f t="shared" si="25"/>
        <v>860.2762179022393</v>
      </c>
      <c r="H268" s="3">
        <v>41699</v>
      </c>
      <c r="I268" s="4">
        <v>3652</v>
      </c>
      <c r="K268" s="11">
        <f t="shared" si="26"/>
        <v>3993.5573358164183</v>
      </c>
      <c r="L268" s="28">
        <f t="shared" si="27"/>
        <v>9.3526105097595388E-2</v>
      </c>
      <c r="M268" s="28">
        <f t="shared" si="28"/>
        <v>341.55733581641834</v>
      </c>
    </row>
    <row r="269" spans="1:13" x14ac:dyDescent="0.3">
      <c r="A269" s="3">
        <v>41730</v>
      </c>
      <c r="B269" s="4">
        <v>10977</v>
      </c>
      <c r="D269" s="11">
        <f t="shared" si="29"/>
        <v>10944.948243711566</v>
      </c>
      <c r="E269" s="29">
        <f t="shared" si="24"/>
        <v>2.919901274340372E-3</v>
      </c>
      <c r="F269" s="30">
        <f t="shared" si="25"/>
        <v>32.051756288434262</v>
      </c>
      <c r="H269" s="3">
        <v>41730</v>
      </c>
      <c r="I269" s="4">
        <v>3702</v>
      </c>
      <c r="K269" s="11">
        <f t="shared" si="26"/>
        <v>4003.5082698811311</v>
      </c>
      <c r="L269" s="28">
        <f t="shared" si="27"/>
        <v>8.1444697428722623E-2</v>
      </c>
      <c r="M269" s="28">
        <f t="shared" si="28"/>
        <v>301.50826988113113</v>
      </c>
    </row>
    <row r="270" spans="1:13" x14ac:dyDescent="0.3">
      <c r="A270" s="3">
        <v>41760</v>
      </c>
      <c r="B270" s="4">
        <v>11792</v>
      </c>
      <c r="D270" s="11">
        <f t="shared" si="29"/>
        <v>10973.663107398002</v>
      </c>
      <c r="E270" s="29">
        <f t="shared" si="24"/>
        <v>6.9397633361770489E-2</v>
      </c>
      <c r="F270" s="30">
        <f t="shared" si="25"/>
        <v>818.33689260199753</v>
      </c>
      <c r="H270" s="3">
        <v>41760</v>
      </c>
      <c r="I270" s="4">
        <v>4165</v>
      </c>
      <c r="K270" s="11">
        <f t="shared" si="26"/>
        <v>4013.1382060727883</v>
      </c>
      <c r="L270" s="28">
        <f t="shared" si="27"/>
        <v>3.6461415108574237E-2</v>
      </c>
      <c r="M270" s="28">
        <f t="shared" si="28"/>
        <v>151.86179392721169</v>
      </c>
    </row>
    <row r="271" spans="1:13" x14ac:dyDescent="0.3">
      <c r="A271" s="3">
        <v>41791</v>
      </c>
      <c r="B271" s="4">
        <v>11904</v>
      </c>
      <c r="D271" s="11">
        <f t="shared" si="29"/>
        <v>11003.335133207329</v>
      </c>
      <c r="E271" s="29">
        <f t="shared" si="24"/>
        <v>7.5660691094814436E-2</v>
      </c>
      <c r="F271" s="30">
        <f t="shared" si="25"/>
        <v>900.66486679267109</v>
      </c>
      <c r="H271" s="3">
        <v>41791</v>
      </c>
      <c r="I271" s="4">
        <v>4036</v>
      </c>
      <c r="K271" s="11">
        <f t="shared" si="26"/>
        <v>4023.0891401375011</v>
      </c>
      <c r="L271" s="28">
        <f t="shared" si="27"/>
        <v>3.1989246438302553E-3</v>
      </c>
      <c r="M271" s="28">
        <f t="shared" si="28"/>
        <v>12.91085986249891</v>
      </c>
    </row>
    <row r="272" spans="1:13" x14ac:dyDescent="0.3">
      <c r="A272" s="3">
        <v>41821</v>
      </c>
      <c r="B272" s="4">
        <v>10965</v>
      </c>
      <c r="D272" s="11">
        <f t="shared" si="29"/>
        <v>11032.049996893766</v>
      </c>
      <c r="E272" s="29">
        <f t="shared" si="24"/>
        <v>6.1149107974250464E-3</v>
      </c>
      <c r="F272" s="30">
        <f t="shared" si="25"/>
        <v>67.049996893765638</v>
      </c>
      <c r="H272" s="3">
        <v>41821</v>
      </c>
      <c r="I272" s="4">
        <v>4242</v>
      </c>
      <c r="K272" s="11">
        <f t="shared" si="26"/>
        <v>4032.7190763291601</v>
      </c>
      <c r="L272" s="28">
        <f t="shared" si="27"/>
        <v>4.9335436980396018E-2</v>
      </c>
      <c r="M272" s="28">
        <f t="shared" si="28"/>
        <v>209.28092367083991</v>
      </c>
    </row>
    <row r="273" spans="1:13" x14ac:dyDescent="0.3">
      <c r="A273" s="3">
        <v>41852</v>
      </c>
      <c r="B273" s="4">
        <v>10981</v>
      </c>
      <c r="D273" s="11">
        <f t="shared" si="29"/>
        <v>11061.722022703092</v>
      </c>
      <c r="E273" s="29">
        <f t="shared" si="24"/>
        <v>7.3510629909017463E-3</v>
      </c>
      <c r="F273" s="30">
        <f t="shared" si="25"/>
        <v>80.72202270309208</v>
      </c>
      <c r="H273" s="3">
        <v>41852</v>
      </c>
      <c r="I273" s="4">
        <v>4219</v>
      </c>
      <c r="K273" s="11">
        <f t="shared" si="26"/>
        <v>4042.6700103938729</v>
      </c>
      <c r="L273" s="28">
        <f t="shared" si="27"/>
        <v>4.1794261580025395E-2</v>
      </c>
      <c r="M273" s="28">
        <f t="shared" si="28"/>
        <v>176.32998960612713</v>
      </c>
    </row>
    <row r="274" spans="1:13" x14ac:dyDescent="0.3">
      <c r="A274" s="3">
        <v>41883</v>
      </c>
      <c r="B274" s="4">
        <v>10828</v>
      </c>
      <c r="D274" s="11">
        <f t="shared" si="29"/>
        <v>11091.394048512411</v>
      </c>
      <c r="E274" s="29">
        <f t="shared" si="24"/>
        <v>2.432527230443399E-2</v>
      </c>
      <c r="F274" s="30">
        <f t="shared" si="25"/>
        <v>263.39404851241125</v>
      </c>
      <c r="H274" s="3">
        <v>41883</v>
      </c>
      <c r="I274" s="4">
        <v>3814</v>
      </c>
      <c r="K274" s="11">
        <f t="shared" si="26"/>
        <v>4052.6209444585857</v>
      </c>
      <c r="L274" s="28">
        <f t="shared" si="27"/>
        <v>6.256448465091391E-2</v>
      </c>
      <c r="M274" s="28">
        <f t="shared" si="28"/>
        <v>238.62094445858565</v>
      </c>
    </row>
    <row r="275" spans="1:13" x14ac:dyDescent="0.3">
      <c r="A275" s="3">
        <v>41913</v>
      </c>
      <c r="B275" s="4">
        <v>11817</v>
      </c>
      <c r="D275" s="11">
        <f t="shared" si="29"/>
        <v>11120.108912198855</v>
      </c>
      <c r="E275" s="29">
        <f t="shared" si="24"/>
        <v>5.8973604789806615E-2</v>
      </c>
      <c r="F275" s="30">
        <f t="shared" si="25"/>
        <v>696.89108780114475</v>
      </c>
      <c r="H275" s="3">
        <v>41913</v>
      </c>
      <c r="I275" s="4">
        <v>4090</v>
      </c>
      <c r="K275" s="11">
        <f t="shared" si="26"/>
        <v>4062.2508806502447</v>
      </c>
      <c r="L275" s="28">
        <f t="shared" si="27"/>
        <v>6.7846257578863933E-3</v>
      </c>
      <c r="M275" s="28">
        <f t="shared" si="28"/>
        <v>27.749119349755347</v>
      </c>
    </row>
    <row r="276" spans="1:13" x14ac:dyDescent="0.3">
      <c r="A276" s="3">
        <v>41944</v>
      </c>
      <c r="B276" s="4">
        <v>10470</v>
      </c>
      <c r="D276" s="11">
        <f t="shared" si="29"/>
        <v>11149.780938008174</v>
      </c>
      <c r="E276" s="29">
        <f t="shared" si="24"/>
        <v>6.4926546132585902E-2</v>
      </c>
      <c r="F276" s="30">
        <f t="shared" si="25"/>
        <v>679.78093800817442</v>
      </c>
      <c r="H276" s="3">
        <v>41944</v>
      </c>
      <c r="I276" s="4">
        <v>4103</v>
      </c>
      <c r="K276" s="11">
        <f t="shared" si="26"/>
        <v>4072.2018147149574</v>
      </c>
      <c r="L276" s="28">
        <f t="shared" si="27"/>
        <v>7.5062601230910467E-3</v>
      </c>
      <c r="M276" s="28">
        <f t="shared" si="28"/>
        <v>30.798185285042564</v>
      </c>
    </row>
    <row r="277" spans="1:13" x14ac:dyDescent="0.3">
      <c r="A277" s="3">
        <v>41974</v>
      </c>
      <c r="B277" s="4">
        <v>13310</v>
      </c>
      <c r="D277" s="11">
        <f t="shared" si="29"/>
        <v>11178.495801694618</v>
      </c>
      <c r="E277" s="29">
        <f t="shared" si="24"/>
        <v>0.16014306523706848</v>
      </c>
      <c r="F277" s="30">
        <f t="shared" si="25"/>
        <v>2131.5041983053816</v>
      </c>
      <c r="H277" s="3">
        <v>41974</v>
      </c>
      <c r="I277" s="4">
        <v>5572</v>
      </c>
      <c r="K277" s="11">
        <f t="shared" si="26"/>
        <v>4081.8317509066164</v>
      </c>
      <c r="L277" s="28">
        <f t="shared" si="27"/>
        <v>0.26743866638431146</v>
      </c>
      <c r="M277" s="28">
        <f t="shared" si="28"/>
        <v>1490.1682490933836</v>
      </c>
    </row>
    <row r="278" spans="1:13" x14ac:dyDescent="0.3">
      <c r="A278" s="3">
        <v>42005</v>
      </c>
      <c r="B278" s="4">
        <v>8400</v>
      </c>
      <c r="D278" s="11">
        <f t="shared" si="29"/>
        <v>11208.167827503938</v>
      </c>
      <c r="E278" s="29">
        <f t="shared" si="24"/>
        <v>0.33430569375046876</v>
      </c>
      <c r="F278" s="30">
        <f t="shared" si="25"/>
        <v>2808.1678275039376</v>
      </c>
      <c r="H278" s="3">
        <v>42005</v>
      </c>
      <c r="I278" s="4">
        <v>3572</v>
      </c>
      <c r="K278" s="11">
        <f t="shared" si="26"/>
        <v>4091.7826849713292</v>
      </c>
      <c r="L278" s="28">
        <f t="shared" si="27"/>
        <v>0.14551586925289173</v>
      </c>
      <c r="M278" s="28">
        <f t="shared" si="28"/>
        <v>519.78268497132922</v>
      </c>
    </row>
    <row r="279" spans="1:13" x14ac:dyDescent="0.3">
      <c r="A279" s="3">
        <v>42036</v>
      </c>
      <c r="B279" s="4">
        <v>9062</v>
      </c>
      <c r="D279" s="11">
        <f t="shared" si="29"/>
        <v>11237.839853313264</v>
      </c>
      <c r="E279" s="29">
        <f t="shared" si="24"/>
        <v>0.24010592069226044</v>
      </c>
      <c r="F279" s="30">
        <f t="shared" si="25"/>
        <v>2175.839853313264</v>
      </c>
      <c r="H279" s="3">
        <v>42036</v>
      </c>
      <c r="I279" s="4">
        <v>3482</v>
      </c>
      <c r="K279" s="11">
        <f t="shared" si="26"/>
        <v>4101.733619036042</v>
      </c>
      <c r="L279" s="28">
        <f t="shared" si="27"/>
        <v>0.1779820847317754</v>
      </c>
      <c r="M279" s="28">
        <f t="shared" si="28"/>
        <v>619.733619036042</v>
      </c>
    </row>
    <row r="280" spans="1:13" x14ac:dyDescent="0.3">
      <c r="A280" s="3">
        <v>42064</v>
      </c>
      <c r="B280" s="4">
        <v>10722</v>
      </c>
      <c r="D280" s="11">
        <f t="shared" si="29"/>
        <v>11264.640392753936</v>
      </c>
      <c r="E280" s="29">
        <f t="shared" si="24"/>
        <v>5.0609997458863631E-2</v>
      </c>
      <c r="F280" s="30">
        <f t="shared" si="25"/>
        <v>542.64039275393588</v>
      </c>
      <c r="H280" s="3">
        <v>42064</v>
      </c>
      <c r="I280" s="4">
        <v>3857</v>
      </c>
      <c r="K280" s="11">
        <f t="shared" si="26"/>
        <v>4110.7215594815898</v>
      </c>
      <c r="L280" s="28">
        <f t="shared" si="27"/>
        <v>6.5782099943373029E-2</v>
      </c>
      <c r="M280" s="28">
        <f t="shared" si="28"/>
        <v>253.72155948158979</v>
      </c>
    </row>
    <row r="281" spans="1:13" x14ac:dyDescent="0.3">
      <c r="A281" s="3">
        <v>42095</v>
      </c>
      <c r="B281" s="4">
        <v>11107</v>
      </c>
      <c r="D281" s="11">
        <f t="shared" si="29"/>
        <v>11294.312418563262</v>
      </c>
      <c r="E281" s="29">
        <f t="shared" si="24"/>
        <v>1.6864357482962306E-2</v>
      </c>
      <c r="F281" s="30">
        <f t="shared" si="25"/>
        <v>187.31241856326233</v>
      </c>
      <c r="H281" s="3">
        <v>42095</v>
      </c>
      <c r="I281" s="4">
        <v>3867</v>
      </c>
      <c r="K281" s="11">
        <f t="shared" si="26"/>
        <v>4120.6724935463026</v>
      </c>
      <c r="L281" s="28">
        <f t="shared" si="27"/>
        <v>6.5599300115413137E-2</v>
      </c>
      <c r="M281" s="28">
        <f t="shared" si="28"/>
        <v>253.67249354630258</v>
      </c>
    </row>
    <row r="282" spans="1:13" x14ac:dyDescent="0.3">
      <c r="A282" s="3">
        <v>42125</v>
      </c>
      <c r="B282" s="4">
        <v>11508</v>
      </c>
      <c r="D282" s="11">
        <f t="shared" si="29"/>
        <v>11323.027282249699</v>
      </c>
      <c r="E282" s="29">
        <f t="shared" si="24"/>
        <v>1.6073402654701158E-2</v>
      </c>
      <c r="F282" s="30">
        <f t="shared" si="25"/>
        <v>184.97271775030094</v>
      </c>
      <c r="H282" s="3">
        <v>42125</v>
      </c>
      <c r="I282" s="4">
        <v>4335</v>
      </c>
      <c r="K282" s="11">
        <f t="shared" si="26"/>
        <v>4130.3024297379616</v>
      </c>
      <c r="L282" s="28">
        <f t="shared" si="27"/>
        <v>4.7219739391473683E-2</v>
      </c>
      <c r="M282" s="28">
        <f t="shared" si="28"/>
        <v>204.69757026203843</v>
      </c>
    </row>
    <row r="283" spans="1:13" x14ac:dyDescent="0.3">
      <c r="A283" s="3">
        <v>42156</v>
      </c>
      <c r="B283" s="4">
        <v>12904</v>
      </c>
      <c r="D283" s="11">
        <f t="shared" si="29"/>
        <v>11352.699308059025</v>
      </c>
      <c r="E283" s="29">
        <f t="shared" si="24"/>
        <v>0.12021859050999492</v>
      </c>
      <c r="F283" s="30">
        <f t="shared" si="25"/>
        <v>1551.3006919409745</v>
      </c>
      <c r="H283" s="3">
        <v>42156</v>
      </c>
      <c r="I283" s="4">
        <v>4217</v>
      </c>
      <c r="K283" s="11">
        <f t="shared" si="26"/>
        <v>4140.2533638026744</v>
      </c>
      <c r="L283" s="28">
        <f t="shared" si="27"/>
        <v>1.8199344604535365E-2</v>
      </c>
      <c r="M283" s="28">
        <f t="shared" si="28"/>
        <v>76.746636197325643</v>
      </c>
    </row>
    <row r="284" spans="1:13" x14ac:dyDescent="0.3">
      <c r="A284" s="3">
        <v>42186</v>
      </c>
      <c r="B284" s="4">
        <v>11869</v>
      </c>
      <c r="D284" s="11">
        <f t="shared" si="29"/>
        <v>11381.414171745462</v>
      </c>
      <c r="E284" s="29">
        <f t="shared" si="24"/>
        <v>4.1080615743073368E-2</v>
      </c>
      <c r="F284" s="30">
        <f t="shared" si="25"/>
        <v>487.58582825453777</v>
      </c>
      <c r="H284" s="3">
        <v>42186</v>
      </c>
      <c r="I284" s="4">
        <v>4532</v>
      </c>
      <c r="K284" s="11">
        <f t="shared" si="26"/>
        <v>4149.8832999943315</v>
      </c>
      <c r="L284" s="28">
        <f t="shared" si="27"/>
        <v>8.4315247132760035E-2</v>
      </c>
      <c r="M284" s="28">
        <f t="shared" si="28"/>
        <v>382.11670000566846</v>
      </c>
    </row>
    <row r="285" spans="1:13" x14ac:dyDescent="0.3">
      <c r="A285" s="3">
        <v>42217</v>
      </c>
      <c r="B285" s="4">
        <v>11224</v>
      </c>
      <c r="D285" s="11">
        <f t="shared" si="29"/>
        <v>11411.086197554789</v>
      </c>
      <c r="E285" s="29">
        <f t="shared" si="24"/>
        <v>1.6668406767176468E-2</v>
      </c>
      <c r="F285" s="30">
        <f t="shared" si="25"/>
        <v>187.08619755478867</v>
      </c>
      <c r="H285" s="3">
        <v>42217</v>
      </c>
      <c r="I285" s="4">
        <v>4260</v>
      </c>
      <c r="K285" s="11">
        <f t="shared" si="26"/>
        <v>4159.8342340590443</v>
      </c>
      <c r="L285" s="28">
        <f t="shared" si="27"/>
        <v>2.3513090596468469E-2</v>
      </c>
      <c r="M285" s="28">
        <f t="shared" si="28"/>
        <v>100.16576594095568</v>
      </c>
    </row>
    <row r="286" spans="1:13" x14ac:dyDescent="0.3">
      <c r="A286" s="3">
        <v>42248</v>
      </c>
      <c r="B286" s="4">
        <v>12022</v>
      </c>
      <c r="D286" s="11">
        <f t="shared" si="29"/>
        <v>11440.758223364108</v>
      </c>
      <c r="E286" s="29">
        <f t="shared" si="24"/>
        <v>4.8348176396264528E-2</v>
      </c>
      <c r="F286" s="30">
        <f t="shared" si="25"/>
        <v>581.24177663589217</v>
      </c>
      <c r="H286" s="3">
        <v>42248</v>
      </c>
      <c r="I286" s="4">
        <v>4073</v>
      </c>
      <c r="K286" s="11">
        <f t="shared" si="26"/>
        <v>4169.7851681237589</v>
      </c>
      <c r="L286" s="28">
        <f t="shared" si="27"/>
        <v>2.3762624140377834E-2</v>
      </c>
      <c r="M286" s="28">
        <f t="shared" si="28"/>
        <v>96.785168123758922</v>
      </c>
    </row>
    <row r="287" spans="1:13" x14ac:dyDescent="0.3">
      <c r="A287" s="3">
        <v>42278</v>
      </c>
      <c r="B287" s="4">
        <v>11983</v>
      </c>
      <c r="D287" s="11">
        <f t="shared" si="29"/>
        <v>11469.473087050552</v>
      </c>
      <c r="E287" s="29">
        <f t="shared" si="24"/>
        <v>4.285462012429677E-2</v>
      </c>
      <c r="F287" s="30">
        <f t="shared" si="25"/>
        <v>513.52691294944816</v>
      </c>
      <c r="H287" s="3">
        <v>42278</v>
      </c>
      <c r="I287" s="4">
        <v>4273</v>
      </c>
      <c r="K287" s="11">
        <f t="shared" si="26"/>
        <v>4179.4151043154161</v>
      </c>
      <c r="L287" s="28">
        <f t="shared" si="27"/>
        <v>2.1901449961288063E-2</v>
      </c>
      <c r="M287" s="28">
        <f t="shared" si="28"/>
        <v>93.584895684583898</v>
      </c>
    </row>
    <row r="288" spans="1:13" x14ac:dyDescent="0.3">
      <c r="A288" s="3">
        <v>42309</v>
      </c>
      <c r="B288" s="4">
        <v>11506</v>
      </c>
      <c r="D288" s="11">
        <f t="shared" si="29"/>
        <v>11499.145112859871</v>
      </c>
      <c r="E288" s="29">
        <f t="shared" si="24"/>
        <v>5.9576630802442158E-4</v>
      </c>
      <c r="F288" s="30">
        <f t="shared" si="25"/>
        <v>6.8548871401289944</v>
      </c>
      <c r="H288" s="3">
        <v>42309</v>
      </c>
      <c r="I288" s="4">
        <v>4266</v>
      </c>
      <c r="K288" s="11">
        <f t="shared" si="26"/>
        <v>4189.3660383801289</v>
      </c>
      <c r="L288" s="28">
        <f t="shared" si="27"/>
        <v>1.7963891612721779E-2</v>
      </c>
      <c r="M288" s="28">
        <f t="shared" si="28"/>
        <v>76.633961619871116</v>
      </c>
    </row>
    <row r="289" spans="1:13" x14ac:dyDescent="0.3">
      <c r="A289" s="3">
        <v>42339</v>
      </c>
      <c r="B289" s="4">
        <v>14183</v>
      </c>
      <c r="D289" s="11">
        <f t="shared" si="29"/>
        <v>11527.859976546315</v>
      </c>
      <c r="E289" s="29">
        <f t="shared" si="24"/>
        <v>0.18720581142591025</v>
      </c>
      <c r="F289" s="30">
        <f t="shared" si="25"/>
        <v>2655.140023453685</v>
      </c>
      <c r="H289" s="3">
        <v>42339</v>
      </c>
      <c r="I289" s="4">
        <v>5816</v>
      </c>
      <c r="K289" s="11">
        <f t="shared" si="26"/>
        <v>4198.9959745717879</v>
      </c>
      <c r="L289" s="28">
        <f t="shared" si="27"/>
        <v>0.2780268269305729</v>
      </c>
      <c r="M289" s="28">
        <f t="shared" si="28"/>
        <v>1617.0040254282121</v>
      </c>
    </row>
    <row r="290" spans="1:13" x14ac:dyDescent="0.3">
      <c r="A290" s="3">
        <v>42370</v>
      </c>
      <c r="B290" s="4">
        <v>8648</v>
      </c>
      <c r="D290" s="11">
        <f t="shared" si="29"/>
        <v>11557.532002355634</v>
      </c>
      <c r="E290" s="29">
        <f t="shared" si="24"/>
        <v>0.3364398707626774</v>
      </c>
      <c r="F290" s="30">
        <f t="shared" si="25"/>
        <v>2909.5320023556342</v>
      </c>
      <c r="H290" s="3">
        <v>42370</v>
      </c>
      <c r="I290" s="4">
        <v>3610</v>
      </c>
      <c r="K290" s="11">
        <f t="shared" si="26"/>
        <v>4208.9469086365007</v>
      </c>
      <c r="L290" s="28">
        <f t="shared" si="27"/>
        <v>0.1659132710904434</v>
      </c>
      <c r="M290" s="28">
        <f t="shared" si="28"/>
        <v>598.94690863650067</v>
      </c>
    </row>
    <row r="291" spans="1:13" x14ac:dyDescent="0.3">
      <c r="A291" s="3">
        <v>42401</v>
      </c>
      <c r="B291" s="4">
        <v>10321</v>
      </c>
      <c r="D291" s="11">
        <f t="shared" si="29"/>
        <v>11587.204028164961</v>
      </c>
      <c r="E291" s="29">
        <f t="shared" si="24"/>
        <v>0.12268230095581442</v>
      </c>
      <c r="F291" s="30">
        <f t="shared" si="25"/>
        <v>1266.2040281649606</v>
      </c>
      <c r="H291" s="3">
        <v>42401</v>
      </c>
      <c r="I291" s="4">
        <v>3773</v>
      </c>
      <c r="K291" s="11">
        <f t="shared" si="26"/>
        <v>4218.8978427012134</v>
      </c>
      <c r="L291" s="28">
        <f t="shared" si="27"/>
        <v>0.11818124640901496</v>
      </c>
      <c r="M291" s="28">
        <f t="shared" si="28"/>
        <v>445.89784270121345</v>
      </c>
    </row>
    <row r="292" spans="1:13" x14ac:dyDescent="0.3">
      <c r="A292" s="3">
        <v>42430</v>
      </c>
      <c r="B292" s="4">
        <v>12107</v>
      </c>
      <c r="D292" s="11">
        <f t="shared" si="29"/>
        <v>11614.961729728515</v>
      </c>
      <c r="E292" s="29">
        <f t="shared" si="24"/>
        <v>4.0640808645534411E-2</v>
      </c>
      <c r="F292" s="30">
        <f t="shared" si="25"/>
        <v>492.03827027148509</v>
      </c>
      <c r="H292" s="3">
        <v>42430</v>
      </c>
      <c r="I292" s="4">
        <v>4051</v>
      </c>
      <c r="K292" s="11">
        <f t="shared" si="26"/>
        <v>4228.2067810198168</v>
      </c>
      <c r="L292" s="28">
        <f t="shared" si="27"/>
        <v>4.3743959767913315E-2</v>
      </c>
      <c r="M292" s="28">
        <f t="shared" si="28"/>
        <v>177.20678101981684</v>
      </c>
    </row>
    <row r="293" spans="1:13" x14ac:dyDescent="0.3">
      <c r="A293" s="3">
        <v>42461</v>
      </c>
      <c r="B293" s="4">
        <v>11420</v>
      </c>
      <c r="D293" s="11">
        <f t="shared" si="29"/>
        <v>11644.633755537841</v>
      </c>
      <c r="E293" s="29">
        <f t="shared" si="24"/>
        <v>1.9670206264259311E-2</v>
      </c>
      <c r="F293" s="30">
        <f t="shared" si="25"/>
        <v>224.63375553784135</v>
      </c>
      <c r="H293" s="3">
        <v>42461</v>
      </c>
      <c r="I293" s="4">
        <v>4114</v>
      </c>
      <c r="K293" s="11">
        <f t="shared" si="26"/>
        <v>4238.1577150845296</v>
      </c>
      <c r="L293" s="28">
        <f t="shared" si="27"/>
        <v>3.0179318202365003E-2</v>
      </c>
      <c r="M293" s="28">
        <f t="shared" si="28"/>
        <v>124.15771508452963</v>
      </c>
    </row>
    <row r="294" spans="1:13" x14ac:dyDescent="0.3">
      <c r="A294" s="3">
        <v>42491</v>
      </c>
      <c r="B294" s="4">
        <v>12238</v>
      </c>
      <c r="D294" s="11">
        <f t="shared" si="29"/>
        <v>11673.348619224278</v>
      </c>
      <c r="E294" s="29">
        <f t="shared" si="24"/>
        <v>4.6139187839166686E-2</v>
      </c>
      <c r="F294" s="30">
        <f t="shared" si="25"/>
        <v>564.65138077572192</v>
      </c>
      <c r="H294" s="3">
        <v>42491</v>
      </c>
      <c r="I294" s="4">
        <v>4403</v>
      </c>
      <c r="K294" s="11">
        <f t="shared" si="26"/>
        <v>4247.7876512761886</v>
      </c>
      <c r="L294" s="28">
        <f t="shared" si="27"/>
        <v>3.5251498688124321E-2</v>
      </c>
      <c r="M294" s="28">
        <f t="shared" si="28"/>
        <v>155.21234872381137</v>
      </c>
    </row>
    <row r="295" spans="1:13" x14ac:dyDescent="0.3">
      <c r="A295" s="3">
        <v>42522</v>
      </c>
      <c r="B295" s="4">
        <v>13681</v>
      </c>
      <c r="D295" s="11">
        <f t="shared" si="29"/>
        <v>11703.020645033605</v>
      </c>
      <c r="E295" s="29">
        <f t="shared" si="24"/>
        <v>0.14457856552637932</v>
      </c>
      <c r="F295" s="30">
        <f t="shared" si="25"/>
        <v>1977.9793549663955</v>
      </c>
      <c r="H295" s="3">
        <v>42522</v>
      </c>
      <c r="I295" s="4">
        <v>4474</v>
      </c>
      <c r="K295" s="11">
        <f t="shared" si="26"/>
        <v>4257.7385853409014</v>
      </c>
      <c r="L295" s="28">
        <f t="shared" si="27"/>
        <v>4.8337374756168665E-2</v>
      </c>
      <c r="M295" s="28">
        <f t="shared" si="28"/>
        <v>216.26141465909859</v>
      </c>
    </row>
    <row r="296" spans="1:13" x14ac:dyDescent="0.3">
      <c r="A296" s="3">
        <v>42552</v>
      </c>
      <c r="B296" s="4">
        <v>10950</v>
      </c>
      <c r="D296" s="11">
        <f t="shared" si="29"/>
        <v>11731.735508720041</v>
      </c>
      <c r="E296" s="29">
        <f t="shared" si="24"/>
        <v>7.1391370659364503E-2</v>
      </c>
      <c r="F296" s="30">
        <f t="shared" si="25"/>
        <v>781.73550872004125</v>
      </c>
      <c r="H296" s="3">
        <v>42552</v>
      </c>
      <c r="I296" s="4">
        <v>4751</v>
      </c>
      <c r="K296" s="11">
        <f t="shared" si="26"/>
        <v>4267.3685215325586</v>
      </c>
      <c r="L296" s="28">
        <f t="shared" si="27"/>
        <v>0.10179572268310701</v>
      </c>
      <c r="M296" s="28">
        <f t="shared" si="28"/>
        <v>483.63147846744141</v>
      </c>
    </row>
    <row r="297" spans="1:13" x14ac:dyDescent="0.3">
      <c r="A297" s="3">
        <v>42583</v>
      </c>
      <c r="B297" s="4">
        <v>12700</v>
      </c>
      <c r="D297" s="11">
        <f t="shared" si="29"/>
        <v>11761.407534529368</v>
      </c>
      <c r="E297" s="29">
        <f t="shared" si="24"/>
        <v>7.3904918540994666E-2</v>
      </c>
      <c r="F297" s="30">
        <f t="shared" si="25"/>
        <v>938.59246547063231</v>
      </c>
      <c r="H297" s="3">
        <v>42583</v>
      </c>
      <c r="I297" s="4">
        <v>4480</v>
      </c>
      <c r="K297" s="11">
        <f t="shared" si="26"/>
        <v>4277.3194555972732</v>
      </c>
      <c r="L297" s="28">
        <f t="shared" si="27"/>
        <v>4.5241192947037233E-2</v>
      </c>
      <c r="M297" s="28">
        <f t="shared" si="28"/>
        <v>202.68054440272681</v>
      </c>
    </row>
    <row r="298" spans="1:13" x14ac:dyDescent="0.3">
      <c r="A298" s="3">
        <v>42614</v>
      </c>
      <c r="B298" s="4">
        <v>12272</v>
      </c>
      <c r="D298" s="11">
        <f t="shared" si="29"/>
        <v>11791.079560338687</v>
      </c>
      <c r="E298" s="29">
        <f t="shared" si="24"/>
        <v>3.9188432175791488E-2</v>
      </c>
      <c r="F298" s="30">
        <f t="shared" si="25"/>
        <v>480.92043966131314</v>
      </c>
      <c r="H298" s="3">
        <v>42614</v>
      </c>
      <c r="I298" s="4">
        <v>4434</v>
      </c>
      <c r="K298" s="11">
        <f t="shared" si="26"/>
        <v>4287.270389661986</v>
      </c>
      <c r="L298" s="28">
        <f t="shared" si="27"/>
        <v>3.3091928357693735E-2</v>
      </c>
      <c r="M298" s="28">
        <f t="shared" si="28"/>
        <v>146.72961033801403</v>
      </c>
    </row>
    <row r="299" spans="1:13" x14ac:dyDescent="0.3">
      <c r="A299" s="3">
        <v>42644</v>
      </c>
      <c r="B299" s="4">
        <v>11905</v>
      </c>
      <c r="D299" s="11">
        <f t="shared" si="29"/>
        <v>11819.794424025131</v>
      </c>
      <c r="E299" s="29">
        <f t="shared" si="24"/>
        <v>7.1571252393842193E-3</v>
      </c>
      <c r="F299" s="30">
        <f t="shared" si="25"/>
        <v>85.205575974869134</v>
      </c>
      <c r="H299" s="3">
        <v>42644</v>
      </c>
      <c r="I299" s="4">
        <v>4437</v>
      </c>
      <c r="K299" s="11">
        <f t="shared" si="26"/>
        <v>4296.9003258536432</v>
      </c>
      <c r="L299" s="28">
        <f t="shared" si="27"/>
        <v>3.1575315336118286E-2</v>
      </c>
      <c r="M299" s="28">
        <f t="shared" si="28"/>
        <v>140.09967414635685</v>
      </c>
    </row>
    <row r="300" spans="1:13" x14ac:dyDescent="0.3">
      <c r="A300" s="3">
        <v>42675</v>
      </c>
      <c r="B300" s="4">
        <v>13016</v>
      </c>
      <c r="D300" s="11">
        <f t="shared" si="29"/>
        <v>11849.46644983445</v>
      </c>
      <c r="E300" s="29">
        <f t="shared" si="24"/>
        <v>8.9623044726916873E-2</v>
      </c>
      <c r="F300" s="30">
        <f t="shared" si="25"/>
        <v>1166.53355016555</v>
      </c>
      <c r="H300" s="3">
        <v>42675</v>
      </c>
      <c r="I300" s="4">
        <v>4674</v>
      </c>
      <c r="K300" s="11">
        <f t="shared" si="26"/>
        <v>4306.8512599183578</v>
      </c>
      <c r="L300" s="28">
        <f t="shared" si="27"/>
        <v>7.8551292272495132E-2</v>
      </c>
      <c r="M300" s="28">
        <f t="shared" si="28"/>
        <v>367.14874008164225</v>
      </c>
    </row>
    <row r="301" spans="1:13" x14ac:dyDescent="0.3">
      <c r="A301" s="3">
        <v>42705</v>
      </c>
      <c r="B301" s="4">
        <v>14421</v>
      </c>
      <c r="D301" s="11">
        <f t="shared" si="29"/>
        <v>11878.181313520894</v>
      </c>
      <c r="E301" s="29">
        <f t="shared" si="24"/>
        <v>0.17632748675397725</v>
      </c>
      <c r="F301" s="30">
        <f t="shared" si="25"/>
        <v>2542.818686479106</v>
      </c>
      <c r="H301" s="3">
        <v>42705</v>
      </c>
      <c r="I301" s="4">
        <v>6054</v>
      </c>
      <c r="K301" s="11">
        <f t="shared" si="26"/>
        <v>4316.4811961100149</v>
      </c>
      <c r="L301" s="28">
        <f t="shared" si="27"/>
        <v>0.28700343638750991</v>
      </c>
      <c r="M301" s="28">
        <f t="shared" si="28"/>
        <v>1737.5188038899851</v>
      </c>
    </row>
    <row r="302" spans="1:13" x14ac:dyDescent="0.3">
      <c r="A302" s="3">
        <v>42736</v>
      </c>
      <c r="B302" s="4">
        <v>9043</v>
      </c>
      <c r="D302" s="11">
        <f t="shared" si="29"/>
        <v>11907.853339330213</v>
      </c>
      <c r="E302" s="29">
        <f t="shared" si="24"/>
        <v>0.31680342135687417</v>
      </c>
      <c r="F302" s="30">
        <f t="shared" si="25"/>
        <v>2864.8533393302132</v>
      </c>
      <c r="H302" s="3">
        <v>42736</v>
      </c>
      <c r="I302" s="4">
        <v>3728</v>
      </c>
      <c r="K302" s="11">
        <f t="shared" si="26"/>
        <v>4326.4321301747277</v>
      </c>
      <c r="L302" s="28">
        <f t="shared" si="27"/>
        <v>0.16052364006832825</v>
      </c>
      <c r="M302" s="28">
        <f t="shared" si="28"/>
        <v>598.43213017472772</v>
      </c>
    </row>
    <row r="303" spans="1:13" x14ac:dyDescent="0.3">
      <c r="A303" s="3">
        <v>42767</v>
      </c>
      <c r="B303" s="4">
        <v>10452</v>
      </c>
      <c r="D303" s="11">
        <f t="shared" si="29"/>
        <v>11937.525365139532</v>
      </c>
      <c r="E303" s="29">
        <f t="shared" si="24"/>
        <v>0.14212833573856987</v>
      </c>
      <c r="F303" s="30">
        <f t="shared" si="25"/>
        <v>1485.5253651395324</v>
      </c>
      <c r="H303" s="3">
        <v>42767</v>
      </c>
      <c r="I303" s="4">
        <v>3759</v>
      </c>
      <c r="K303" s="11">
        <f t="shared" si="26"/>
        <v>4336.3830642394423</v>
      </c>
      <c r="L303" s="28">
        <f t="shared" si="27"/>
        <v>0.15360017670642254</v>
      </c>
      <c r="M303" s="28">
        <f t="shared" si="28"/>
        <v>577.38306423944232</v>
      </c>
    </row>
    <row r="304" spans="1:13" x14ac:dyDescent="0.3">
      <c r="A304" s="3">
        <v>42795</v>
      </c>
      <c r="B304" s="4">
        <v>12481</v>
      </c>
      <c r="D304" s="11">
        <f t="shared" si="29"/>
        <v>11964.325904580211</v>
      </c>
      <c r="E304" s="29">
        <f t="shared" si="24"/>
        <v>4.1396850846870323E-2</v>
      </c>
      <c r="F304" s="30">
        <f t="shared" si="25"/>
        <v>516.6740954197885</v>
      </c>
      <c r="H304" s="3">
        <v>42795</v>
      </c>
      <c r="I304" s="4">
        <v>4247</v>
      </c>
      <c r="K304" s="11">
        <f t="shared" si="26"/>
        <v>4345.3710046849883</v>
      </c>
      <c r="L304" s="28">
        <f t="shared" si="27"/>
        <v>2.3162468727334188E-2</v>
      </c>
      <c r="M304" s="28">
        <f t="shared" si="28"/>
        <v>98.371004684988293</v>
      </c>
    </row>
    <row r="305" spans="1:13" x14ac:dyDescent="0.3">
      <c r="A305" s="3">
        <v>42826</v>
      </c>
      <c r="B305" s="4">
        <v>11491</v>
      </c>
      <c r="D305" s="11">
        <f t="shared" si="29"/>
        <v>11993.997930389538</v>
      </c>
      <c r="E305" s="29">
        <f t="shared" si="24"/>
        <v>4.3773207761686361E-2</v>
      </c>
      <c r="F305" s="30">
        <f t="shared" si="25"/>
        <v>502.99793038953794</v>
      </c>
      <c r="H305" s="3">
        <v>42826</v>
      </c>
      <c r="I305" s="4">
        <v>4251</v>
      </c>
      <c r="K305" s="11">
        <f t="shared" si="26"/>
        <v>4355.3219387497029</v>
      </c>
      <c r="L305" s="28">
        <f t="shared" si="27"/>
        <v>2.4540564278923288E-2</v>
      </c>
      <c r="M305" s="28">
        <f t="shared" si="28"/>
        <v>104.32193874970289</v>
      </c>
    </row>
    <row r="306" spans="1:13" x14ac:dyDescent="0.3">
      <c r="A306" s="3">
        <v>42856</v>
      </c>
      <c r="B306" s="4">
        <v>13545</v>
      </c>
      <c r="D306" s="11">
        <f t="shared" si="29"/>
        <v>12022.712794075975</v>
      </c>
      <c r="E306" s="29">
        <f t="shared" si="24"/>
        <v>0.11238739061823738</v>
      </c>
      <c r="F306" s="30">
        <f t="shared" si="25"/>
        <v>1522.2872059240253</v>
      </c>
      <c r="H306" s="3">
        <v>42856</v>
      </c>
      <c r="I306" s="4">
        <v>4647</v>
      </c>
      <c r="K306" s="11">
        <f t="shared" si="26"/>
        <v>4364.9518749413601</v>
      </c>
      <c r="L306" s="28">
        <f t="shared" si="27"/>
        <v>6.0694668616018924E-2</v>
      </c>
      <c r="M306" s="28">
        <f t="shared" si="28"/>
        <v>282.04812505863993</v>
      </c>
    </row>
    <row r="307" spans="1:13" x14ac:dyDescent="0.3">
      <c r="A307" s="3">
        <v>42887</v>
      </c>
      <c r="B307" s="4">
        <v>14730</v>
      </c>
      <c r="D307" s="11">
        <f t="shared" si="29"/>
        <v>12052.384819885301</v>
      </c>
      <c r="E307" s="29">
        <f t="shared" si="24"/>
        <v>0.18177971351763061</v>
      </c>
      <c r="F307" s="30">
        <f t="shared" si="25"/>
        <v>2677.6151801146989</v>
      </c>
      <c r="H307" s="3">
        <v>42887</v>
      </c>
      <c r="I307" s="4">
        <v>4676</v>
      </c>
      <c r="K307" s="11">
        <f t="shared" si="26"/>
        <v>4374.9028090060729</v>
      </c>
      <c r="L307" s="28">
        <f t="shared" si="27"/>
        <v>6.439204255644293E-2</v>
      </c>
      <c r="M307" s="28">
        <f t="shared" si="28"/>
        <v>301.09719099392714</v>
      </c>
    </row>
    <row r="308" spans="1:13" x14ac:dyDescent="0.3">
      <c r="A308" s="3">
        <v>42917</v>
      </c>
      <c r="B308" s="4">
        <v>11416</v>
      </c>
      <c r="D308" s="11">
        <f t="shared" si="29"/>
        <v>12081.099683571738</v>
      </c>
      <c r="E308" s="29">
        <f t="shared" si="24"/>
        <v>5.8260308652044311E-2</v>
      </c>
      <c r="F308" s="30">
        <f t="shared" si="25"/>
        <v>665.09968357173784</v>
      </c>
      <c r="H308" s="3">
        <v>42917</v>
      </c>
      <c r="I308" s="4">
        <v>4798</v>
      </c>
      <c r="K308" s="11">
        <f t="shared" si="26"/>
        <v>4384.5327451977319</v>
      </c>
      <c r="L308" s="28">
        <f t="shared" si="27"/>
        <v>8.6174917632819537E-2</v>
      </c>
      <c r="M308" s="28">
        <f t="shared" si="28"/>
        <v>413.46725480226814</v>
      </c>
    </row>
    <row r="309" spans="1:13" x14ac:dyDescent="0.3">
      <c r="A309" s="3">
        <v>42948</v>
      </c>
      <c r="B309" s="4">
        <v>13402</v>
      </c>
      <c r="D309" s="11">
        <f t="shared" si="29"/>
        <v>12110.771709381064</v>
      </c>
      <c r="E309" s="29">
        <f t="shared" si="24"/>
        <v>9.634594020436768E-2</v>
      </c>
      <c r="F309" s="30">
        <f t="shared" si="25"/>
        <v>1291.2282906189357</v>
      </c>
      <c r="H309" s="3">
        <v>42948</v>
      </c>
      <c r="I309" s="4">
        <v>4647</v>
      </c>
      <c r="K309" s="11">
        <f t="shared" si="26"/>
        <v>4394.4836792624446</v>
      </c>
      <c r="L309" s="28">
        <f t="shared" si="27"/>
        <v>5.4339642939004812E-2</v>
      </c>
      <c r="M309" s="28">
        <f t="shared" si="28"/>
        <v>252.51632073755536</v>
      </c>
    </row>
    <row r="310" spans="1:13" x14ac:dyDescent="0.3">
      <c r="A310" s="3">
        <v>42979</v>
      </c>
      <c r="B310" s="4">
        <v>11907</v>
      </c>
      <c r="D310" s="11">
        <f t="shared" si="29"/>
        <v>12140.443735190383</v>
      </c>
      <c r="E310" s="29">
        <f t="shared" si="24"/>
        <v>1.9605587905465981E-2</v>
      </c>
      <c r="F310" s="30">
        <f t="shared" si="25"/>
        <v>233.44373519038345</v>
      </c>
      <c r="H310" s="3">
        <v>42979</v>
      </c>
      <c r="I310" s="4">
        <v>4538</v>
      </c>
      <c r="K310" s="11">
        <f t="shared" si="26"/>
        <v>4404.4346133271574</v>
      </c>
      <c r="L310" s="28">
        <f t="shared" si="27"/>
        <v>2.9432654621604798E-2</v>
      </c>
      <c r="M310" s="28">
        <f t="shared" si="28"/>
        <v>133.56538667284258</v>
      </c>
    </row>
    <row r="311" spans="1:13" x14ac:dyDescent="0.3">
      <c r="A311" s="3">
        <v>43009</v>
      </c>
      <c r="B311" s="4">
        <v>12711</v>
      </c>
      <c r="D311" s="11">
        <f t="shared" si="29"/>
        <v>12169.158598876827</v>
      </c>
      <c r="E311" s="29">
        <f t="shared" si="24"/>
        <v>4.2627755575735393E-2</v>
      </c>
      <c r="F311" s="30">
        <f t="shared" si="25"/>
        <v>541.84140112317255</v>
      </c>
      <c r="H311" s="3">
        <v>43009</v>
      </c>
      <c r="I311" s="4">
        <v>4536</v>
      </c>
      <c r="K311" s="11">
        <f t="shared" si="26"/>
        <v>4414.0645495188164</v>
      </c>
      <c r="L311" s="28">
        <f t="shared" si="27"/>
        <v>2.6881713069043998E-2</v>
      </c>
      <c r="M311" s="28">
        <f t="shared" si="28"/>
        <v>121.93545048118358</v>
      </c>
    </row>
    <row r="312" spans="1:13" x14ac:dyDescent="0.3">
      <c r="A312" s="3">
        <v>43040</v>
      </c>
      <c r="B312" s="4">
        <v>13261</v>
      </c>
      <c r="D312" s="11">
        <f t="shared" si="29"/>
        <v>12198.830624686147</v>
      </c>
      <c r="E312" s="29">
        <f t="shared" si="24"/>
        <v>8.0097230624677884E-2</v>
      </c>
      <c r="F312" s="30">
        <f t="shared" si="25"/>
        <v>1062.1693753138534</v>
      </c>
      <c r="H312" s="3">
        <v>43040</v>
      </c>
      <c r="I312" s="4">
        <v>4846</v>
      </c>
      <c r="K312" s="11">
        <f t="shared" si="26"/>
        <v>4424.0154835835292</v>
      </c>
      <c r="L312" s="28">
        <f t="shared" si="27"/>
        <v>8.7078934464810312E-2</v>
      </c>
      <c r="M312" s="28">
        <f t="shared" si="28"/>
        <v>421.9845164164708</v>
      </c>
    </row>
    <row r="313" spans="1:13" x14ac:dyDescent="0.3">
      <c r="A313" s="3">
        <v>43070</v>
      </c>
      <c r="B313" s="4">
        <v>14265</v>
      </c>
      <c r="D313" s="11">
        <f t="shared" si="29"/>
        <v>12227.545488372591</v>
      </c>
      <c r="E313" s="29">
        <f t="shared" si="24"/>
        <v>0.1428289177446484</v>
      </c>
      <c r="F313" s="30">
        <f t="shared" si="25"/>
        <v>2037.4545116274094</v>
      </c>
      <c r="H313" s="3">
        <v>43070</v>
      </c>
      <c r="I313" s="4">
        <v>6241</v>
      </c>
      <c r="K313" s="11">
        <f t="shared" si="26"/>
        <v>4433.6454197751864</v>
      </c>
      <c r="L313" s="28">
        <f t="shared" si="27"/>
        <v>0.28959374783284947</v>
      </c>
      <c r="M313" s="28">
        <f t="shared" si="28"/>
        <v>1807.3545802248136</v>
      </c>
    </row>
    <row r="314" spans="1:13" x14ac:dyDescent="0.3">
      <c r="A314" s="3">
        <v>43101</v>
      </c>
      <c r="B314" s="4">
        <v>9564</v>
      </c>
      <c r="D314" s="11">
        <f t="shared" si="29"/>
        <v>12257.21751418191</v>
      </c>
      <c r="E314" s="29">
        <f t="shared" si="24"/>
        <v>0.28159948914490901</v>
      </c>
      <c r="F314" s="30">
        <f t="shared" si="25"/>
        <v>2693.2175141819098</v>
      </c>
      <c r="H314" s="3">
        <v>43101</v>
      </c>
      <c r="I314" s="4">
        <v>3965</v>
      </c>
      <c r="K314" s="11">
        <f t="shared" si="26"/>
        <v>4443.596353839901</v>
      </c>
      <c r="L314" s="28">
        <f t="shared" si="27"/>
        <v>0.120705259480429</v>
      </c>
      <c r="M314" s="28">
        <f t="shared" si="28"/>
        <v>478.59635383990098</v>
      </c>
    </row>
    <row r="315" spans="1:13" x14ac:dyDescent="0.3">
      <c r="A315" s="3">
        <v>43132</v>
      </c>
      <c r="B315" s="4">
        <v>10415</v>
      </c>
      <c r="D315" s="11">
        <f t="shared" si="29"/>
        <v>12286.889539991229</v>
      </c>
      <c r="E315" s="29">
        <f t="shared" si="24"/>
        <v>0.17973015266358416</v>
      </c>
      <c r="F315" s="30">
        <f t="shared" si="25"/>
        <v>1871.889539991229</v>
      </c>
      <c r="H315" s="3">
        <v>43132</v>
      </c>
      <c r="I315" s="4">
        <v>3967</v>
      </c>
      <c r="K315" s="11">
        <f t="shared" si="26"/>
        <v>4453.5472879046138</v>
      </c>
      <c r="L315" s="28">
        <f t="shared" si="27"/>
        <v>0.12264867353279904</v>
      </c>
      <c r="M315" s="28">
        <f t="shared" si="28"/>
        <v>486.54728790461377</v>
      </c>
    </row>
    <row r="316" spans="1:13" x14ac:dyDescent="0.3">
      <c r="A316" s="3">
        <v>43160</v>
      </c>
      <c r="B316" s="4">
        <v>12683</v>
      </c>
      <c r="D316" s="11">
        <f t="shared" si="29"/>
        <v>12313.690079431908</v>
      </c>
      <c r="E316" s="29">
        <f t="shared" si="24"/>
        <v>2.9118498822683268E-2</v>
      </c>
      <c r="F316" s="30">
        <f t="shared" si="25"/>
        <v>369.30992056809191</v>
      </c>
      <c r="H316" s="3">
        <v>43160</v>
      </c>
      <c r="I316" s="4">
        <v>4629</v>
      </c>
      <c r="K316" s="11">
        <f t="shared" si="26"/>
        <v>4462.5352283501616</v>
      </c>
      <c r="L316" s="28">
        <f t="shared" si="27"/>
        <v>3.5961281410636953E-2</v>
      </c>
      <c r="M316" s="28">
        <f t="shared" si="28"/>
        <v>166.46477164983844</v>
      </c>
    </row>
    <row r="317" spans="1:13" x14ac:dyDescent="0.3">
      <c r="A317" s="3">
        <v>43191</v>
      </c>
      <c r="B317" s="4">
        <v>11919</v>
      </c>
      <c r="D317" s="11">
        <f t="shared" si="29"/>
        <v>12343.362105241235</v>
      </c>
      <c r="E317" s="29">
        <f t="shared" si="24"/>
        <v>3.5603834654017494E-2</v>
      </c>
      <c r="F317" s="30">
        <f t="shared" si="25"/>
        <v>424.36210524123453</v>
      </c>
      <c r="H317" s="3">
        <v>43191</v>
      </c>
      <c r="I317" s="4">
        <v>4317</v>
      </c>
      <c r="K317" s="11">
        <f t="shared" si="26"/>
        <v>4472.4861624148743</v>
      </c>
      <c r="L317" s="28">
        <f t="shared" si="27"/>
        <v>3.601717915563455E-2</v>
      </c>
      <c r="M317" s="28">
        <f t="shared" si="28"/>
        <v>155.48616241487434</v>
      </c>
    </row>
    <row r="318" spans="1:13" x14ac:dyDescent="0.3">
      <c r="A318" s="3">
        <v>43221</v>
      </c>
      <c r="B318" s="4">
        <v>14138</v>
      </c>
      <c r="D318" s="11">
        <f t="shared" si="29"/>
        <v>12372.076968927671</v>
      </c>
      <c r="E318" s="29">
        <f t="shared" si="24"/>
        <v>0.12490614168003457</v>
      </c>
      <c r="F318" s="30">
        <f t="shared" si="25"/>
        <v>1765.9230310723287</v>
      </c>
      <c r="H318" s="3">
        <v>43221</v>
      </c>
      <c r="I318" s="4">
        <v>4897</v>
      </c>
      <c r="K318" s="11">
        <f t="shared" si="26"/>
        <v>4482.1160986065315</v>
      </c>
      <c r="L318" s="28">
        <f t="shared" si="27"/>
        <v>8.4722054603526331E-2</v>
      </c>
      <c r="M318" s="28">
        <f t="shared" si="28"/>
        <v>414.88390139346848</v>
      </c>
    </row>
    <row r="319" spans="1:13" x14ac:dyDescent="0.3">
      <c r="A319" s="3">
        <v>43252</v>
      </c>
      <c r="B319" s="4">
        <v>14583</v>
      </c>
      <c r="D319" s="11">
        <f t="shared" si="29"/>
        <v>12401.748994736998</v>
      </c>
      <c r="E319" s="29">
        <f t="shared" si="24"/>
        <v>0.14957491635897979</v>
      </c>
      <c r="F319" s="30">
        <f t="shared" si="25"/>
        <v>2181.2510052630023</v>
      </c>
      <c r="H319" s="3">
        <v>43252</v>
      </c>
      <c r="I319" s="4">
        <v>4939</v>
      </c>
      <c r="K319" s="11">
        <f t="shared" si="26"/>
        <v>4492.0670326712461</v>
      </c>
      <c r="L319" s="28">
        <f t="shared" si="27"/>
        <v>9.0490578523740414E-2</v>
      </c>
      <c r="M319" s="28">
        <f t="shared" si="28"/>
        <v>446.93296732875388</v>
      </c>
    </row>
    <row r="320" spans="1:13" x14ac:dyDescent="0.3">
      <c r="A320" s="3">
        <v>43282</v>
      </c>
      <c r="B320" s="4">
        <v>12640</v>
      </c>
      <c r="D320" s="11">
        <f t="shared" si="29"/>
        <v>12430.463858423434</v>
      </c>
      <c r="E320" s="29">
        <f t="shared" si="24"/>
        <v>1.6577226390551075E-2</v>
      </c>
      <c r="F320" s="30">
        <f t="shared" si="25"/>
        <v>209.53614157656557</v>
      </c>
      <c r="H320" s="3">
        <v>43282</v>
      </c>
      <c r="I320" s="4">
        <v>4963</v>
      </c>
      <c r="K320" s="11">
        <f t="shared" si="26"/>
        <v>4501.6969688629033</v>
      </c>
      <c r="L320" s="28">
        <f t="shared" si="27"/>
        <v>9.294842456923165E-2</v>
      </c>
      <c r="M320" s="28">
        <f t="shared" si="28"/>
        <v>461.3030311370967</v>
      </c>
    </row>
    <row r="321" spans="1:13" x14ac:dyDescent="0.3">
      <c r="A321" s="3">
        <v>43313</v>
      </c>
      <c r="B321" s="4">
        <v>14257</v>
      </c>
      <c r="D321" s="11">
        <f t="shared" si="29"/>
        <v>12460.135884232761</v>
      </c>
      <c r="E321" s="29">
        <f t="shared" si="24"/>
        <v>0.12603381607401551</v>
      </c>
      <c r="F321" s="30">
        <f t="shared" si="25"/>
        <v>1796.8641157672391</v>
      </c>
      <c r="H321" s="3">
        <v>43313</v>
      </c>
      <c r="I321" s="4">
        <v>4898</v>
      </c>
      <c r="K321" s="11">
        <f t="shared" si="26"/>
        <v>4511.6479029276161</v>
      </c>
      <c r="L321" s="28">
        <f t="shared" si="27"/>
        <v>7.8879562489257635E-2</v>
      </c>
      <c r="M321" s="28">
        <f t="shared" si="28"/>
        <v>386.35209707238391</v>
      </c>
    </row>
    <row r="322" spans="1:13" x14ac:dyDescent="0.3">
      <c r="A322" s="3">
        <v>43344</v>
      </c>
      <c r="B322" s="4">
        <v>12396</v>
      </c>
      <c r="D322" s="11">
        <f t="shared" si="29"/>
        <v>12489.80791004208</v>
      </c>
      <c r="E322" s="29">
        <f t="shared" si="24"/>
        <v>7.5675951953920653E-3</v>
      </c>
      <c r="F322" s="30">
        <f t="shared" si="25"/>
        <v>93.807910042080039</v>
      </c>
      <c r="H322" s="3">
        <v>43344</v>
      </c>
      <c r="I322" s="4">
        <v>4598</v>
      </c>
      <c r="K322" s="11">
        <f t="shared" si="26"/>
        <v>4521.5988369923307</v>
      </c>
      <c r="L322" s="28">
        <f t="shared" si="27"/>
        <v>1.6616172902929386E-2</v>
      </c>
      <c r="M322" s="28">
        <f t="shared" si="28"/>
        <v>76.401163007669311</v>
      </c>
    </row>
    <row r="323" spans="1:13" x14ac:dyDescent="0.3">
      <c r="A323" s="3">
        <v>43374</v>
      </c>
      <c r="B323" s="4">
        <v>13914</v>
      </c>
      <c r="D323" s="11">
        <f t="shared" si="29"/>
        <v>12518.522773728524</v>
      </c>
      <c r="E323" s="29">
        <f t="shared" ref="E323:E386" si="30">((ABS(D323-B323))/B323)</f>
        <v>0.10029303049241597</v>
      </c>
      <c r="F323" s="30">
        <f t="shared" ref="F323:F386" si="31">ABS(B323-D323)</f>
        <v>1395.477226271476</v>
      </c>
      <c r="H323" s="3">
        <v>43374</v>
      </c>
      <c r="I323" s="4">
        <v>4737</v>
      </c>
      <c r="K323" s="11">
        <f t="shared" ref="K323:K386" si="32">(($P$8*H323)+$P$7)</f>
        <v>4531.2287731839879</v>
      </c>
      <c r="L323" s="28">
        <f t="shared" ref="L323:L386" si="33">((ABS(K323-I323))/I323)</f>
        <v>4.3439144356346236E-2</v>
      </c>
      <c r="M323" s="28">
        <f t="shared" ref="M323:N386" si="34">ABS(I323-K323)</f>
        <v>205.77122681601213</v>
      </c>
    </row>
    <row r="324" spans="1:13" x14ac:dyDescent="0.3">
      <c r="A324" s="3">
        <v>43405</v>
      </c>
      <c r="B324" s="4">
        <v>14174</v>
      </c>
      <c r="D324" s="11">
        <f t="shared" ref="D324:D387" si="35">(($P$3*A324)+$P$2)</f>
        <v>12548.194799537843</v>
      </c>
      <c r="E324" s="29">
        <f t="shared" si="30"/>
        <v>0.11470334418386884</v>
      </c>
      <c r="F324" s="30">
        <f t="shared" si="31"/>
        <v>1625.8052004621568</v>
      </c>
      <c r="H324" s="3">
        <v>43405</v>
      </c>
      <c r="I324" s="4">
        <v>5130</v>
      </c>
      <c r="K324" s="11">
        <f t="shared" si="32"/>
        <v>4541.1797072487007</v>
      </c>
      <c r="L324" s="28">
        <f t="shared" si="33"/>
        <v>0.11477978416204665</v>
      </c>
      <c r="M324" s="28">
        <f t="shared" si="34"/>
        <v>588.82029275129935</v>
      </c>
    </row>
    <row r="325" spans="1:13" x14ac:dyDescent="0.3">
      <c r="A325" s="3">
        <v>43435</v>
      </c>
      <c r="B325" s="4">
        <v>15504</v>
      </c>
      <c r="D325" s="11">
        <f t="shared" si="35"/>
        <v>12576.90966322428</v>
      </c>
      <c r="E325" s="29">
        <f t="shared" si="30"/>
        <v>0.1887958163555031</v>
      </c>
      <c r="F325" s="30">
        <f t="shared" si="31"/>
        <v>2927.0903367757201</v>
      </c>
      <c r="H325" s="3">
        <v>43435</v>
      </c>
      <c r="I325" s="4">
        <v>6370</v>
      </c>
      <c r="K325" s="11">
        <f t="shared" si="32"/>
        <v>4550.8096434403597</v>
      </c>
      <c r="L325" s="28">
        <f t="shared" si="33"/>
        <v>0.28558718313338155</v>
      </c>
      <c r="M325" s="28">
        <f t="shared" si="34"/>
        <v>1819.1903565596403</v>
      </c>
    </row>
    <row r="326" spans="1:13" x14ac:dyDescent="0.3">
      <c r="A326" s="3">
        <v>43466</v>
      </c>
      <c r="B326" s="4">
        <v>10718</v>
      </c>
      <c r="D326" s="11">
        <f t="shared" si="35"/>
        <v>12606.581689033606</v>
      </c>
      <c r="E326" s="29">
        <f t="shared" si="30"/>
        <v>0.17620653937615285</v>
      </c>
      <c r="F326" s="30">
        <f t="shared" si="31"/>
        <v>1888.5816890336064</v>
      </c>
      <c r="H326" s="5">
        <v>43466</v>
      </c>
      <c r="I326" s="6">
        <f>FORECAST(H326,I2:I325,H2:H325)</f>
        <v>4560.7605775050724</v>
      </c>
      <c r="J326" s="13">
        <f>TREND(I2:I325,H2:H325,H326)</f>
        <v>4560.7605775050724</v>
      </c>
      <c r="K326" s="11">
        <f t="shared" si="32"/>
        <v>4560.7605775050724</v>
      </c>
      <c r="L326" s="28">
        <f t="shared" si="33"/>
        <v>0</v>
      </c>
      <c r="M326" s="28">
        <f t="shared" si="34"/>
        <v>0</v>
      </c>
    </row>
    <row r="327" spans="1:13" x14ac:dyDescent="0.3">
      <c r="A327" s="5">
        <v>43497</v>
      </c>
      <c r="B327" s="6">
        <f>FORECAST(A327,B2:B326,A2:A326)</f>
        <v>12636.253714842926</v>
      </c>
      <c r="C327" s="10">
        <f>TREND(B2:B326,A2:A326,A327)</f>
        <v>12636.253714842926</v>
      </c>
      <c r="D327" s="11">
        <f t="shared" si="35"/>
        <v>12636.253714842926</v>
      </c>
      <c r="E327" s="29">
        <f t="shared" si="30"/>
        <v>0</v>
      </c>
      <c r="F327" s="30">
        <f t="shared" si="31"/>
        <v>0</v>
      </c>
      <c r="H327" s="5">
        <v>43497</v>
      </c>
      <c r="I327" s="6">
        <f t="shared" ref="I327:I390" si="36">FORECAST(H327,I3:I326,H3:H326)</f>
        <v>4571.4214346405424</v>
      </c>
      <c r="J327" s="13">
        <f t="shared" ref="J327:J390" si="37">TREND(I3:I326,H3:H326,H327)</f>
        <v>4571.4214346405442</v>
      </c>
      <c r="K327" s="11">
        <f t="shared" si="32"/>
        <v>4570.7115115697852</v>
      </c>
      <c r="L327" s="28">
        <f t="shared" si="33"/>
        <v>1.5529591417183254E-4</v>
      </c>
      <c r="M327" s="28">
        <f t="shared" si="34"/>
        <v>0.70992307075721328</v>
      </c>
    </row>
    <row r="328" spans="1:13" x14ac:dyDescent="0.3">
      <c r="A328" s="5">
        <v>43525</v>
      </c>
      <c r="B328" s="6">
        <f t="shared" ref="B328:B391" si="38">FORECAST(A328,B3:B327,A3:A327)</f>
        <v>12664.866624767827</v>
      </c>
      <c r="C328" s="10">
        <f t="shared" ref="C328:C391" si="39">TREND(B3:B327,A3:A327,A328)</f>
        <v>12664.866624767827</v>
      </c>
      <c r="D328" s="11">
        <f t="shared" si="35"/>
        <v>12663.054254283605</v>
      </c>
      <c r="E328" s="29">
        <f t="shared" si="30"/>
        <v>1.4310221638477979E-4</v>
      </c>
      <c r="F328" s="30">
        <f t="shared" si="31"/>
        <v>1.8123704842219013</v>
      </c>
      <c r="H328" s="5">
        <v>43525</v>
      </c>
      <c r="I328" s="6">
        <f t="shared" si="36"/>
        <v>4581.2706874179858</v>
      </c>
      <c r="J328" s="13">
        <f t="shared" si="37"/>
        <v>4581.2706874179821</v>
      </c>
      <c r="K328" s="11">
        <f t="shared" si="32"/>
        <v>4579.699452015333</v>
      </c>
      <c r="L328" s="28">
        <f t="shared" si="33"/>
        <v>3.4296934406604517E-4</v>
      </c>
      <c r="M328" s="28">
        <f t="shared" si="34"/>
        <v>1.5712354026527464</v>
      </c>
    </row>
    <row r="329" spans="1:13" x14ac:dyDescent="0.3">
      <c r="A329" s="5">
        <v>43556</v>
      </c>
      <c r="B329" s="6">
        <f t="shared" si="38"/>
        <v>12696.199863671482</v>
      </c>
      <c r="C329" s="10">
        <f t="shared" si="39"/>
        <v>12696.199863671489</v>
      </c>
      <c r="D329" s="11">
        <f t="shared" si="35"/>
        <v>12692.726280092931</v>
      </c>
      <c r="E329" s="29">
        <f t="shared" si="30"/>
        <v>2.7359238322087747E-4</v>
      </c>
      <c r="F329" s="30">
        <f t="shared" si="31"/>
        <v>3.4735835785504605</v>
      </c>
      <c r="H329" s="5">
        <v>43556</v>
      </c>
      <c r="I329" s="6">
        <f t="shared" si="36"/>
        <v>4592.3935294169314</v>
      </c>
      <c r="J329" s="13">
        <f t="shared" si="37"/>
        <v>4592.3935294169332</v>
      </c>
      <c r="K329" s="11">
        <f t="shared" si="32"/>
        <v>4589.6503860800458</v>
      </c>
      <c r="L329" s="28">
        <f t="shared" si="33"/>
        <v>5.9732323010086282E-4</v>
      </c>
      <c r="M329" s="28">
        <f t="shared" si="34"/>
        <v>2.7431433368856233</v>
      </c>
    </row>
    <row r="330" spans="1:13" x14ac:dyDescent="0.3">
      <c r="A330" s="5">
        <v>43586</v>
      </c>
      <c r="B330" s="6">
        <f t="shared" si="38"/>
        <v>12729.816638187804</v>
      </c>
      <c r="C330" s="10">
        <f t="shared" si="39"/>
        <v>12729.816638187811</v>
      </c>
      <c r="D330" s="11">
        <f t="shared" si="35"/>
        <v>12721.441143779368</v>
      </c>
      <c r="E330" s="29">
        <f t="shared" si="30"/>
        <v>6.5794305185122386E-4</v>
      </c>
      <c r="F330" s="30">
        <f t="shared" si="31"/>
        <v>8.3754944084357703</v>
      </c>
      <c r="H330" s="5">
        <v>43586</v>
      </c>
      <c r="I330" s="6">
        <f t="shared" si="36"/>
        <v>4603.6430553916052</v>
      </c>
      <c r="J330" s="13">
        <f t="shared" si="37"/>
        <v>4603.6430553916034</v>
      </c>
      <c r="K330" s="11">
        <f t="shared" si="32"/>
        <v>4599.2803222717048</v>
      </c>
      <c r="L330" s="28">
        <f t="shared" si="33"/>
        <v>9.4766971883082445E-4</v>
      </c>
      <c r="M330" s="28">
        <f t="shared" si="34"/>
        <v>4.3627331199004402</v>
      </c>
    </row>
    <row r="331" spans="1:13" x14ac:dyDescent="0.3">
      <c r="A331" s="5">
        <v>43617</v>
      </c>
      <c r="B331" s="6">
        <f t="shared" si="38"/>
        <v>12767.802554070873</v>
      </c>
      <c r="C331" s="10">
        <f t="shared" si="39"/>
        <v>12767.80255407088</v>
      </c>
      <c r="D331" s="11">
        <f t="shared" si="35"/>
        <v>12751.113169588694</v>
      </c>
      <c r="E331" s="29">
        <f t="shared" si="30"/>
        <v>1.3071461914844259E-3</v>
      </c>
      <c r="F331" s="30">
        <f t="shared" si="31"/>
        <v>16.689384482178866</v>
      </c>
      <c r="H331" s="5">
        <v>43617</v>
      </c>
      <c r="I331" s="6">
        <f t="shared" si="36"/>
        <v>4616.1052037047266</v>
      </c>
      <c r="J331" s="13">
        <f t="shared" si="37"/>
        <v>4616.1052037047266</v>
      </c>
      <c r="K331" s="11">
        <f t="shared" si="32"/>
        <v>4609.2312563364176</v>
      </c>
      <c r="L331" s="28">
        <f t="shared" si="33"/>
        <v>1.4891227701639524E-3</v>
      </c>
      <c r="M331" s="28">
        <f t="shared" si="34"/>
        <v>6.8739473683090182</v>
      </c>
    </row>
    <row r="332" spans="1:13" x14ac:dyDescent="0.3">
      <c r="A332" s="5">
        <v>43647</v>
      </c>
      <c r="B332" s="6">
        <f t="shared" si="38"/>
        <v>12802.695966330775</v>
      </c>
      <c r="C332" s="10">
        <f t="shared" si="39"/>
        <v>12802.695966330775</v>
      </c>
      <c r="D332" s="11">
        <f t="shared" si="35"/>
        <v>12779.828033275131</v>
      </c>
      <c r="E332" s="29">
        <f t="shared" si="30"/>
        <v>1.7861810602847693E-3</v>
      </c>
      <c r="F332" s="30">
        <f t="shared" si="31"/>
        <v>22.867933055644244</v>
      </c>
      <c r="H332" s="5">
        <v>43647</v>
      </c>
      <c r="I332" s="6">
        <f t="shared" si="36"/>
        <v>4627.9422704237822</v>
      </c>
      <c r="J332" s="13">
        <f t="shared" si="37"/>
        <v>4627.9422704237822</v>
      </c>
      <c r="K332" s="11">
        <f t="shared" si="32"/>
        <v>4618.8611925280748</v>
      </c>
      <c r="L332" s="28">
        <f t="shared" si="33"/>
        <v>1.9622279979036854E-3</v>
      </c>
      <c r="M332" s="28">
        <f t="shared" si="34"/>
        <v>9.0810778957074945</v>
      </c>
    </row>
    <row r="333" spans="1:13" x14ac:dyDescent="0.3">
      <c r="A333" s="5">
        <v>43678</v>
      </c>
      <c r="B333" s="6">
        <f t="shared" si="38"/>
        <v>12840.409524565475</v>
      </c>
      <c r="C333" s="10">
        <f t="shared" si="39"/>
        <v>12840.409524565483</v>
      </c>
      <c r="D333" s="11">
        <f t="shared" si="35"/>
        <v>12809.500059084457</v>
      </c>
      <c r="E333" s="29">
        <f t="shared" si="30"/>
        <v>2.4072024667035549E-3</v>
      </c>
      <c r="F333" s="30">
        <f t="shared" si="31"/>
        <v>30.909465481017833</v>
      </c>
      <c r="H333" s="5">
        <v>43678</v>
      </c>
      <c r="I333" s="6">
        <f t="shared" si="36"/>
        <v>4640.9427986219252</v>
      </c>
      <c r="J333" s="13">
        <f t="shared" si="37"/>
        <v>4640.9427986219252</v>
      </c>
      <c r="K333" s="11">
        <f t="shared" si="32"/>
        <v>4628.8121265927894</v>
      </c>
      <c r="L333" s="28">
        <f t="shared" si="33"/>
        <v>2.6138378677578096E-3</v>
      </c>
      <c r="M333" s="28">
        <f t="shared" si="34"/>
        <v>12.130672029135894</v>
      </c>
    </row>
    <row r="334" spans="1:13" x14ac:dyDescent="0.3">
      <c r="A334" s="5">
        <v>43709</v>
      </c>
      <c r="B334" s="6">
        <f t="shared" si="38"/>
        <v>12877.724085327052</v>
      </c>
      <c r="C334" s="10">
        <f t="shared" si="39"/>
        <v>12877.724085327045</v>
      </c>
      <c r="D334" s="11">
        <f t="shared" si="35"/>
        <v>12839.172084893777</v>
      </c>
      <c r="E334" s="29">
        <f t="shared" si="30"/>
        <v>2.9936967260544146E-3</v>
      </c>
      <c r="F334" s="30">
        <f t="shared" si="31"/>
        <v>38.55200043327568</v>
      </c>
      <c r="H334" s="5">
        <v>43709</v>
      </c>
      <c r="I334" s="6">
        <f t="shared" si="36"/>
        <v>4653.6337305342331</v>
      </c>
      <c r="J334" s="13">
        <f t="shared" si="37"/>
        <v>4653.6337305342331</v>
      </c>
      <c r="K334" s="11">
        <f t="shared" si="32"/>
        <v>4638.7630606575021</v>
      </c>
      <c r="L334" s="28">
        <f t="shared" si="33"/>
        <v>3.1954964094313954E-3</v>
      </c>
      <c r="M334" s="28">
        <f t="shared" si="34"/>
        <v>14.870669876730972</v>
      </c>
    </row>
    <row r="335" spans="1:13" x14ac:dyDescent="0.3">
      <c r="A335" s="5">
        <v>43739</v>
      </c>
      <c r="B335" s="6">
        <f t="shared" si="38"/>
        <v>12911.998086791398</v>
      </c>
      <c r="C335" s="10">
        <f t="shared" si="39"/>
        <v>12911.998086791398</v>
      </c>
      <c r="D335" s="11">
        <f t="shared" si="35"/>
        <v>12867.886948580221</v>
      </c>
      <c r="E335" s="29">
        <f t="shared" si="30"/>
        <v>3.4162906402768157E-3</v>
      </c>
      <c r="F335" s="30">
        <f t="shared" si="31"/>
        <v>44.111138211177604</v>
      </c>
      <c r="H335" s="5">
        <v>43739</v>
      </c>
      <c r="I335" s="6">
        <f t="shared" si="36"/>
        <v>4665.4198786661127</v>
      </c>
      <c r="J335" s="13">
        <f t="shared" si="37"/>
        <v>4665.4198786661109</v>
      </c>
      <c r="K335" s="11">
        <f t="shared" si="32"/>
        <v>4648.3929968491593</v>
      </c>
      <c r="L335" s="28">
        <f t="shared" si="33"/>
        <v>3.6495925896859547E-3</v>
      </c>
      <c r="M335" s="28">
        <f t="shared" si="34"/>
        <v>17.026881816953392</v>
      </c>
    </row>
    <row r="336" spans="1:13" x14ac:dyDescent="0.3">
      <c r="A336" s="5">
        <v>43770</v>
      </c>
      <c r="B336" s="6">
        <f t="shared" si="38"/>
        <v>12947.098829869505</v>
      </c>
      <c r="C336" s="10">
        <f t="shared" si="39"/>
        <v>12947.098829869497</v>
      </c>
      <c r="D336" s="11">
        <f t="shared" si="35"/>
        <v>12897.55897438954</v>
      </c>
      <c r="E336" s="29">
        <f t="shared" si="30"/>
        <v>3.8263286726192558E-3</v>
      </c>
      <c r="F336" s="30">
        <f t="shared" si="31"/>
        <v>49.539855479964899</v>
      </c>
      <c r="H336" s="5">
        <v>43770</v>
      </c>
      <c r="I336" s="6">
        <f t="shared" si="36"/>
        <v>4678.2129455505201</v>
      </c>
      <c r="J336" s="13">
        <f t="shared" si="37"/>
        <v>4678.2129455505183</v>
      </c>
      <c r="K336" s="11">
        <f t="shared" si="32"/>
        <v>4658.3439309138739</v>
      </c>
      <c r="L336" s="28">
        <f t="shared" si="33"/>
        <v>4.2471377143154044E-3</v>
      </c>
      <c r="M336" s="28">
        <f t="shared" si="34"/>
        <v>19.86901463664617</v>
      </c>
    </row>
    <row r="337" spans="1:13" x14ac:dyDescent="0.3">
      <c r="A337" s="5">
        <v>43800</v>
      </c>
      <c r="B337" s="6">
        <f t="shared" si="38"/>
        <v>12981.981922168547</v>
      </c>
      <c r="C337" s="10">
        <f t="shared" si="39"/>
        <v>12981.981922168547</v>
      </c>
      <c r="D337" s="11">
        <f t="shared" si="35"/>
        <v>12926.273838075977</v>
      </c>
      <c r="E337" s="29">
        <f t="shared" si="30"/>
        <v>4.2911848457777256E-3</v>
      </c>
      <c r="F337" s="30">
        <f t="shared" si="31"/>
        <v>55.708084092570061</v>
      </c>
      <c r="H337" s="5">
        <v>43800</v>
      </c>
      <c r="I337" s="6">
        <f t="shared" si="36"/>
        <v>4690.3561337441715</v>
      </c>
      <c r="J337" s="13">
        <f t="shared" si="37"/>
        <v>4690.3561337441733</v>
      </c>
      <c r="K337" s="11">
        <f t="shared" si="32"/>
        <v>4667.9738671055311</v>
      </c>
      <c r="L337" s="28">
        <f t="shared" si="33"/>
        <v>4.7719759439190674E-3</v>
      </c>
      <c r="M337" s="28">
        <f t="shared" si="34"/>
        <v>22.382266638640431</v>
      </c>
    </row>
    <row r="338" spans="1:13" x14ac:dyDescent="0.3">
      <c r="A338" s="5">
        <v>43831</v>
      </c>
      <c r="B338" s="6">
        <f t="shared" si="38"/>
        <v>13017.655740810387</v>
      </c>
      <c r="C338" s="10">
        <f t="shared" si="39"/>
        <v>13017.655740810387</v>
      </c>
      <c r="D338" s="11">
        <f t="shared" si="35"/>
        <v>12955.945863885303</v>
      </c>
      <c r="E338" s="29">
        <f t="shared" si="30"/>
        <v>4.7404754092262259E-3</v>
      </c>
      <c r="F338" s="30">
        <f t="shared" si="31"/>
        <v>61.709876925084245</v>
      </c>
      <c r="H338" s="5">
        <v>43831</v>
      </c>
      <c r="I338" s="6">
        <f t="shared" si="36"/>
        <v>4707.0529106796475</v>
      </c>
      <c r="J338" s="13">
        <f t="shared" si="37"/>
        <v>4707.0529106796475</v>
      </c>
      <c r="K338" s="11">
        <f t="shared" si="32"/>
        <v>4677.9248011702439</v>
      </c>
      <c r="L338" s="28">
        <f t="shared" si="33"/>
        <v>6.1881840000812469E-3</v>
      </c>
      <c r="M338" s="28">
        <f t="shared" si="34"/>
        <v>29.128109509403657</v>
      </c>
    </row>
    <row r="339" spans="1:13" x14ac:dyDescent="0.3">
      <c r="A339" s="5">
        <v>43862</v>
      </c>
      <c r="B339" s="6">
        <f t="shared" si="38"/>
        <v>13057.592172330129</v>
      </c>
      <c r="C339" s="10">
        <f t="shared" si="39"/>
        <v>13057.592172330129</v>
      </c>
      <c r="D339" s="11">
        <f t="shared" si="35"/>
        <v>12985.617889694622</v>
      </c>
      <c r="E339" s="29">
        <f t="shared" si="30"/>
        <v>5.5120639154303593E-3</v>
      </c>
      <c r="F339" s="30">
        <f t="shared" si="31"/>
        <v>71.974282635506825</v>
      </c>
      <c r="H339" s="5">
        <v>43862</v>
      </c>
      <c r="I339" s="6">
        <f t="shared" si="36"/>
        <v>4718.2402717407113</v>
      </c>
      <c r="J339" s="13">
        <f t="shared" si="37"/>
        <v>4718.2402717407113</v>
      </c>
      <c r="K339" s="11">
        <f t="shared" si="32"/>
        <v>4687.8757352349585</v>
      </c>
      <c r="L339" s="28">
        <f t="shared" si="33"/>
        <v>6.4355638451939852E-3</v>
      </c>
      <c r="M339" s="28">
        <f t="shared" si="34"/>
        <v>30.364536505752767</v>
      </c>
    </row>
    <row r="340" spans="1:13" x14ac:dyDescent="0.3">
      <c r="A340" s="5">
        <v>43891</v>
      </c>
      <c r="B340" s="6">
        <f t="shared" si="38"/>
        <v>13083.763348181194</v>
      </c>
      <c r="C340" s="10">
        <f t="shared" si="39"/>
        <v>13083.763348181194</v>
      </c>
      <c r="D340" s="11">
        <f t="shared" si="35"/>
        <v>13013.375591258184</v>
      </c>
      <c r="E340" s="29">
        <f t="shared" si="30"/>
        <v>5.3797791239318504E-3</v>
      </c>
      <c r="F340" s="30">
        <f t="shared" si="31"/>
        <v>70.387756923009874</v>
      </c>
      <c r="H340" s="5">
        <v>43891</v>
      </c>
      <c r="I340" s="6">
        <f t="shared" si="36"/>
        <v>4728.1957470447142</v>
      </c>
      <c r="J340" s="13">
        <f t="shared" si="37"/>
        <v>4728.1957470447142</v>
      </c>
      <c r="K340" s="11">
        <f t="shared" si="32"/>
        <v>4697.1846735535601</v>
      </c>
      <c r="L340" s="28">
        <f t="shared" si="33"/>
        <v>6.5587541527943483E-3</v>
      </c>
      <c r="M340" s="28">
        <f t="shared" si="34"/>
        <v>31.011073491154093</v>
      </c>
    </row>
    <row r="341" spans="1:13" x14ac:dyDescent="0.3">
      <c r="A341" s="5">
        <v>43922</v>
      </c>
      <c r="B341" s="6">
        <f t="shared" si="38"/>
        <v>13113.082632980462</v>
      </c>
      <c r="C341" s="10">
        <f t="shared" si="39"/>
        <v>13113.082632980469</v>
      </c>
      <c r="D341" s="11">
        <f t="shared" si="35"/>
        <v>13043.047617067503</v>
      </c>
      <c r="E341" s="29">
        <f t="shared" si="30"/>
        <v>5.3408506506941117E-3</v>
      </c>
      <c r="F341" s="30">
        <f t="shared" si="31"/>
        <v>70.035015912959352</v>
      </c>
      <c r="H341" s="5">
        <v>43922</v>
      </c>
      <c r="I341" s="6">
        <f t="shared" si="36"/>
        <v>4739.6906575445555</v>
      </c>
      <c r="J341" s="13">
        <f t="shared" si="37"/>
        <v>4739.6906575445537</v>
      </c>
      <c r="K341" s="11">
        <f t="shared" si="32"/>
        <v>4707.1356076182728</v>
      </c>
      <c r="L341" s="28">
        <f t="shared" si="33"/>
        <v>6.8686022524406974E-3</v>
      </c>
      <c r="M341" s="28">
        <f t="shared" si="34"/>
        <v>32.555049926282663</v>
      </c>
    </row>
    <row r="342" spans="1:13" x14ac:dyDescent="0.3">
      <c r="A342" s="5">
        <v>43952</v>
      </c>
      <c r="B342" s="6">
        <f t="shared" si="38"/>
        <v>13146.817376591942</v>
      </c>
      <c r="C342" s="10">
        <f t="shared" si="39"/>
        <v>13146.817376591942</v>
      </c>
      <c r="D342" s="11">
        <f t="shared" si="35"/>
        <v>13071.762480753947</v>
      </c>
      <c r="E342" s="29">
        <f t="shared" si="30"/>
        <v>5.7089783548397869E-3</v>
      </c>
      <c r="F342" s="30">
        <f t="shared" si="31"/>
        <v>75.054895837994991</v>
      </c>
      <c r="H342" s="5">
        <v>43952</v>
      </c>
      <c r="I342" s="6">
        <f t="shared" si="36"/>
        <v>4751.0367462760205</v>
      </c>
      <c r="J342" s="13">
        <f t="shared" si="37"/>
        <v>4751.0367462760205</v>
      </c>
      <c r="K342" s="11">
        <f t="shared" si="32"/>
        <v>4716.7655438099318</v>
      </c>
      <c r="L342" s="28">
        <f t="shared" si="33"/>
        <v>7.2134155756533062E-3</v>
      </c>
      <c r="M342" s="28">
        <f t="shared" si="34"/>
        <v>34.271202466088653</v>
      </c>
    </row>
    <row r="343" spans="1:13" x14ac:dyDescent="0.3">
      <c r="A343" s="5">
        <v>43983</v>
      </c>
      <c r="B343" s="6">
        <f t="shared" si="38"/>
        <v>13182.78472917663</v>
      </c>
      <c r="C343" s="10">
        <f t="shared" si="39"/>
        <v>13182.78472917663</v>
      </c>
      <c r="D343" s="11">
        <f t="shared" si="35"/>
        <v>13101.434506563266</v>
      </c>
      <c r="E343" s="29">
        <f t="shared" si="30"/>
        <v>6.1709437182355577E-3</v>
      </c>
      <c r="F343" s="30">
        <f t="shared" si="31"/>
        <v>81.350222613364167</v>
      </c>
      <c r="H343" s="5">
        <v>43983</v>
      </c>
      <c r="I343" s="6">
        <f t="shared" si="36"/>
        <v>4763.2002840040568</v>
      </c>
      <c r="J343" s="13">
        <f t="shared" si="37"/>
        <v>4763.200284004055</v>
      </c>
      <c r="K343" s="11">
        <f t="shared" si="32"/>
        <v>4726.7164778746446</v>
      </c>
      <c r="L343" s="28">
        <f t="shared" si="33"/>
        <v>7.6595154421562669E-3</v>
      </c>
      <c r="M343" s="28">
        <f t="shared" si="34"/>
        <v>36.483806129412187</v>
      </c>
    </row>
    <row r="344" spans="1:13" x14ac:dyDescent="0.3">
      <c r="A344" s="5">
        <v>44013</v>
      </c>
      <c r="B344" s="6">
        <f t="shared" si="38"/>
        <v>13217.2770474764</v>
      </c>
      <c r="C344" s="10">
        <f t="shared" si="39"/>
        <v>13217.277047476393</v>
      </c>
      <c r="D344" s="11">
        <f t="shared" si="35"/>
        <v>13130.14937024971</v>
      </c>
      <c r="E344" s="29">
        <f t="shared" si="30"/>
        <v>6.5919536159927579E-3</v>
      </c>
      <c r="F344" s="30">
        <f t="shared" si="31"/>
        <v>87.127677226690139</v>
      </c>
      <c r="H344" s="5">
        <v>44013</v>
      </c>
      <c r="I344" s="6">
        <f t="shared" si="36"/>
        <v>4774.9846367940481</v>
      </c>
      <c r="J344" s="13">
        <f t="shared" si="37"/>
        <v>4774.9846367940481</v>
      </c>
      <c r="K344" s="11">
        <f t="shared" si="32"/>
        <v>4736.3464140663036</v>
      </c>
      <c r="L344" s="28">
        <f t="shared" si="33"/>
        <v>8.0918004280085866E-3</v>
      </c>
      <c r="M344" s="28">
        <f t="shared" si="34"/>
        <v>38.638222727744505</v>
      </c>
    </row>
    <row r="345" spans="1:13" x14ac:dyDescent="0.3">
      <c r="A345" s="5">
        <v>44044</v>
      </c>
      <c r="B345" s="6">
        <f t="shared" si="38"/>
        <v>13255.087250729193</v>
      </c>
      <c r="C345" s="10">
        <f t="shared" si="39"/>
        <v>13255.087250729208</v>
      </c>
      <c r="D345" s="11">
        <f t="shared" si="35"/>
        <v>13159.821396059029</v>
      </c>
      <c r="E345" s="29">
        <f t="shared" si="30"/>
        <v>7.1871163778965937E-3</v>
      </c>
      <c r="F345" s="30">
        <f t="shared" si="31"/>
        <v>95.265854670164117</v>
      </c>
      <c r="H345" s="5">
        <v>44044</v>
      </c>
      <c r="I345" s="6">
        <f t="shared" si="36"/>
        <v>4788.0636314974599</v>
      </c>
      <c r="J345" s="13">
        <f t="shared" si="37"/>
        <v>4788.0636314974599</v>
      </c>
      <c r="K345" s="11">
        <f t="shared" si="32"/>
        <v>4746.2973481310164</v>
      </c>
      <c r="L345" s="28">
        <f t="shared" si="33"/>
        <v>8.7230008999235435E-3</v>
      </c>
      <c r="M345" s="28">
        <f t="shared" si="34"/>
        <v>41.766283366443531</v>
      </c>
    </row>
    <row r="346" spans="1:13" x14ac:dyDescent="0.3">
      <c r="A346" s="5">
        <v>44075</v>
      </c>
      <c r="B346" s="6">
        <f t="shared" si="38"/>
        <v>13291.397768416169</v>
      </c>
      <c r="C346" s="10">
        <f t="shared" si="39"/>
        <v>13291.397768416176</v>
      </c>
      <c r="D346" s="11">
        <f t="shared" si="35"/>
        <v>13189.493421868356</v>
      </c>
      <c r="E346" s="29">
        <f t="shared" si="30"/>
        <v>7.666939799963312E-3</v>
      </c>
      <c r="F346" s="30">
        <f t="shared" si="31"/>
        <v>101.90434654781347</v>
      </c>
      <c r="H346" s="5">
        <v>44075</v>
      </c>
      <c r="I346" s="6">
        <f t="shared" si="36"/>
        <v>4800.061028818247</v>
      </c>
      <c r="J346" s="13">
        <f t="shared" si="37"/>
        <v>4800.0610288182488</v>
      </c>
      <c r="K346" s="11">
        <f t="shared" si="32"/>
        <v>4756.2482821957292</v>
      </c>
      <c r="L346" s="28">
        <f t="shared" si="33"/>
        <v>9.1275394957435162E-3</v>
      </c>
      <c r="M346" s="28">
        <f t="shared" si="34"/>
        <v>43.812746622517807</v>
      </c>
    </row>
    <row r="347" spans="1:13" x14ac:dyDescent="0.3">
      <c r="A347" s="5">
        <v>44105</v>
      </c>
      <c r="B347" s="6">
        <f t="shared" si="38"/>
        <v>13326.651144283729</v>
      </c>
      <c r="C347" s="10">
        <f t="shared" si="39"/>
        <v>13326.651144283736</v>
      </c>
      <c r="D347" s="11">
        <f t="shared" si="35"/>
        <v>13218.208285554792</v>
      </c>
      <c r="E347" s="29">
        <f t="shared" si="30"/>
        <v>8.1372925241951482E-3</v>
      </c>
      <c r="F347" s="30">
        <f t="shared" si="31"/>
        <v>108.4428587289367</v>
      </c>
      <c r="H347" s="5">
        <v>44105</v>
      </c>
      <c r="I347" s="6">
        <f t="shared" si="36"/>
        <v>4811.2608879116706</v>
      </c>
      <c r="J347" s="13">
        <f t="shared" si="37"/>
        <v>4811.2608879116706</v>
      </c>
      <c r="K347" s="11">
        <f t="shared" si="32"/>
        <v>4765.8782183873882</v>
      </c>
      <c r="L347" s="28">
        <f t="shared" si="33"/>
        <v>9.4325937797941264E-3</v>
      </c>
      <c r="M347" s="28">
        <f t="shared" si="34"/>
        <v>45.382669524282392</v>
      </c>
    </row>
    <row r="348" spans="1:13" x14ac:dyDescent="0.3">
      <c r="A348" s="5">
        <v>44136</v>
      </c>
      <c r="B348" s="6">
        <f t="shared" si="38"/>
        <v>13362.245705582711</v>
      </c>
      <c r="C348" s="10">
        <f t="shared" si="39"/>
        <v>13362.245705582711</v>
      </c>
      <c r="D348" s="11">
        <f t="shared" si="35"/>
        <v>13247.880311364119</v>
      </c>
      <c r="E348" s="29">
        <f t="shared" si="30"/>
        <v>8.5588453272349586E-3</v>
      </c>
      <c r="F348" s="30">
        <f t="shared" si="31"/>
        <v>114.36539421859197</v>
      </c>
      <c r="H348" s="5">
        <v>44136</v>
      </c>
      <c r="I348" s="6">
        <f t="shared" si="36"/>
        <v>4823.0697516373148</v>
      </c>
      <c r="J348" s="13">
        <f t="shared" si="37"/>
        <v>4823.0697516373166</v>
      </c>
      <c r="K348" s="11">
        <f t="shared" si="32"/>
        <v>4775.829152452101</v>
      </c>
      <c r="L348" s="28">
        <f t="shared" si="33"/>
        <v>9.7947161492277328E-3</v>
      </c>
      <c r="M348" s="28">
        <f t="shared" si="34"/>
        <v>47.240599185213796</v>
      </c>
    </row>
    <row r="349" spans="1:13" x14ac:dyDescent="0.3">
      <c r="A349" s="5">
        <v>44166</v>
      </c>
      <c r="B349" s="6">
        <f t="shared" si="38"/>
        <v>13395.980449248167</v>
      </c>
      <c r="C349" s="10">
        <f t="shared" si="39"/>
        <v>13395.98044924816</v>
      </c>
      <c r="D349" s="11">
        <f t="shared" si="35"/>
        <v>13276.595175050556</v>
      </c>
      <c r="E349" s="29">
        <f t="shared" si="30"/>
        <v>8.9120221285715548E-3</v>
      </c>
      <c r="F349" s="30">
        <f t="shared" si="31"/>
        <v>119.38527419761158</v>
      </c>
      <c r="H349" s="5">
        <v>44166</v>
      </c>
      <c r="I349" s="6">
        <f t="shared" si="36"/>
        <v>4834.6673190345064</v>
      </c>
      <c r="J349" s="13">
        <f t="shared" si="37"/>
        <v>4834.66731903451</v>
      </c>
      <c r="K349" s="11">
        <f t="shared" si="32"/>
        <v>4785.4590886437582</v>
      </c>
      <c r="L349" s="28">
        <f t="shared" si="33"/>
        <v>1.0178204030091403E-2</v>
      </c>
      <c r="M349" s="28">
        <f t="shared" si="34"/>
        <v>49.208230390748213</v>
      </c>
    </row>
    <row r="350" spans="1:13" x14ac:dyDescent="0.3">
      <c r="A350" s="5">
        <v>44197</v>
      </c>
      <c r="B350" s="6">
        <f t="shared" si="38"/>
        <v>13432.241512283174</v>
      </c>
      <c r="C350" s="10">
        <f t="shared" si="39"/>
        <v>13432.241512283181</v>
      </c>
      <c r="D350" s="11">
        <f t="shared" si="35"/>
        <v>13306.267200859882</v>
      </c>
      <c r="E350" s="29">
        <f t="shared" si="30"/>
        <v>9.3785025610277888E-3</v>
      </c>
      <c r="F350" s="30">
        <f t="shared" si="31"/>
        <v>125.97431142329151</v>
      </c>
      <c r="H350" s="5">
        <v>44197</v>
      </c>
      <c r="I350" s="6">
        <f t="shared" si="36"/>
        <v>4850.6902902140027</v>
      </c>
      <c r="J350" s="13">
        <f t="shared" si="37"/>
        <v>4850.6902902140009</v>
      </c>
      <c r="K350" s="11">
        <f t="shared" si="32"/>
        <v>4795.4100227084709</v>
      </c>
      <c r="L350" s="28">
        <f t="shared" si="33"/>
        <v>1.1396371278755247E-2</v>
      </c>
      <c r="M350" s="28">
        <f t="shared" si="34"/>
        <v>55.28026750553181</v>
      </c>
    </row>
    <row r="351" spans="1:13" x14ac:dyDescent="0.3">
      <c r="A351" s="5">
        <v>44228</v>
      </c>
      <c r="B351" s="6">
        <f t="shared" si="38"/>
        <v>13471.385408055256</v>
      </c>
      <c r="C351" s="10">
        <f t="shared" si="39"/>
        <v>13471.385408055256</v>
      </c>
      <c r="D351" s="11">
        <f t="shared" si="35"/>
        <v>13335.939226669201</v>
      </c>
      <c r="E351" s="29">
        <f t="shared" si="30"/>
        <v>1.0054361692084315E-2</v>
      </c>
      <c r="F351" s="30">
        <f t="shared" si="31"/>
        <v>135.44618138605438</v>
      </c>
      <c r="H351" s="5">
        <v>44228</v>
      </c>
      <c r="I351" s="6">
        <f t="shared" si="36"/>
        <v>4861.194085864794</v>
      </c>
      <c r="J351" s="13">
        <f t="shared" si="37"/>
        <v>4861.1940858647959</v>
      </c>
      <c r="K351" s="11">
        <f t="shared" si="32"/>
        <v>4805.3609567731855</v>
      </c>
      <c r="L351" s="28">
        <f t="shared" si="33"/>
        <v>1.1485476223621284E-2</v>
      </c>
      <c r="M351" s="28">
        <f t="shared" si="34"/>
        <v>55.833129091608498</v>
      </c>
    </row>
    <row r="352" spans="1:13" x14ac:dyDescent="0.3">
      <c r="A352" s="5">
        <v>44256</v>
      </c>
      <c r="B352" s="6">
        <f t="shared" si="38"/>
        <v>13495.741732919665</v>
      </c>
      <c r="C352" s="10">
        <f t="shared" si="39"/>
        <v>13495.741732919658</v>
      </c>
      <c r="D352" s="11">
        <f t="shared" si="35"/>
        <v>13362.73976610988</v>
      </c>
      <c r="E352" s="29">
        <f t="shared" si="30"/>
        <v>9.8551061099041333E-3</v>
      </c>
      <c r="F352" s="30">
        <f t="shared" si="31"/>
        <v>133.00196680978479</v>
      </c>
      <c r="H352" s="5">
        <v>44256</v>
      </c>
      <c r="I352" s="6">
        <f t="shared" si="36"/>
        <v>4870.3582602498136</v>
      </c>
      <c r="J352" s="13">
        <f t="shared" si="37"/>
        <v>4870.3582602498136</v>
      </c>
      <c r="K352" s="11">
        <f t="shared" si="32"/>
        <v>4814.3488972187333</v>
      </c>
      <c r="L352" s="28">
        <f t="shared" si="33"/>
        <v>1.1500049901505072E-2</v>
      </c>
      <c r="M352" s="28">
        <f t="shared" si="34"/>
        <v>56.009363031080284</v>
      </c>
    </row>
    <row r="353" spans="1:13" x14ac:dyDescent="0.3">
      <c r="A353" s="5">
        <v>44287</v>
      </c>
      <c r="B353" s="6">
        <f t="shared" si="38"/>
        <v>13524.688659078594</v>
      </c>
      <c r="C353" s="10">
        <f t="shared" si="39"/>
        <v>13524.688659078602</v>
      </c>
      <c r="D353" s="11">
        <f t="shared" si="35"/>
        <v>13392.411791919199</v>
      </c>
      <c r="E353" s="29">
        <f t="shared" si="30"/>
        <v>9.7804001625281488E-3</v>
      </c>
      <c r="F353" s="30">
        <f t="shared" si="31"/>
        <v>132.2768671593949</v>
      </c>
      <c r="H353" s="5">
        <v>44287</v>
      </c>
      <c r="I353" s="6">
        <f t="shared" si="36"/>
        <v>4881.7691923078073</v>
      </c>
      <c r="J353" s="13">
        <f t="shared" si="37"/>
        <v>4881.7691923078073</v>
      </c>
      <c r="K353" s="11">
        <f t="shared" si="32"/>
        <v>4824.2998312834461</v>
      </c>
      <c r="L353" s="28">
        <f t="shared" si="33"/>
        <v>1.1772240505535483E-2</v>
      </c>
      <c r="M353" s="28">
        <f t="shared" si="34"/>
        <v>57.469361024361206</v>
      </c>
    </row>
    <row r="354" spans="1:13" x14ac:dyDescent="0.3">
      <c r="A354" s="5">
        <v>44317</v>
      </c>
      <c r="B354" s="6">
        <f t="shared" si="38"/>
        <v>13559.050581143252</v>
      </c>
      <c r="C354" s="10">
        <f t="shared" si="39"/>
        <v>13559.050581143245</v>
      </c>
      <c r="D354" s="11">
        <f t="shared" si="35"/>
        <v>13421.126655605643</v>
      </c>
      <c r="E354" s="29">
        <f t="shared" si="30"/>
        <v>1.0172093150048524E-2</v>
      </c>
      <c r="F354" s="30">
        <f t="shared" si="31"/>
        <v>137.92392553760874</v>
      </c>
      <c r="H354" s="5">
        <v>44317</v>
      </c>
      <c r="I354" s="6">
        <f t="shared" si="36"/>
        <v>4893.0678237943594</v>
      </c>
      <c r="J354" s="13">
        <f t="shared" si="37"/>
        <v>4893.0678237943575</v>
      </c>
      <c r="K354" s="11">
        <f t="shared" si="32"/>
        <v>4833.9297674751033</v>
      </c>
      <c r="L354" s="28">
        <f t="shared" si="33"/>
        <v>1.2086089637195567E-2</v>
      </c>
      <c r="M354" s="28">
        <f t="shared" si="34"/>
        <v>59.138056319256066</v>
      </c>
    </row>
    <row r="355" spans="1:13" x14ac:dyDescent="0.3">
      <c r="A355" s="5">
        <v>44348</v>
      </c>
      <c r="B355" s="6">
        <f t="shared" si="38"/>
        <v>13593.182795375564</v>
      </c>
      <c r="C355" s="10">
        <f t="shared" si="39"/>
        <v>13593.182795375564</v>
      </c>
      <c r="D355" s="11">
        <f t="shared" si="35"/>
        <v>13450.798681414963</v>
      </c>
      <c r="E355" s="29">
        <f t="shared" si="30"/>
        <v>1.0474670730466491E-2</v>
      </c>
      <c r="F355" s="30">
        <f t="shared" si="31"/>
        <v>142.3841139606011</v>
      </c>
      <c r="H355" s="5">
        <v>44348</v>
      </c>
      <c r="I355" s="6">
        <f t="shared" si="36"/>
        <v>4905.1214731274922</v>
      </c>
      <c r="J355" s="13">
        <f t="shared" si="37"/>
        <v>4905.1214731274904</v>
      </c>
      <c r="K355" s="11">
        <f t="shared" si="32"/>
        <v>4843.8807015398161</v>
      </c>
      <c r="L355" s="28">
        <f t="shared" si="33"/>
        <v>1.2485067275740509E-2</v>
      </c>
      <c r="M355" s="28">
        <f t="shared" si="34"/>
        <v>61.240771587676136</v>
      </c>
    </row>
    <row r="356" spans="1:13" x14ac:dyDescent="0.3">
      <c r="A356" s="5">
        <v>44378</v>
      </c>
      <c r="B356" s="6">
        <f t="shared" si="38"/>
        <v>13627.44277910766</v>
      </c>
      <c r="C356" s="10">
        <f t="shared" si="39"/>
        <v>13627.442779107667</v>
      </c>
      <c r="D356" s="11">
        <f t="shared" si="35"/>
        <v>13479.513545101407</v>
      </c>
      <c r="E356" s="29">
        <f t="shared" si="30"/>
        <v>1.0855245287328921E-2</v>
      </c>
      <c r="F356" s="30">
        <f t="shared" si="31"/>
        <v>147.92923400625295</v>
      </c>
      <c r="H356" s="5">
        <v>44378</v>
      </c>
      <c r="I356" s="6">
        <f t="shared" si="36"/>
        <v>4916.97549089317</v>
      </c>
      <c r="J356" s="13">
        <f t="shared" si="37"/>
        <v>4916.9754908931664</v>
      </c>
      <c r="K356" s="11">
        <f t="shared" si="32"/>
        <v>4853.5106377314751</v>
      </c>
      <c r="L356" s="28">
        <f t="shared" si="33"/>
        <v>1.2907294998569642E-2</v>
      </c>
      <c r="M356" s="28">
        <f t="shared" si="34"/>
        <v>63.464853161694919</v>
      </c>
    </row>
    <row r="357" spans="1:13" x14ac:dyDescent="0.3">
      <c r="A357" s="5">
        <v>44409</v>
      </c>
      <c r="B357" s="6">
        <f t="shared" si="38"/>
        <v>13665.862704336108</v>
      </c>
      <c r="C357" s="10">
        <f t="shared" si="39"/>
        <v>13665.862704336108</v>
      </c>
      <c r="D357" s="11">
        <f t="shared" si="35"/>
        <v>13509.185570910726</v>
      </c>
      <c r="E357" s="29">
        <f t="shared" si="30"/>
        <v>1.1464854931966336E-2</v>
      </c>
      <c r="F357" s="30">
        <f t="shared" si="31"/>
        <v>156.67713342538264</v>
      </c>
      <c r="H357" s="5">
        <v>44409</v>
      </c>
      <c r="I357" s="6">
        <f t="shared" si="36"/>
        <v>4929.9147106121563</v>
      </c>
      <c r="J357" s="13">
        <f t="shared" si="37"/>
        <v>4929.9147106121618</v>
      </c>
      <c r="K357" s="11">
        <f t="shared" si="32"/>
        <v>4863.4615717961879</v>
      </c>
      <c r="L357" s="28">
        <f t="shared" si="33"/>
        <v>1.3479571699875693E-2</v>
      </c>
      <c r="M357" s="28">
        <f t="shared" si="34"/>
        <v>66.453138815968487</v>
      </c>
    </row>
    <row r="358" spans="1:13" x14ac:dyDescent="0.3">
      <c r="A358" s="5">
        <v>44440</v>
      </c>
      <c r="B358" s="6">
        <f t="shared" si="38"/>
        <v>13700.155363097816</v>
      </c>
      <c r="C358" s="10">
        <f t="shared" si="39"/>
        <v>13700.155363097809</v>
      </c>
      <c r="D358" s="11">
        <f t="shared" si="35"/>
        <v>13538.857596720052</v>
      </c>
      <c r="E358" s="29">
        <f t="shared" si="30"/>
        <v>1.1773426074585177E-2</v>
      </c>
      <c r="F358" s="30">
        <f t="shared" si="31"/>
        <v>161.29776637776376</v>
      </c>
      <c r="H358" s="5">
        <v>44440</v>
      </c>
      <c r="I358" s="6">
        <f t="shared" si="36"/>
        <v>4942.0757399183803</v>
      </c>
      <c r="J358" s="13">
        <f t="shared" si="37"/>
        <v>4942.0757399183785</v>
      </c>
      <c r="K358" s="11">
        <f t="shared" si="32"/>
        <v>4873.4125058609006</v>
      </c>
      <c r="L358" s="28">
        <f t="shared" si="33"/>
        <v>1.3893602136217707E-2</v>
      </c>
      <c r="M358" s="28">
        <f t="shared" si="34"/>
        <v>68.663234057479713</v>
      </c>
    </row>
    <row r="359" spans="1:13" x14ac:dyDescent="0.3">
      <c r="A359" s="5">
        <v>44470</v>
      </c>
      <c r="B359" s="6">
        <f t="shared" si="38"/>
        <v>13735.780916464493</v>
      </c>
      <c r="C359" s="10">
        <f t="shared" si="39"/>
        <v>13735.780916464493</v>
      </c>
      <c r="D359" s="11">
        <f t="shared" si="35"/>
        <v>13567.572460406489</v>
      </c>
      <c r="E359" s="29">
        <f t="shared" si="30"/>
        <v>1.2246006039334826E-2</v>
      </c>
      <c r="F359" s="30">
        <f t="shared" si="31"/>
        <v>168.20845605800423</v>
      </c>
      <c r="H359" s="5">
        <v>44470</v>
      </c>
      <c r="I359" s="6">
        <f t="shared" si="36"/>
        <v>4953.6498936715379</v>
      </c>
      <c r="J359" s="13">
        <f t="shared" si="37"/>
        <v>4953.6498936715361</v>
      </c>
      <c r="K359" s="11">
        <f t="shared" si="32"/>
        <v>4883.0424420525596</v>
      </c>
      <c r="L359" s="28">
        <f t="shared" si="33"/>
        <v>1.425362170006843E-2</v>
      </c>
      <c r="M359" s="28">
        <f t="shared" si="34"/>
        <v>70.607451618978303</v>
      </c>
    </row>
    <row r="360" spans="1:13" x14ac:dyDescent="0.3">
      <c r="A360" s="5">
        <v>44501</v>
      </c>
      <c r="B360" s="6">
        <f t="shared" si="38"/>
        <v>13770.192675921855</v>
      </c>
      <c r="C360" s="10">
        <f t="shared" si="39"/>
        <v>13770.192675921862</v>
      </c>
      <c r="D360" s="11">
        <f t="shared" si="35"/>
        <v>13597.244486215815</v>
      </c>
      <c r="E360" s="29">
        <f t="shared" si="30"/>
        <v>1.255960564796247E-2</v>
      </c>
      <c r="F360" s="30">
        <f t="shared" si="31"/>
        <v>172.94818970603956</v>
      </c>
      <c r="H360" s="5">
        <v>44501</v>
      </c>
      <c r="I360" s="6">
        <f t="shared" si="36"/>
        <v>4965.4246713517314</v>
      </c>
      <c r="J360" s="13">
        <f t="shared" si="37"/>
        <v>4965.4246713517332</v>
      </c>
      <c r="K360" s="11">
        <f t="shared" si="32"/>
        <v>4892.9933761172724</v>
      </c>
      <c r="L360" s="28">
        <f t="shared" si="33"/>
        <v>1.4587130009715982E-2</v>
      </c>
      <c r="M360" s="28">
        <f t="shared" si="34"/>
        <v>72.431295234458958</v>
      </c>
    </row>
    <row r="361" spans="1:13" x14ac:dyDescent="0.3">
      <c r="A361" s="5">
        <v>44531</v>
      </c>
      <c r="B361" s="6">
        <f t="shared" si="38"/>
        <v>13802.705908182921</v>
      </c>
      <c r="C361" s="10">
        <f t="shared" si="39"/>
        <v>13802.705908182936</v>
      </c>
      <c r="D361" s="11">
        <f t="shared" si="35"/>
        <v>13625.959349902252</v>
      </c>
      <c r="E361" s="29">
        <f t="shared" si="30"/>
        <v>1.2805210764933052E-2</v>
      </c>
      <c r="F361" s="30">
        <f t="shared" si="31"/>
        <v>176.74655828066898</v>
      </c>
      <c r="H361" s="5">
        <v>44531</v>
      </c>
      <c r="I361" s="6">
        <f t="shared" si="36"/>
        <v>4977.0637083517577</v>
      </c>
      <c r="J361" s="13">
        <f t="shared" si="37"/>
        <v>4977.0637083517558</v>
      </c>
      <c r="K361" s="11">
        <f t="shared" si="32"/>
        <v>4902.6233123089314</v>
      </c>
      <c r="L361" s="28">
        <f t="shared" si="33"/>
        <v>1.4956689406629777E-2</v>
      </c>
      <c r="M361" s="28">
        <f t="shared" si="34"/>
        <v>74.440396042826251</v>
      </c>
    </row>
    <row r="362" spans="1:13" x14ac:dyDescent="0.3">
      <c r="A362" s="5">
        <v>44562</v>
      </c>
      <c r="B362" s="6">
        <f t="shared" si="38"/>
        <v>13839.410672147325</v>
      </c>
      <c r="C362" s="10">
        <f t="shared" si="39"/>
        <v>13839.410672147325</v>
      </c>
      <c r="D362" s="11">
        <f t="shared" si="35"/>
        <v>13655.631375711579</v>
      </c>
      <c r="E362" s="29">
        <f t="shared" si="30"/>
        <v>1.32794163559012E-2</v>
      </c>
      <c r="F362" s="30">
        <f t="shared" si="31"/>
        <v>183.7792964357468</v>
      </c>
      <c r="H362" s="5">
        <v>44562</v>
      </c>
      <c r="I362" s="6">
        <f t="shared" si="36"/>
        <v>4993.5723819691593</v>
      </c>
      <c r="J362" s="13">
        <f t="shared" si="37"/>
        <v>4993.5723819691611</v>
      </c>
      <c r="K362" s="11">
        <f t="shared" si="32"/>
        <v>4912.5742463736442</v>
      </c>
      <c r="L362" s="28">
        <f t="shared" si="33"/>
        <v>1.6220478927667894E-2</v>
      </c>
      <c r="M362" s="28">
        <f t="shared" si="34"/>
        <v>80.998135595515123</v>
      </c>
    </row>
    <row r="363" spans="1:13" x14ac:dyDescent="0.3">
      <c r="A363" s="5">
        <v>44593</v>
      </c>
      <c r="B363" s="6">
        <f t="shared" si="38"/>
        <v>13877.21350464215</v>
      </c>
      <c r="C363" s="10">
        <f t="shared" si="39"/>
        <v>13877.21350464215</v>
      </c>
      <c r="D363" s="11">
        <f t="shared" si="35"/>
        <v>13685.303401520898</v>
      </c>
      <c r="E363" s="29">
        <f t="shared" si="30"/>
        <v>1.3829152592993917E-2</v>
      </c>
      <c r="F363" s="30">
        <f t="shared" si="31"/>
        <v>191.91010312125218</v>
      </c>
      <c r="H363" s="5">
        <v>44593</v>
      </c>
      <c r="I363" s="6">
        <f t="shared" si="36"/>
        <v>5003.7760178474928</v>
      </c>
      <c r="J363" s="13">
        <f t="shared" si="37"/>
        <v>5003.7760178474946</v>
      </c>
      <c r="K363" s="11">
        <f t="shared" si="32"/>
        <v>4922.525180438357</v>
      </c>
      <c r="L363" s="28">
        <f t="shared" si="33"/>
        <v>1.6237904558343518E-2</v>
      </c>
      <c r="M363" s="28">
        <f t="shared" si="34"/>
        <v>81.250837409135784</v>
      </c>
    </row>
    <row r="364" spans="1:13" x14ac:dyDescent="0.3">
      <c r="A364" s="5">
        <v>44621</v>
      </c>
      <c r="B364" s="6">
        <f t="shared" si="38"/>
        <v>13902.002393702467</v>
      </c>
      <c r="C364" s="10">
        <f t="shared" si="39"/>
        <v>13902.00239370246</v>
      </c>
      <c r="D364" s="11">
        <f t="shared" si="35"/>
        <v>13712.103940961577</v>
      </c>
      <c r="E364" s="29">
        <f t="shared" si="30"/>
        <v>1.3659791400044155E-2</v>
      </c>
      <c r="F364" s="30">
        <f t="shared" si="31"/>
        <v>189.89845274089021</v>
      </c>
      <c r="H364" s="5">
        <v>44621</v>
      </c>
      <c r="I364" s="6">
        <f t="shared" si="36"/>
        <v>5012.5430648744041</v>
      </c>
      <c r="J364" s="13">
        <f t="shared" si="37"/>
        <v>5012.5430648744077</v>
      </c>
      <c r="K364" s="11">
        <f t="shared" si="32"/>
        <v>4931.5131208839048</v>
      </c>
      <c r="L364" s="28">
        <f t="shared" si="33"/>
        <v>1.6165435975666699E-2</v>
      </c>
      <c r="M364" s="28">
        <f t="shared" si="34"/>
        <v>81.029943990499305</v>
      </c>
    </row>
    <row r="365" spans="1:13" x14ac:dyDescent="0.3">
      <c r="A365" s="5">
        <v>44652</v>
      </c>
      <c r="B365" s="6">
        <f t="shared" si="38"/>
        <v>13930.251799908816</v>
      </c>
      <c r="C365" s="10">
        <f t="shared" si="39"/>
        <v>13930.251799908816</v>
      </c>
      <c r="D365" s="11">
        <f t="shared" si="35"/>
        <v>13741.775966770896</v>
      </c>
      <c r="E365" s="29">
        <f t="shared" si="30"/>
        <v>1.3529965993805909E-2</v>
      </c>
      <c r="F365" s="30">
        <f t="shared" si="31"/>
        <v>188.47583313791984</v>
      </c>
      <c r="H365" s="5">
        <v>44652</v>
      </c>
      <c r="I365" s="6">
        <f t="shared" si="36"/>
        <v>5023.6539824918491</v>
      </c>
      <c r="J365" s="13">
        <f t="shared" si="37"/>
        <v>5023.6539824918473</v>
      </c>
      <c r="K365" s="11">
        <f t="shared" si="32"/>
        <v>4941.4640549486176</v>
      </c>
      <c r="L365" s="28">
        <f t="shared" si="33"/>
        <v>1.6360586901421784E-2</v>
      </c>
      <c r="M365" s="28">
        <f t="shared" si="34"/>
        <v>82.189927543231533</v>
      </c>
    </row>
    <row r="366" spans="1:13" x14ac:dyDescent="0.3">
      <c r="A366" s="5">
        <v>44682</v>
      </c>
      <c r="B366" s="6">
        <f t="shared" si="38"/>
        <v>13962.132202026376</v>
      </c>
      <c r="C366" s="10">
        <f t="shared" si="39"/>
        <v>13962.132202026369</v>
      </c>
      <c r="D366" s="11">
        <f t="shared" si="35"/>
        <v>13770.49083045734</v>
      </c>
      <c r="E366" s="29">
        <f t="shared" si="30"/>
        <v>1.3725795515761008E-2</v>
      </c>
      <c r="F366" s="30">
        <f t="shared" si="31"/>
        <v>191.64137156903598</v>
      </c>
      <c r="H366" s="5">
        <v>44682</v>
      </c>
      <c r="I366" s="6">
        <f t="shared" si="36"/>
        <v>5034.2060769214295</v>
      </c>
      <c r="J366" s="13">
        <f t="shared" si="37"/>
        <v>5034.2060769214331</v>
      </c>
      <c r="K366" s="11">
        <f t="shared" si="32"/>
        <v>4951.0939911402766</v>
      </c>
      <c r="L366" s="28">
        <f t="shared" si="33"/>
        <v>1.6509472300343036E-2</v>
      </c>
      <c r="M366" s="28">
        <f t="shared" si="34"/>
        <v>83.112085781152928</v>
      </c>
    </row>
    <row r="367" spans="1:13" x14ac:dyDescent="0.3">
      <c r="A367" s="5">
        <v>44713</v>
      </c>
      <c r="B367" s="6">
        <f t="shared" si="38"/>
        <v>13993.153403323489</v>
      </c>
      <c r="C367" s="10">
        <f t="shared" si="39"/>
        <v>13993.153403323482</v>
      </c>
      <c r="D367" s="11">
        <f t="shared" si="35"/>
        <v>13800.162856266659</v>
      </c>
      <c r="E367" s="29">
        <f t="shared" si="30"/>
        <v>1.3791783845590749E-2</v>
      </c>
      <c r="F367" s="30">
        <f t="shared" si="31"/>
        <v>192.99054705683011</v>
      </c>
      <c r="H367" s="5">
        <v>44713</v>
      </c>
      <c r="I367" s="6">
        <f t="shared" si="36"/>
        <v>5045.7156787319909</v>
      </c>
      <c r="J367" s="13">
        <f t="shared" si="37"/>
        <v>5045.7156787319909</v>
      </c>
      <c r="K367" s="11">
        <f t="shared" si="32"/>
        <v>4961.0449252049893</v>
      </c>
      <c r="L367" s="28">
        <f t="shared" si="33"/>
        <v>1.6780722283638402E-2</v>
      </c>
      <c r="M367" s="28">
        <f t="shared" si="34"/>
        <v>84.67075352700158</v>
      </c>
    </row>
    <row r="368" spans="1:13" x14ac:dyDescent="0.3">
      <c r="A368" s="5">
        <v>44743</v>
      </c>
      <c r="B368" s="6">
        <f t="shared" si="38"/>
        <v>14027.45732052625</v>
      </c>
      <c r="C368" s="10">
        <f>TREND(B43:B367,A43:A367,A368)</f>
        <v>14027.457320526257</v>
      </c>
      <c r="D368" s="11">
        <f t="shared" si="35"/>
        <v>13828.877719953103</v>
      </c>
      <c r="E368" s="29">
        <f t="shared" si="30"/>
        <v>1.4156492943490664E-2</v>
      </c>
      <c r="F368" s="30">
        <f t="shared" si="31"/>
        <v>198.57960057314631</v>
      </c>
      <c r="H368" s="5">
        <v>44743</v>
      </c>
      <c r="I368" s="6">
        <f t="shared" si="36"/>
        <v>5057.1852631295897</v>
      </c>
      <c r="J368" s="13">
        <f t="shared" si="37"/>
        <v>5057.1852631295915</v>
      </c>
      <c r="K368" s="11">
        <f t="shared" si="32"/>
        <v>4970.6748613966465</v>
      </c>
      <c r="L368" s="28">
        <f t="shared" si="33"/>
        <v>1.7106433170179534E-2</v>
      </c>
      <c r="M368" s="28">
        <f t="shared" si="34"/>
        <v>86.510401732943137</v>
      </c>
    </row>
    <row r="369" spans="1:13" x14ac:dyDescent="0.3">
      <c r="A369" s="5">
        <v>44774</v>
      </c>
      <c r="B369" s="6">
        <f t="shared" si="38"/>
        <v>14064.27154592521</v>
      </c>
      <c r="C369" s="10">
        <f t="shared" si="39"/>
        <v>14064.271545925203</v>
      </c>
      <c r="D369" s="11">
        <f t="shared" si="35"/>
        <v>13858.549745762422</v>
      </c>
      <c r="E369" s="29">
        <f t="shared" si="30"/>
        <v>1.4627263096494394E-2</v>
      </c>
      <c r="F369" s="30">
        <f t="shared" si="31"/>
        <v>205.72180016278799</v>
      </c>
      <c r="H369" s="5">
        <v>44774</v>
      </c>
      <c r="I369" s="6">
        <f t="shared" si="36"/>
        <v>5069.102941253801</v>
      </c>
      <c r="J369" s="13">
        <f t="shared" si="37"/>
        <v>5069.1029412538028</v>
      </c>
      <c r="K369" s="11">
        <f t="shared" si="32"/>
        <v>4980.6257954613611</v>
      </c>
      <c r="L369" s="28">
        <f t="shared" si="33"/>
        <v>1.7454201821862341E-2</v>
      </c>
      <c r="M369" s="28">
        <f t="shared" si="34"/>
        <v>88.477145792439842</v>
      </c>
    </row>
    <row r="370" spans="1:13" x14ac:dyDescent="0.3">
      <c r="A370" s="5">
        <v>44805</v>
      </c>
      <c r="B370" s="6">
        <f t="shared" si="38"/>
        <v>14096.355097757267</v>
      </c>
      <c r="C370" s="10">
        <f t="shared" si="39"/>
        <v>14096.355097757267</v>
      </c>
      <c r="D370" s="11">
        <f t="shared" si="35"/>
        <v>13888.221771571749</v>
      </c>
      <c r="E370" s="29">
        <f t="shared" si="30"/>
        <v>1.4765045626484822E-2</v>
      </c>
      <c r="F370" s="30">
        <f t="shared" si="31"/>
        <v>208.13332618551794</v>
      </c>
      <c r="H370" s="5">
        <v>44805</v>
      </c>
      <c r="I370" s="6">
        <f t="shared" si="36"/>
        <v>5080.8267834169928</v>
      </c>
      <c r="J370" s="13">
        <f t="shared" si="37"/>
        <v>5080.826783416991</v>
      </c>
      <c r="K370" s="11">
        <f t="shared" si="32"/>
        <v>4990.5767295260739</v>
      </c>
      <c r="L370" s="28">
        <f t="shared" si="33"/>
        <v>1.77628676863145E-2</v>
      </c>
      <c r="M370" s="28">
        <f t="shared" si="34"/>
        <v>90.250053890918934</v>
      </c>
    </row>
    <row r="371" spans="1:13" x14ac:dyDescent="0.3">
      <c r="A371" s="5">
        <v>44835</v>
      </c>
      <c r="B371" s="6">
        <f t="shared" si="38"/>
        <v>14132.080099911702</v>
      </c>
      <c r="C371" s="10">
        <f t="shared" si="39"/>
        <v>14132.080099911695</v>
      </c>
      <c r="D371" s="11">
        <f t="shared" si="35"/>
        <v>13916.936635258186</v>
      </c>
      <c r="E371" s="29">
        <f t="shared" si="30"/>
        <v>1.5223764876259122E-2</v>
      </c>
      <c r="F371" s="30">
        <f t="shared" si="31"/>
        <v>215.14346465351628</v>
      </c>
      <c r="H371" s="5">
        <v>44835</v>
      </c>
      <c r="I371" s="6">
        <f t="shared" si="36"/>
        <v>5092.0646696932417</v>
      </c>
      <c r="J371" s="13">
        <f t="shared" si="37"/>
        <v>5092.0646696932417</v>
      </c>
      <c r="K371" s="11">
        <f t="shared" si="32"/>
        <v>5000.2066657177311</v>
      </c>
      <c r="L371" s="28">
        <f t="shared" si="33"/>
        <v>1.803944174594397E-2</v>
      </c>
      <c r="M371" s="28">
        <f t="shared" si="34"/>
        <v>91.858003975510655</v>
      </c>
    </row>
    <row r="372" spans="1:13" x14ac:dyDescent="0.3">
      <c r="A372" s="5">
        <v>44866</v>
      </c>
      <c r="B372" s="6">
        <f t="shared" si="38"/>
        <v>14163.985971102709</v>
      </c>
      <c r="C372" s="10">
        <f t="shared" si="39"/>
        <v>14163.985971102717</v>
      </c>
      <c r="D372" s="11">
        <f t="shared" si="35"/>
        <v>13946.608661067512</v>
      </c>
      <c r="E372" s="29">
        <f t="shared" si="30"/>
        <v>1.5347184788144338E-2</v>
      </c>
      <c r="F372" s="30">
        <f t="shared" si="31"/>
        <v>217.3773100351973</v>
      </c>
      <c r="H372" s="5">
        <v>44866</v>
      </c>
      <c r="I372" s="6">
        <f t="shared" si="36"/>
        <v>5103.2471542639396</v>
      </c>
      <c r="J372" s="13">
        <f t="shared" si="37"/>
        <v>5103.2471542639432</v>
      </c>
      <c r="K372" s="11">
        <f t="shared" si="32"/>
        <v>5010.1575997824439</v>
      </c>
      <c r="L372" s="28">
        <f t="shared" si="33"/>
        <v>1.8241239678880961E-2</v>
      </c>
      <c r="M372" s="28">
        <f t="shared" si="34"/>
        <v>93.089554481495725</v>
      </c>
    </row>
    <row r="373" spans="1:13" x14ac:dyDescent="0.3">
      <c r="A373" s="5">
        <v>44896</v>
      </c>
      <c r="B373" s="6">
        <f t="shared" si="38"/>
        <v>14196.687592327457</v>
      </c>
      <c r="C373" s="10">
        <f t="shared" si="39"/>
        <v>14196.687592327457</v>
      </c>
      <c r="D373" s="11">
        <f t="shared" si="35"/>
        <v>13975.323524753949</v>
      </c>
      <c r="E373" s="29">
        <f t="shared" si="30"/>
        <v>1.5592656113186791E-2</v>
      </c>
      <c r="F373" s="30">
        <f t="shared" si="31"/>
        <v>221.36406757350778</v>
      </c>
      <c r="H373" s="5">
        <v>44896</v>
      </c>
      <c r="I373" s="6">
        <f t="shared" si="36"/>
        <v>5114.5977207269425</v>
      </c>
      <c r="J373" s="13">
        <f t="shared" si="37"/>
        <v>5114.5977207269461</v>
      </c>
      <c r="K373" s="11">
        <f t="shared" si="32"/>
        <v>5019.7875359741029</v>
      </c>
      <c r="L373" s="28">
        <f t="shared" si="33"/>
        <v>1.8537173386798479E-2</v>
      </c>
      <c r="M373" s="28">
        <f t="shared" si="34"/>
        <v>94.810184752839632</v>
      </c>
    </row>
    <row r="374" spans="1:13" x14ac:dyDescent="0.3">
      <c r="A374" s="5">
        <v>44927</v>
      </c>
      <c r="B374" s="6">
        <f t="shared" si="38"/>
        <v>14232.101617738044</v>
      </c>
      <c r="C374" s="10">
        <f t="shared" si="39"/>
        <v>14232.101617738044</v>
      </c>
      <c r="D374" s="11">
        <f t="shared" si="35"/>
        <v>14004.995550563275</v>
      </c>
      <c r="E374" s="29">
        <f t="shared" si="30"/>
        <v>1.5957310682191705E-2</v>
      </c>
      <c r="F374" s="30">
        <f t="shared" si="31"/>
        <v>227.10606717476912</v>
      </c>
      <c r="H374" s="5">
        <v>44927</v>
      </c>
      <c r="I374" s="6">
        <f t="shared" si="36"/>
        <v>5130.731290998996</v>
      </c>
      <c r="J374" s="13">
        <f t="shared" si="37"/>
        <v>5130.731290998996</v>
      </c>
      <c r="K374" s="11">
        <f t="shared" si="32"/>
        <v>5029.7384700388156</v>
      </c>
      <c r="L374" s="28">
        <f t="shared" si="33"/>
        <v>1.9683903761897496E-2</v>
      </c>
      <c r="M374" s="28">
        <f t="shared" si="34"/>
        <v>100.99282096018032</v>
      </c>
    </row>
    <row r="375" spans="1:13" x14ac:dyDescent="0.3">
      <c r="A375" s="5">
        <v>44958</v>
      </c>
      <c r="B375" s="6">
        <f t="shared" si="38"/>
        <v>14267.261236379651</v>
      </c>
      <c r="C375" s="10">
        <f t="shared" si="39"/>
        <v>14267.261236379643</v>
      </c>
      <c r="D375" s="11">
        <f t="shared" si="35"/>
        <v>14034.667576372594</v>
      </c>
      <c r="E375" s="29">
        <f t="shared" si="30"/>
        <v>1.6302614506978598E-2</v>
      </c>
      <c r="F375" s="30">
        <f t="shared" si="31"/>
        <v>232.59366000705631</v>
      </c>
      <c r="H375" s="5">
        <v>44958</v>
      </c>
      <c r="I375" s="6">
        <f t="shared" si="36"/>
        <v>5141.1900819250022</v>
      </c>
      <c r="J375" s="13">
        <f t="shared" si="37"/>
        <v>5141.1900819250022</v>
      </c>
      <c r="K375" s="11">
        <f t="shared" si="32"/>
        <v>5039.6894041035284</v>
      </c>
      <c r="L375" s="28">
        <f t="shared" si="33"/>
        <v>1.974264250184447E-2</v>
      </c>
      <c r="M375" s="28">
        <f t="shared" si="34"/>
        <v>101.5006778214738</v>
      </c>
    </row>
    <row r="376" spans="1:13" x14ac:dyDescent="0.3">
      <c r="A376" s="5">
        <v>44986</v>
      </c>
      <c r="B376" s="6">
        <f t="shared" si="38"/>
        <v>14292.2679885535</v>
      </c>
      <c r="C376" s="10">
        <f t="shared" si="39"/>
        <v>14292.2679885535</v>
      </c>
      <c r="D376" s="11">
        <f t="shared" si="35"/>
        <v>14061.468115813273</v>
      </c>
      <c r="E376" s="29">
        <f t="shared" si="30"/>
        <v>1.6148582780918408E-2</v>
      </c>
      <c r="F376" s="30">
        <f t="shared" si="31"/>
        <v>230.79987274022642</v>
      </c>
      <c r="H376" s="5">
        <v>44986</v>
      </c>
      <c r="I376" s="6">
        <f t="shared" si="36"/>
        <v>5150.3715512930794</v>
      </c>
      <c r="J376" s="13">
        <f t="shared" si="37"/>
        <v>5150.3715512930794</v>
      </c>
      <c r="K376" s="11">
        <f t="shared" si="32"/>
        <v>5048.6773445490762</v>
      </c>
      <c r="L376" s="28">
        <f t="shared" si="33"/>
        <v>1.9745023389326405E-2</v>
      </c>
      <c r="M376" s="28">
        <f t="shared" si="34"/>
        <v>101.69420674400317</v>
      </c>
    </row>
    <row r="377" spans="1:13" x14ac:dyDescent="0.3">
      <c r="A377" s="5">
        <v>45017</v>
      </c>
      <c r="B377" s="6">
        <f t="shared" si="38"/>
        <v>14321.810001179794</v>
      </c>
      <c r="C377" s="10">
        <f t="shared" si="39"/>
        <v>14321.810001179794</v>
      </c>
      <c r="D377" s="11">
        <f t="shared" si="35"/>
        <v>14091.140141622593</v>
      </c>
      <c r="E377" s="29">
        <f t="shared" si="30"/>
        <v>1.6106194645662774E-2</v>
      </c>
      <c r="F377" s="30">
        <f t="shared" si="31"/>
        <v>230.66985955720156</v>
      </c>
      <c r="H377" s="5">
        <v>45017</v>
      </c>
      <c r="I377" s="6">
        <f t="shared" si="36"/>
        <v>5161.669040057428</v>
      </c>
      <c r="J377" s="13">
        <f t="shared" si="37"/>
        <v>5161.6690400574262</v>
      </c>
      <c r="K377" s="11">
        <f t="shared" si="32"/>
        <v>5058.628278613789</v>
      </c>
      <c r="L377" s="28">
        <f t="shared" si="33"/>
        <v>1.9962682737693034E-2</v>
      </c>
      <c r="M377" s="28">
        <f t="shared" si="34"/>
        <v>103.04076144363898</v>
      </c>
    </row>
    <row r="378" spans="1:13" x14ac:dyDescent="0.3">
      <c r="A378" s="5">
        <v>45047</v>
      </c>
      <c r="B378" s="6">
        <f t="shared" si="38"/>
        <v>14351.849914305458</v>
      </c>
      <c r="C378" s="10">
        <f t="shared" si="39"/>
        <v>14351.849914305458</v>
      </c>
      <c r="D378" s="11">
        <f t="shared" si="35"/>
        <v>14119.855005309037</v>
      </c>
      <c r="E378" s="29">
        <f t="shared" si="30"/>
        <v>1.6164808744632716E-2</v>
      </c>
      <c r="F378" s="30">
        <f t="shared" si="31"/>
        <v>231.99490899642115</v>
      </c>
      <c r="H378" s="5">
        <v>45047</v>
      </c>
      <c r="I378" s="6">
        <f t="shared" si="36"/>
        <v>5172.3237501725016</v>
      </c>
      <c r="J378" s="13">
        <f t="shared" si="37"/>
        <v>5172.3237501725016</v>
      </c>
      <c r="K378" s="11">
        <f t="shared" si="32"/>
        <v>5068.258214805448</v>
      </c>
      <c r="L378" s="28">
        <f t="shared" si="33"/>
        <v>2.0119687087178741E-2</v>
      </c>
      <c r="M378" s="28">
        <f t="shared" si="34"/>
        <v>104.0655353670536</v>
      </c>
    </row>
    <row r="379" spans="1:13" x14ac:dyDescent="0.3">
      <c r="A379" s="5">
        <v>45078</v>
      </c>
      <c r="B379" s="6">
        <f t="shared" si="38"/>
        <v>14384.916939272331</v>
      </c>
      <c r="C379" s="10">
        <f t="shared" si="39"/>
        <v>14384.916939272331</v>
      </c>
      <c r="D379" s="11">
        <f t="shared" si="35"/>
        <v>14149.527031118356</v>
      </c>
      <c r="E379" s="29">
        <f t="shared" si="30"/>
        <v>1.6363661267402643E-2</v>
      </c>
      <c r="F379" s="30">
        <f t="shared" si="31"/>
        <v>235.38990815397483</v>
      </c>
      <c r="H379" s="5">
        <v>45078</v>
      </c>
      <c r="I379" s="6">
        <f t="shared" si="36"/>
        <v>5184.2563651495766</v>
      </c>
      <c r="J379" s="13">
        <f t="shared" si="37"/>
        <v>5184.2563651495766</v>
      </c>
      <c r="K379" s="11">
        <f t="shared" si="32"/>
        <v>5078.2091488701608</v>
      </c>
      <c r="L379" s="28">
        <f t="shared" si="33"/>
        <v>2.0455627347502156E-2</v>
      </c>
      <c r="M379" s="28">
        <f t="shared" si="34"/>
        <v>106.04721627941581</v>
      </c>
    </row>
    <row r="380" spans="1:13" x14ac:dyDescent="0.3">
      <c r="A380" s="5">
        <v>45108</v>
      </c>
      <c r="B380" s="6">
        <f t="shared" si="38"/>
        <v>14420.545997944457</v>
      </c>
      <c r="C380" s="10">
        <f t="shared" si="39"/>
        <v>14420.545997944471</v>
      </c>
      <c r="D380" s="11">
        <f t="shared" si="35"/>
        <v>14178.2418948048</v>
      </c>
      <c r="E380" s="29">
        <f t="shared" si="30"/>
        <v>1.6802699646337637E-2</v>
      </c>
      <c r="F380" s="30">
        <f t="shared" si="31"/>
        <v>242.30410313965695</v>
      </c>
      <c r="H380" s="5">
        <v>45108</v>
      </c>
      <c r="I380" s="6">
        <f t="shared" si="36"/>
        <v>5195.8082444003467</v>
      </c>
      <c r="J380" s="13">
        <f t="shared" si="37"/>
        <v>5195.8082444003485</v>
      </c>
      <c r="K380" s="11">
        <f t="shared" si="32"/>
        <v>5087.8390850618198</v>
      </c>
      <c r="L380" s="28">
        <f t="shared" si="33"/>
        <v>2.0780050814016848E-2</v>
      </c>
      <c r="M380" s="28">
        <f t="shared" si="34"/>
        <v>107.96915933852688</v>
      </c>
    </row>
    <row r="381" spans="1:13" x14ac:dyDescent="0.3">
      <c r="A381" s="5">
        <v>45139</v>
      </c>
      <c r="B381" s="6">
        <f t="shared" si="38"/>
        <v>14454.728045221251</v>
      </c>
      <c r="C381" s="10">
        <f t="shared" si="39"/>
        <v>14454.728045221251</v>
      </c>
      <c r="D381" s="11">
        <f t="shared" si="35"/>
        <v>14207.913920614119</v>
      </c>
      <c r="E381" s="29">
        <f t="shared" si="30"/>
        <v>1.7074975318454977E-2</v>
      </c>
      <c r="F381" s="30">
        <f t="shared" si="31"/>
        <v>246.81412460713182</v>
      </c>
      <c r="H381" s="5">
        <v>45139</v>
      </c>
      <c r="I381" s="6">
        <f t="shared" si="36"/>
        <v>5208.1407856276001</v>
      </c>
      <c r="J381" s="13">
        <f t="shared" si="37"/>
        <v>5208.1407856276001</v>
      </c>
      <c r="K381" s="11">
        <f t="shared" si="32"/>
        <v>5097.7900191265326</v>
      </c>
      <c r="L381" s="28">
        <f t="shared" si="33"/>
        <v>2.1188130475580033E-2</v>
      </c>
      <c r="M381" s="28">
        <f t="shared" si="34"/>
        <v>110.35076650106748</v>
      </c>
    </row>
    <row r="382" spans="1:13" x14ac:dyDescent="0.3">
      <c r="A382" s="5">
        <v>45170</v>
      </c>
      <c r="B382" s="6">
        <f t="shared" si="38"/>
        <v>14489.433858502554</v>
      </c>
      <c r="C382" s="10">
        <f t="shared" si="39"/>
        <v>14489.433858502554</v>
      </c>
      <c r="D382" s="11">
        <f t="shared" si="35"/>
        <v>14237.585946423445</v>
      </c>
      <c r="E382" s="29">
        <f t="shared" si="30"/>
        <v>1.7381487402375068E-2</v>
      </c>
      <c r="F382" s="30">
        <f t="shared" si="31"/>
        <v>251.84791207910894</v>
      </c>
      <c r="H382" s="5">
        <v>45170</v>
      </c>
      <c r="I382" s="6">
        <f t="shared" si="36"/>
        <v>5220.6153854678723</v>
      </c>
      <c r="J382" s="13">
        <f t="shared" si="37"/>
        <v>5220.6153854678687</v>
      </c>
      <c r="K382" s="11">
        <f t="shared" si="32"/>
        <v>5107.7409531912454</v>
      </c>
      <c r="L382" s="28">
        <f t="shared" si="33"/>
        <v>2.1620905571941716E-2</v>
      </c>
      <c r="M382" s="28">
        <f t="shared" si="34"/>
        <v>112.87443227662698</v>
      </c>
    </row>
    <row r="383" spans="1:13" x14ac:dyDescent="0.3">
      <c r="A383" s="5">
        <v>45200</v>
      </c>
      <c r="B383" s="6">
        <f t="shared" si="38"/>
        <v>14523.749477030851</v>
      </c>
      <c r="C383" s="10">
        <f t="shared" si="39"/>
        <v>14523.749477030859</v>
      </c>
      <c r="D383" s="11">
        <f t="shared" si="35"/>
        <v>14266.300810109882</v>
      </c>
      <c r="E383" s="29">
        <f t="shared" si="30"/>
        <v>1.7726047074009457E-2</v>
      </c>
      <c r="F383" s="30">
        <f t="shared" si="31"/>
        <v>257.44866692096912</v>
      </c>
      <c r="H383" s="5">
        <v>45200</v>
      </c>
      <c r="I383" s="6">
        <f t="shared" si="36"/>
        <v>5230.9621315284858</v>
      </c>
      <c r="J383" s="13">
        <f t="shared" si="37"/>
        <v>5230.9621315284858</v>
      </c>
      <c r="K383" s="11">
        <f t="shared" si="32"/>
        <v>5117.3708893829044</v>
      </c>
      <c r="L383" s="28">
        <f t="shared" si="33"/>
        <v>2.1715171949140088E-2</v>
      </c>
      <c r="M383" s="28">
        <f t="shared" si="34"/>
        <v>113.59124214558142</v>
      </c>
    </row>
    <row r="384" spans="1:13" x14ac:dyDescent="0.3">
      <c r="A384" s="5">
        <v>45231</v>
      </c>
      <c r="B384" s="6">
        <f t="shared" si="38"/>
        <v>14554.6402393645</v>
      </c>
      <c r="C384" s="10">
        <f t="shared" si="39"/>
        <v>14554.6402393645</v>
      </c>
      <c r="D384" s="11">
        <f t="shared" si="35"/>
        <v>14295.972835919209</v>
      </c>
      <c r="E384" s="29">
        <f t="shared" si="30"/>
        <v>1.7772160574996521E-2</v>
      </c>
      <c r="F384" s="30">
        <f t="shared" si="31"/>
        <v>258.66740344529171</v>
      </c>
      <c r="H384" s="5">
        <v>45231</v>
      </c>
      <c r="I384" s="6">
        <f t="shared" si="36"/>
        <v>5242.081878684814</v>
      </c>
      <c r="J384" s="13">
        <f t="shared" si="37"/>
        <v>5242.081878684814</v>
      </c>
      <c r="K384" s="11">
        <f t="shared" si="32"/>
        <v>5127.3218234476171</v>
      </c>
      <c r="L384" s="28">
        <f t="shared" si="33"/>
        <v>2.1892076066921149E-2</v>
      </c>
      <c r="M384" s="28">
        <f t="shared" si="34"/>
        <v>114.76005523719687</v>
      </c>
    </row>
    <row r="385" spans="1:13" x14ac:dyDescent="0.3">
      <c r="A385" s="5">
        <v>45261</v>
      </c>
      <c r="B385" s="6">
        <f t="shared" si="38"/>
        <v>14588.329060262404</v>
      </c>
      <c r="C385" s="10">
        <f t="shared" si="39"/>
        <v>14588.329060262411</v>
      </c>
      <c r="D385" s="11">
        <f t="shared" si="35"/>
        <v>14324.687699605645</v>
      </c>
      <c r="E385" s="29">
        <f t="shared" si="30"/>
        <v>1.8072073886439759E-2</v>
      </c>
      <c r="F385" s="30">
        <f t="shared" si="31"/>
        <v>263.64136065675848</v>
      </c>
      <c r="H385" s="5">
        <v>45261</v>
      </c>
      <c r="I385" s="6">
        <f t="shared" si="36"/>
        <v>5253.616464269875</v>
      </c>
      <c r="J385" s="13">
        <f t="shared" si="37"/>
        <v>5253.6164642698786</v>
      </c>
      <c r="K385" s="11">
        <f t="shared" si="32"/>
        <v>5136.9517596392743</v>
      </c>
      <c r="L385" s="28">
        <f t="shared" si="33"/>
        <v>2.2206551510572489E-2</v>
      </c>
      <c r="M385" s="28">
        <f t="shared" si="34"/>
        <v>116.66470463060068</v>
      </c>
    </row>
    <row r="386" spans="1:13" x14ac:dyDescent="0.3">
      <c r="A386" s="5">
        <v>45292</v>
      </c>
      <c r="B386" s="6">
        <f t="shared" si="38"/>
        <v>14621.90186905973</v>
      </c>
      <c r="C386" s="10">
        <f t="shared" si="39"/>
        <v>14621.901869059737</v>
      </c>
      <c r="D386" s="11">
        <f t="shared" si="35"/>
        <v>14354.359725414972</v>
      </c>
      <c r="E386" s="29">
        <f t="shared" si="30"/>
        <v>1.8297355982868611E-2</v>
      </c>
      <c r="F386" s="30">
        <f t="shared" si="31"/>
        <v>267.54214364475774</v>
      </c>
      <c r="H386" s="5">
        <v>45292</v>
      </c>
      <c r="I386" s="6">
        <f t="shared" si="36"/>
        <v>5268.9156645228013</v>
      </c>
      <c r="J386" s="13">
        <f t="shared" si="37"/>
        <v>5268.9156645228031</v>
      </c>
      <c r="K386" s="11">
        <f t="shared" si="32"/>
        <v>5146.9026937039889</v>
      </c>
      <c r="L386" s="28">
        <f t="shared" si="33"/>
        <v>2.3157131103912428E-2</v>
      </c>
      <c r="M386" s="28">
        <f t="shared" si="34"/>
        <v>122.01297081881239</v>
      </c>
    </row>
    <row r="387" spans="1:13" x14ac:dyDescent="0.3">
      <c r="A387" s="5">
        <v>45323</v>
      </c>
      <c r="B387" s="6">
        <f t="shared" si="38"/>
        <v>14656.86383384189</v>
      </c>
      <c r="C387" s="10">
        <f t="shared" si="39"/>
        <v>14656.86383384189</v>
      </c>
      <c r="D387" s="11">
        <f t="shared" si="35"/>
        <v>14384.031751224291</v>
      </c>
      <c r="E387" s="29">
        <f t="shared" ref="E387:E404" si="40">((ABS(D387-B387))/B387)</f>
        <v>1.8614629003214481E-2</v>
      </c>
      <c r="F387" s="30">
        <f t="shared" ref="F387:F404" si="41">ABS(B387-D387)</f>
        <v>272.83208261759864</v>
      </c>
      <c r="H387" s="5">
        <v>45323</v>
      </c>
      <c r="I387" s="6">
        <f t="shared" si="36"/>
        <v>5279.0063035305484</v>
      </c>
      <c r="J387" s="13">
        <f t="shared" si="37"/>
        <v>5279.0063035305484</v>
      </c>
      <c r="K387" s="11">
        <f t="shared" ref="K387:K403" si="42">(($P$8*H387)+$P$7)</f>
        <v>5156.8536277687017</v>
      </c>
      <c r="L387" s="28">
        <f t="shared" ref="L387:L403" si="43">((ABS(K387-I387))/I387)</f>
        <v>2.3139331294253648E-2</v>
      </c>
      <c r="M387" s="28">
        <f t="shared" ref="M387:N403" si="44">ABS(I387-K387)</f>
        <v>122.15267576184669</v>
      </c>
    </row>
    <row r="388" spans="1:13" x14ac:dyDescent="0.3">
      <c r="A388" s="5">
        <v>45352</v>
      </c>
      <c r="B388" s="6">
        <f t="shared" si="38"/>
        <v>14681.350608132263</v>
      </c>
      <c r="C388" s="10">
        <f t="shared" si="39"/>
        <v>14681.35060813227</v>
      </c>
      <c r="D388" s="11">
        <f t="shared" ref="D388:D404" si="45">(($P$3*A388)+$P$2)</f>
        <v>14411.789452787852</v>
      </c>
      <c r="E388" s="29">
        <f t="shared" si="40"/>
        <v>1.8360787269469318E-2</v>
      </c>
      <c r="F388" s="30">
        <f t="shared" si="41"/>
        <v>269.56115534441051</v>
      </c>
      <c r="H388" s="5">
        <v>45352</v>
      </c>
      <c r="I388" s="6">
        <f t="shared" si="36"/>
        <v>5287.7865939009807</v>
      </c>
      <c r="J388" s="13">
        <f t="shared" si="37"/>
        <v>5287.7865939009826</v>
      </c>
      <c r="K388" s="11">
        <f t="shared" si="42"/>
        <v>5166.1625660873033</v>
      </c>
      <c r="L388" s="28">
        <f t="shared" si="43"/>
        <v>2.3000933500977629E-2</v>
      </c>
      <c r="M388" s="28">
        <f t="shared" si="44"/>
        <v>121.62402781367746</v>
      </c>
    </row>
    <row r="389" spans="1:13" x14ac:dyDescent="0.3">
      <c r="A389" s="5">
        <v>45383</v>
      </c>
      <c r="B389" s="6">
        <f t="shared" si="38"/>
        <v>14707.985856184128</v>
      </c>
      <c r="C389" s="10">
        <f t="shared" si="39"/>
        <v>14707.985856184121</v>
      </c>
      <c r="D389" s="11">
        <f t="shared" si="45"/>
        <v>14441.461478597172</v>
      </c>
      <c r="E389" s="29">
        <f t="shared" si="40"/>
        <v>1.8121065670925546E-2</v>
      </c>
      <c r="F389" s="30">
        <f t="shared" si="41"/>
        <v>266.52437758695669</v>
      </c>
      <c r="H389" s="5">
        <v>45383</v>
      </c>
      <c r="I389" s="6">
        <f t="shared" si="36"/>
        <v>5298.6194802689952</v>
      </c>
      <c r="J389" s="13">
        <f t="shared" si="37"/>
        <v>5298.6194802689952</v>
      </c>
      <c r="K389" s="11">
        <f t="shared" si="42"/>
        <v>5176.1135001520179</v>
      </c>
      <c r="L389" s="28">
        <f t="shared" si="43"/>
        <v>2.3120358156150898E-2</v>
      </c>
      <c r="M389" s="28">
        <f t="shared" si="44"/>
        <v>122.5059801169773</v>
      </c>
    </row>
    <row r="390" spans="1:13" x14ac:dyDescent="0.3">
      <c r="A390" s="5">
        <v>45413</v>
      </c>
      <c r="B390" s="6">
        <f t="shared" si="38"/>
        <v>14737.225566640729</v>
      </c>
      <c r="C390" s="10">
        <f t="shared" si="39"/>
        <v>14737.225566640736</v>
      </c>
      <c r="D390" s="11">
        <f t="shared" si="45"/>
        <v>14470.176342283616</v>
      </c>
      <c r="E390" s="29">
        <f t="shared" si="40"/>
        <v>1.8120725855048838E-2</v>
      </c>
      <c r="F390" s="30">
        <f t="shared" si="41"/>
        <v>267.04922435711342</v>
      </c>
      <c r="H390" s="5">
        <v>45413</v>
      </c>
      <c r="I390" s="6">
        <f t="shared" si="36"/>
        <v>5308.8125853437505</v>
      </c>
      <c r="J390" s="13">
        <f t="shared" si="37"/>
        <v>5308.8125853437523</v>
      </c>
      <c r="K390" s="11">
        <f t="shared" si="42"/>
        <v>5185.7434363436751</v>
      </c>
      <c r="L390" s="28">
        <f t="shared" si="43"/>
        <v>2.3182048155144391E-2</v>
      </c>
      <c r="M390" s="28">
        <f t="shared" si="44"/>
        <v>123.06914900007541</v>
      </c>
    </row>
    <row r="391" spans="1:13" x14ac:dyDescent="0.3">
      <c r="A391" s="5">
        <v>45444</v>
      </c>
      <c r="B391" s="6">
        <f t="shared" si="38"/>
        <v>14768.383102068241</v>
      </c>
      <c r="C391" s="10">
        <f t="shared" si="39"/>
        <v>14768.383102068248</v>
      </c>
      <c r="D391" s="11">
        <f t="shared" si="45"/>
        <v>14499.848368092935</v>
      </c>
      <c r="E391" s="29">
        <f t="shared" si="40"/>
        <v>1.8183082881815218E-2</v>
      </c>
      <c r="F391" s="30">
        <f t="shared" si="41"/>
        <v>268.53473397530615</v>
      </c>
      <c r="H391" s="5">
        <v>45444</v>
      </c>
      <c r="I391" s="6">
        <f t="shared" ref="I391:I403" si="46">FORECAST(H391,I67:I390,H67:H390)</f>
        <v>5320.7976137562928</v>
      </c>
      <c r="J391" s="13">
        <f t="shared" ref="J391:J403" si="47">TREND(I67:I390,H67:H390,H391)</f>
        <v>5320.797613756291</v>
      </c>
      <c r="K391" s="11">
        <f t="shared" si="42"/>
        <v>5195.6943704083878</v>
      </c>
      <c r="L391" s="28">
        <f t="shared" si="43"/>
        <v>2.3512122134558416E-2</v>
      </c>
      <c r="M391" s="28">
        <f t="shared" si="44"/>
        <v>125.10324334790494</v>
      </c>
    </row>
    <row r="392" spans="1:13" x14ac:dyDescent="0.3">
      <c r="A392" s="5">
        <v>45474</v>
      </c>
      <c r="B392" s="6">
        <f t="shared" ref="B392:B404" si="48">FORECAST(A392,B67:B391,A67:A391)</f>
        <v>14801.900057244322</v>
      </c>
      <c r="C392" s="10">
        <f t="shared" ref="C392:C404" si="49">TREND(B67:B391,A67:A391,A392)</f>
        <v>14801.900057244322</v>
      </c>
      <c r="D392" s="11">
        <f t="shared" si="45"/>
        <v>14528.563231779379</v>
      </c>
      <c r="E392" s="29">
        <f t="shared" si="40"/>
        <v>1.8466333673910131E-2</v>
      </c>
      <c r="F392" s="30">
        <f t="shared" si="41"/>
        <v>273.3368254649431</v>
      </c>
      <c r="H392" s="5">
        <v>45474</v>
      </c>
      <c r="I392" s="6">
        <f t="shared" si="46"/>
        <v>5332.0302595291923</v>
      </c>
      <c r="J392" s="13">
        <f t="shared" si="47"/>
        <v>5332.0302595291942</v>
      </c>
      <c r="K392" s="11">
        <f t="shared" si="42"/>
        <v>5205.3243066000468</v>
      </c>
      <c r="L392" s="28">
        <f t="shared" si="43"/>
        <v>2.3763172143050324E-2</v>
      </c>
      <c r="M392" s="28">
        <f t="shared" si="44"/>
        <v>126.7059529291455</v>
      </c>
    </row>
    <row r="393" spans="1:13" x14ac:dyDescent="0.3">
      <c r="A393" s="5">
        <v>45505</v>
      </c>
      <c r="B393" s="6">
        <f t="shared" si="48"/>
        <v>14835.352721142775</v>
      </c>
      <c r="C393" s="10">
        <f t="shared" si="49"/>
        <v>14835.35272114279</v>
      </c>
      <c r="D393" s="11">
        <f t="shared" si="45"/>
        <v>14558.235257588698</v>
      </c>
      <c r="E393" s="29">
        <f t="shared" si="40"/>
        <v>1.8679533190952731E-2</v>
      </c>
      <c r="F393" s="30">
        <f t="shared" si="41"/>
        <v>277.1174635540774</v>
      </c>
      <c r="H393" s="5">
        <v>45505</v>
      </c>
      <c r="I393" s="6">
        <f t="shared" si="46"/>
        <v>5344.1617060039425</v>
      </c>
      <c r="J393" s="13">
        <f t="shared" si="47"/>
        <v>5344.1617060039462</v>
      </c>
      <c r="K393" s="11">
        <f t="shared" si="42"/>
        <v>5215.2752406647596</v>
      </c>
      <c r="L393" s="28">
        <f t="shared" si="43"/>
        <v>2.4117246526126696E-2</v>
      </c>
      <c r="M393" s="28">
        <f t="shared" si="44"/>
        <v>128.88646533918291</v>
      </c>
    </row>
    <row r="394" spans="1:13" x14ac:dyDescent="0.3">
      <c r="A394" s="5">
        <v>45536</v>
      </c>
      <c r="B394" s="6">
        <f t="shared" si="48"/>
        <v>14869.739548263868</v>
      </c>
      <c r="C394" s="10">
        <f t="shared" si="49"/>
        <v>14869.739548263882</v>
      </c>
      <c r="D394" s="11">
        <f t="shared" si="45"/>
        <v>14587.907283398024</v>
      </c>
      <c r="E394" s="29">
        <f t="shared" si="40"/>
        <v>1.895340963781365E-2</v>
      </c>
      <c r="F394" s="30">
        <f t="shared" si="41"/>
        <v>281.83226486584317</v>
      </c>
      <c r="H394" s="5">
        <v>45536</v>
      </c>
      <c r="I394" s="6">
        <f t="shared" si="46"/>
        <v>5356.1356650493872</v>
      </c>
      <c r="J394" s="13">
        <f t="shared" si="47"/>
        <v>5356.1356650493872</v>
      </c>
      <c r="K394" s="11">
        <f t="shared" si="42"/>
        <v>5225.2261747294724</v>
      </c>
      <c r="L394" s="28">
        <f t="shared" si="43"/>
        <v>2.4441033331949351E-2</v>
      </c>
      <c r="M394" s="28">
        <f t="shared" si="44"/>
        <v>130.90949031991477</v>
      </c>
    </row>
    <row r="395" spans="1:13" x14ac:dyDescent="0.3">
      <c r="A395" s="5">
        <v>45566</v>
      </c>
      <c r="B395" s="6">
        <f t="shared" si="48"/>
        <v>14901.749602953245</v>
      </c>
      <c r="C395" s="10">
        <f t="shared" si="49"/>
        <v>14901.749602953252</v>
      </c>
      <c r="D395" s="11">
        <f t="shared" si="45"/>
        <v>14616.622147084461</v>
      </c>
      <c r="E395" s="29">
        <f t="shared" si="40"/>
        <v>1.9133824112322815E-2</v>
      </c>
      <c r="F395" s="30">
        <f t="shared" si="41"/>
        <v>285.12745586878373</v>
      </c>
      <c r="H395" s="5">
        <v>45566</v>
      </c>
      <c r="I395" s="6">
        <f t="shared" si="46"/>
        <v>5366.5515313688647</v>
      </c>
      <c r="J395" s="13">
        <f t="shared" si="47"/>
        <v>5366.5515313688629</v>
      </c>
      <c r="K395" s="11">
        <f t="shared" si="42"/>
        <v>5234.8561109211314</v>
      </c>
      <c r="L395" s="28">
        <f t="shared" si="43"/>
        <v>2.4540045814885027E-2</v>
      </c>
      <c r="M395" s="28">
        <f t="shared" si="44"/>
        <v>131.69542044773334</v>
      </c>
    </row>
    <row r="396" spans="1:13" x14ac:dyDescent="0.3">
      <c r="A396" s="5">
        <v>45597</v>
      </c>
      <c r="B396" s="6">
        <f t="shared" si="48"/>
        <v>14934.215926728612</v>
      </c>
      <c r="C396" s="10">
        <f t="shared" si="49"/>
        <v>14934.215926728612</v>
      </c>
      <c r="D396" s="11">
        <f t="shared" si="45"/>
        <v>14646.294172893788</v>
      </c>
      <c r="E396" s="29">
        <f t="shared" si="40"/>
        <v>1.9279335135332684E-2</v>
      </c>
      <c r="F396" s="30">
        <f t="shared" si="41"/>
        <v>287.9217538348239</v>
      </c>
      <c r="H396" s="5">
        <v>45597</v>
      </c>
      <c r="I396" s="6">
        <f t="shared" si="46"/>
        <v>5378.2347119790174</v>
      </c>
      <c r="J396" s="13">
        <f t="shared" si="47"/>
        <v>5378.2347119790156</v>
      </c>
      <c r="K396" s="11">
        <f t="shared" si="42"/>
        <v>5244.8070449858442</v>
      </c>
      <c r="L396" s="28">
        <f t="shared" si="43"/>
        <v>2.4808821879042941E-2</v>
      </c>
      <c r="M396" s="28">
        <f t="shared" si="44"/>
        <v>133.42766699317326</v>
      </c>
    </row>
    <row r="397" spans="1:13" x14ac:dyDescent="0.3">
      <c r="A397" s="5">
        <v>45627</v>
      </c>
      <c r="B397" s="6">
        <f t="shared" si="48"/>
        <v>14967.803631887145</v>
      </c>
      <c r="C397" s="10">
        <f t="shared" si="49"/>
        <v>14967.803631887145</v>
      </c>
      <c r="D397" s="11">
        <f t="shared" si="45"/>
        <v>14675.009036580224</v>
      </c>
      <c r="E397" s="29">
        <f t="shared" si="40"/>
        <v>1.9561627243903486E-2</v>
      </c>
      <c r="F397" s="30">
        <f t="shared" si="41"/>
        <v>292.79459530692111</v>
      </c>
      <c r="H397" s="5">
        <v>45627</v>
      </c>
      <c r="I397" s="6">
        <f t="shared" si="46"/>
        <v>5389.7174096698018</v>
      </c>
      <c r="J397" s="13">
        <f t="shared" si="47"/>
        <v>5389.7174096698054</v>
      </c>
      <c r="K397" s="11">
        <f t="shared" si="42"/>
        <v>5254.4369811775014</v>
      </c>
      <c r="L397" s="28">
        <f t="shared" si="43"/>
        <v>2.5099725683129702E-2</v>
      </c>
      <c r="M397" s="28">
        <f t="shared" si="44"/>
        <v>135.28042849230042</v>
      </c>
    </row>
    <row r="398" spans="1:13" x14ac:dyDescent="0.3">
      <c r="A398" s="5">
        <v>45658</v>
      </c>
      <c r="B398" s="6">
        <f t="shared" si="48"/>
        <v>14999.105341477116</v>
      </c>
      <c r="C398" s="10">
        <f t="shared" si="49"/>
        <v>14999.105341477116</v>
      </c>
      <c r="D398" s="11">
        <f t="shared" si="45"/>
        <v>14704.681062389551</v>
      </c>
      <c r="E398" s="29">
        <f t="shared" si="40"/>
        <v>1.9629456049847976E-2</v>
      </c>
      <c r="F398" s="30">
        <f t="shared" si="41"/>
        <v>294.42427908756508</v>
      </c>
      <c r="H398" s="5">
        <v>45658</v>
      </c>
      <c r="I398" s="6">
        <f t="shared" si="46"/>
        <v>5406.1115092860182</v>
      </c>
      <c r="J398" s="13">
        <f t="shared" si="47"/>
        <v>5406.1115092860182</v>
      </c>
      <c r="K398" s="11">
        <f t="shared" si="42"/>
        <v>5264.387915242216</v>
      </c>
      <c r="L398" s="28">
        <f t="shared" si="43"/>
        <v>2.6215440395627277E-2</v>
      </c>
      <c r="M398" s="28">
        <f t="shared" si="44"/>
        <v>141.72359404380222</v>
      </c>
    </row>
    <row r="399" spans="1:13" x14ac:dyDescent="0.3">
      <c r="A399" s="5">
        <v>45689</v>
      </c>
      <c r="B399" s="6">
        <f t="shared" si="48"/>
        <v>15037.256059998788</v>
      </c>
      <c r="C399" s="10">
        <f t="shared" si="49"/>
        <v>15037.256059998796</v>
      </c>
      <c r="D399" s="11">
        <f t="shared" si="45"/>
        <v>14734.35308819887</v>
      </c>
      <c r="E399" s="29">
        <f t="shared" si="40"/>
        <v>2.0143500289636133E-2</v>
      </c>
      <c r="F399" s="30">
        <f t="shared" si="41"/>
        <v>302.9029717999183</v>
      </c>
      <c r="H399" s="5">
        <v>45689</v>
      </c>
      <c r="I399" s="6">
        <f t="shared" si="46"/>
        <v>5416.4821530681238</v>
      </c>
      <c r="J399" s="13">
        <f t="shared" si="47"/>
        <v>5416.4821530681256</v>
      </c>
      <c r="K399" s="11">
        <f t="shared" si="42"/>
        <v>5274.3388493069288</v>
      </c>
      <c r="L399" s="28">
        <f t="shared" si="43"/>
        <v>2.6242734628171737E-2</v>
      </c>
      <c r="M399" s="28">
        <f t="shared" si="44"/>
        <v>142.14330376119506</v>
      </c>
    </row>
    <row r="400" spans="1:13" x14ac:dyDescent="0.3">
      <c r="A400" s="5">
        <v>45717</v>
      </c>
      <c r="B400" s="6">
        <f t="shared" si="48"/>
        <v>15058.817071782305</v>
      </c>
      <c r="C400" s="10">
        <f t="shared" si="49"/>
        <v>15058.817071782312</v>
      </c>
      <c r="D400" s="11">
        <f t="shared" si="45"/>
        <v>14761.153627639549</v>
      </c>
      <c r="E400" s="29">
        <f t="shared" si="40"/>
        <v>1.9766721564107928E-2</v>
      </c>
      <c r="F400" s="30">
        <f t="shared" si="41"/>
        <v>297.66344414275591</v>
      </c>
      <c r="H400" s="5">
        <v>45717</v>
      </c>
      <c r="I400" s="6">
        <f t="shared" si="46"/>
        <v>5425.2320263255115</v>
      </c>
      <c r="J400" s="13">
        <f t="shared" si="47"/>
        <v>5425.2320263255115</v>
      </c>
      <c r="K400" s="11">
        <f t="shared" si="42"/>
        <v>5283.3267897524765</v>
      </c>
      <c r="L400" s="28">
        <f t="shared" si="43"/>
        <v>2.6156528584298504E-2</v>
      </c>
      <c r="M400" s="28">
        <f t="shared" si="44"/>
        <v>141.90523657303493</v>
      </c>
    </row>
    <row r="401" spans="1:13" x14ac:dyDescent="0.3">
      <c r="A401" s="5">
        <v>45748</v>
      </c>
      <c r="B401" s="6">
        <f t="shared" si="48"/>
        <v>15084.478082148507</v>
      </c>
      <c r="C401" s="10">
        <f t="shared" si="49"/>
        <v>15084.478082148522</v>
      </c>
      <c r="D401" s="11">
        <f t="shared" si="45"/>
        <v>14790.825653448868</v>
      </c>
      <c r="E401" s="29">
        <f t="shared" si="40"/>
        <v>1.9467191844519803E-2</v>
      </c>
      <c r="F401" s="30">
        <f t="shared" si="41"/>
        <v>293.65242869963913</v>
      </c>
      <c r="H401" s="5">
        <v>45748</v>
      </c>
      <c r="I401" s="6">
        <f t="shared" si="46"/>
        <v>5435.7365062455938</v>
      </c>
      <c r="J401" s="13">
        <f t="shared" si="47"/>
        <v>5435.7365062455938</v>
      </c>
      <c r="K401" s="11">
        <f t="shared" si="42"/>
        <v>5293.2777238171893</v>
      </c>
      <c r="L401" s="28">
        <f t="shared" si="43"/>
        <v>2.6207816045667607E-2</v>
      </c>
      <c r="M401" s="28">
        <f t="shared" si="44"/>
        <v>142.45878242840445</v>
      </c>
    </row>
    <row r="402" spans="1:13" x14ac:dyDescent="0.3">
      <c r="A402" s="5">
        <v>45778</v>
      </c>
      <c r="B402" s="6">
        <f t="shared" si="48"/>
        <v>15114.271555049832</v>
      </c>
      <c r="C402" s="10">
        <f t="shared" si="49"/>
        <v>15114.271555049832</v>
      </c>
      <c r="D402" s="11">
        <f t="shared" si="45"/>
        <v>14819.540517135312</v>
      </c>
      <c r="E402" s="29">
        <f t="shared" si="40"/>
        <v>1.9500181457044647E-2</v>
      </c>
      <c r="F402" s="30">
        <f t="shared" si="41"/>
        <v>294.73103791452013</v>
      </c>
      <c r="H402" s="5">
        <v>45778</v>
      </c>
      <c r="I402" s="6">
        <f t="shared" si="46"/>
        <v>5446.2429454323446</v>
      </c>
      <c r="J402" s="13">
        <f t="shared" si="47"/>
        <v>5446.2429454323465</v>
      </c>
      <c r="K402" s="11">
        <f t="shared" si="42"/>
        <v>5302.9076600088465</v>
      </c>
      <c r="L402" s="28">
        <f t="shared" si="43"/>
        <v>2.6318195287948105E-2</v>
      </c>
      <c r="M402" s="28">
        <f t="shared" si="44"/>
        <v>143.33528542349814</v>
      </c>
    </row>
    <row r="403" spans="1:13" x14ac:dyDescent="0.3">
      <c r="A403" s="5">
        <v>45809</v>
      </c>
      <c r="B403" s="6">
        <f t="shared" si="48"/>
        <v>15146.063374602501</v>
      </c>
      <c r="C403" s="10">
        <f t="shared" si="49"/>
        <v>15146.063374602501</v>
      </c>
      <c r="D403" s="11">
        <f t="shared" si="45"/>
        <v>14849.212542944631</v>
      </c>
      <c r="E403" s="29">
        <f t="shared" si="40"/>
        <v>1.9599207022706695E-2</v>
      </c>
      <c r="F403" s="30">
        <f t="shared" si="41"/>
        <v>296.85083165787</v>
      </c>
      <c r="H403" s="5">
        <v>45809</v>
      </c>
      <c r="I403" s="6">
        <f t="shared" si="46"/>
        <v>5458.1373167839156</v>
      </c>
      <c r="J403" s="13">
        <f t="shared" si="47"/>
        <v>5458.1373167839138</v>
      </c>
      <c r="K403" s="11">
        <f t="shared" si="42"/>
        <v>5312.8585940735611</v>
      </c>
      <c r="L403" s="28">
        <f t="shared" si="43"/>
        <v>2.6616905049936836E-2</v>
      </c>
      <c r="M403" s="28">
        <f t="shared" si="44"/>
        <v>145.27872271035449</v>
      </c>
    </row>
    <row r="404" spans="1:13" x14ac:dyDescent="0.3">
      <c r="A404" s="5">
        <v>45839</v>
      </c>
      <c r="B404" s="6">
        <f t="shared" si="48"/>
        <v>15177.566582720661</v>
      </c>
      <c r="C404" s="10">
        <f t="shared" si="49"/>
        <v>15177.566582720669</v>
      </c>
      <c r="D404" s="11">
        <f t="shared" si="45"/>
        <v>14877.927406631075</v>
      </c>
      <c r="E404" s="29">
        <f t="shared" si="40"/>
        <v>1.9742240922251575E-2</v>
      </c>
      <c r="F404" s="30">
        <f t="shared" si="41"/>
        <v>299.63917608958582</v>
      </c>
    </row>
  </sheetData>
  <mergeCells count="3">
    <mergeCell ref="O1:P1"/>
    <mergeCell ref="O6:P6"/>
    <mergeCell ref="O12:P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2A49-9CC3-4868-B15C-A1A3C9088D91}">
  <sheetPr codeName="Sheet4"/>
  <dimension ref="A1:X330"/>
  <sheetViews>
    <sheetView topLeftCell="D309" zoomScale="70" zoomScaleNormal="70" workbookViewId="0">
      <selection activeCell="M323" sqref="M323"/>
    </sheetView>
  </sheetViews>
  <sheetFormatPr defaultRowHeight="14.4" x14ac:dyDescent="0.3"/>
  <cols>
    <col min="1" max="1" width="12.6640625" style="17" bestFit="1" customWidth="1"/>
    <col min="2" max="2" width="11.21875" style="17" bestFit="1" customWidth="1"/>
    <col min="3" max="5" width="14.6640625" style="17" bestFit="1" customWidth="1"/>
    <col min="6" max="6" width="25.109375" style="17" bestFit="1" customWidth="1"/>
    <col min="7" max="8" width="8.88671875" style="17"/>
    <col min="9" max="9" width="26.5546875" style="17" customWidth="1"/>
    <col min="10" max="14" width="8.88671875" style="17"/>
    <col min="15" max="15" width="12.6640625" style="17" bestFit="1" customWidth="1"/>
    <col min="16" max="16" width="6.5546875" style="17" bestFit="1" customWidth="1"/>
    <col min="17" max="19" width="14.6640625" style="17" bestFit="1" customWidth="1"/>
    <col min="20" max="20" width="34.44140625" style="17" bestFit="1" customWidth="1"/>
    <col min="21" max="22" width="8.88671875" style="17"/>
    <col min="23" max="23" width="26.5546875" style="17" bestFit="1" customWidth="1"/>
  </cols>
  <sheetData>
    <row r="1" spans="1:24" x14ac:dyDescent="0.3">
      <c r="A1" s="2" t="s">
        <v>0</v>
      </c>
      <c r="B1" s="2" t="s">
        <v>2</v>
      </c>
      <c r="C1" s="2" t="s">
        <v>22</v>
      </c>
      <c r="D1" s="2" t="s">
        <v>23</v>
      </c>
      <c r="E1" s="2" t="s">
        <v>25</v>
      </c>
      <c r="F1" s="2" t="s">
        <v>26</v>
      </c>
      <c r="G1" s="18" t="s">
        <v>20</v>
      </c>
      <c r="H1" s="19" t="s">
        <v>21</v>
      </c>
      <c r="I1" s="20" t="s">
        <v>28</v>
      </c>
      <c r="J1" s="2" t="s">
        <v>23</v>
      </c>
      <c r="O1" s="2" t="s">
        <v>0</v>
      </c>
      <c r="P1" s="19" t="s">
        <v>1</v>
      </c>
      <c r="Q1" s="21" t="s">
        <v>22</v>
      </c>
      <c r="R1" s="21" t="s">
        <v>23</v>
      </c>
      <c r="S1" s="21" t="s">
        <v>25</v>
      </c>
      <c r="T1" s="21" t="s">
        <v>27</v>
      </c>
      <c r="U1" s="23" t="s">
        <v>20</v>
      </c>
      <c r="V1" s="19" t="s">
        <v>21</v>
      </c>
      <c r="W1" s="20" t="s">
        <v>28</v>
      </c>
      <c r="X1" s="21" t="s">
        <v>29</v>
      </c>
    </row>
    <row r="2" spans="1:24" x14ac:dyDescent="0.3">
      <c r="A2" s="3">
        <v>33604</v>
      </c>
      <c r="B2" s="4">
        <v>3459</v>
      </c>
      <c r="C2" s="2"/>
      <c r="D2" s="2"/>
      <c r="E2" s="2"/>
      <c r="F2" s="2"/>
      <c r="G2" s="2">
        <v>0.18806235295866341</v>
      </c>
      <c r="H2" s="19">
        <f>1-G2</f>
        <v>0.81193764704133664</v>
      </c>
      <c r="I2" s="20" t="e">
        <v>#N/A</v>
      </c>
      <c r="J2" s="2"/>
      <c r="O2" s="3">
        <v>33604</v>
      </c>
      <c r="P2" s="22">
        <v>1509</v>
      </c>
      <c r="Q2" s="2"/>
      <c r="R2" s="2"/>
      <c r="S2" s="2"/>
      <c r="T2" s="2"/>
      <c r="U2" s="24">
        <v>9.4025503137090904E-2</v>
      </c>
      <c r="V2" s="19">
        <f>1-U2</f>
        <v>0.9059744968629091</v>
      </c>
      <c r="W2" s="20" t="e">
        <v>#N/A</v>
      </c>
      <c r="X2" s="8"/>
    </row>
    <row r="3" spans="1:24" x14ac:dyDescent="0.3">
      <c r="A3" s="3">
        <v>33635</v>
      </c>
      <c r="B3" s="4">
        <v>3458</v>
      </c>
      <c r="C3" s="2">
        <v>3459</v>
      </c>
      <c r="D3" s="2">
        <f>ABS(B3-C3)</f>
        <v>1</v>
      </c>
      <c r="E3" s="2">
        <f>D3^2</f>
        <v>1</v>
      </c>
      <c r="F3" s="2">
        <f>(D3/B3)*100</f>
        <v>2.8918449971081547E-2</v>
      </c>
      <c r="I3" s="20" t="e">
        <v>#N/A</v>
      </c>
      <c r="J3" s="2"/>
      <c r="O3" s="3">
        <v>33635</v>
      </c>
      <c r="P3" s="22">
        <v>1541</v>
      </c>
      <c r="Q3" s="2">
        <v>1509</v>
      </c>
      <c r="R3" s="2">
        <f>ABS(P3-Q3)</f>
        <v>32</v>
      </c>
      <c r="S3" s="2">
        <f>R3^2</f>
        <v>1024</v>
      </c>
      <c r="T3" s="2">
        <f>(R3/P3)*100</f>
        <v>2.0765736534717716</v>
      </c>
      <c r="W3" s="20" t="e">
        <v>#N/A</v>
      </c>
      <c r="X3" s="8"/>
    </row>
    <row r="4" spans="1:24" x14ac:dyDescent="0.3">
      <c r="A4" s="3">
        <v>33664</v>
      </c>
      <c r="B4" s="4">
        <v>4002</v>
      </c>
      <c r="C4" s="2">
        <f t="shared" ref="C4:C67" si="0">($G$2*B3)+($H$2*C3)</f>
        <v>3458.8119376470413</v>
      </c>
      <c r="D4" s="2">
        <f t="shared" ref="D4:D67" si="1">ABS(B4-C4)</f>
        <v>543.1880623529587</v>
      </c>
      <c r="E4" s="2">
        <f t="shared" ref="E4:E67" si="2">D4^2</f>
        <v>295053.27108276176</v>
      </c>
      <c r="F4" s="2">
        <f t="shared" ref="F4:F67" si="3">(D4/B4)*100</f>
        <v>13.572915101273331</v>
      </c>
      <c r="I4" s="20" t="e">
        <v>#N/A</v>
      </c>
      <c r="J4" s="2"/>
      <c r="O4" s="3">
        <v>33664</v>
      </c>
      <c r="P4" s="22">
        <v>1597</v>
      </c>
      <c r="Q4" s="2">
        <f t="shared" ref="Q4:Q67" si="4">($U$2*P3)+($V$2*Q3)</f>
        <v>1512.0088161003869</v>
      </c>
      <c r="R4" s="2">
        <f t="shared" ref="R4:R67" si="5">ABS(P4-Q4)</f>
        <v>84.991183899613134</v>
      </c>
      <c r="S4" s="2">
        <f t="shared" ref="S4:S67" si="6">R4^2</f>
        <v>7223.5013406578591</v>
      </c>
      <c r="T4" s="2">
        <f t="shared" ref="T4:T67" si="7">(R4/P4)*100</f>
        <v>5.3219276079908031</v>
      </c>
      <c r="W4" s="20" t="e">
        <v>#N/A</v>
      </c>
      <c r="X4" s="8"/>
    </row>
    <row r="5" spans="1:24" x14ac:dyDescent="0.3">
      <c r="A5" s="3">
        <v>33695</v>
      </c>
      <c r="B5" s="4">
        <v>4564</v>
      </c>
      <c r="C5" s="2">
        <f t="shared" si="0"/>
        <v>3560.9651627521962</v>
      </c>
      <c r="D5" s="2">
        <f t="shared" si="1"/>
        <v>1003.0348372478038</v>
      </c>
      <c r="E5" s="2">
        <f t="shared" si="2"/>
        <v>1006078.8847327282</v>
      </c>
      <c r="F5" s="2">
        <f t="shared" si="3"/>
        <v>21.9770998520553</v>
      </c>
      <c r="I5" s="20">
        <f t="shared" ref="I5:I68" si="8">AVERAGE(B2:B5)</f>
        <v>3870.75</v>
      </c>
      <c r="J5" s="2">
        <f>ABS(B5-I5)</f>
        <v>693.25</v>
      </c>
      <c r="O5" s="3">
        <v>33695</v>
      </c>
      <c r="P5" s="22">
        <v>1675</v>
      </c>
      <c r="Q5" s="2">
        <f t="shared" si="4"/>
        <v>1520.0001549287651</v>
      </c>
      <c r="R5" s="2">
        <f t="shared" si="5"/>
        <v>154.99984507123486</v>
      </c>
      <c r="S5" s="2">
        <f t="shared" si="6"/>
        <v>24024.95197210681</v>
      </c>
      <c r="T5" s="2">
        <f t="shared" si="7"/>
        <v>9.2537220938050666</v>
      </c>
      <c r="W5" s="20">
        <f t="shared" ref="W5:W68" si="9">AVERAGE(P2:P5)</f>
        <v>1580.5</v>
      </c>
      <c r="X5" s="8">
        <f>ABS(P5-W5)</f>
        <v>94.5</v>
      </c>
    </row>
    <row r="6" spans="1:24" x14ac:dyDescent="0.3">
      <c r="A6" s="3">
        <v>33725</v>
      </c>
      <c r="B6" s="4">
        <v>4221</v>
      </c>
      <c r="C6" s="2">
        <f t="shared" si="0"/>
        <v>3749.5982543445289</v>
      </c>
      <c r="D6" s="2">
        <f t="shared" si="1"/>
        <v>471.40174565547113</v>
      </c>
      <c r="E6" s="2">
        <f t="shared" si="2"/>
        <v>222219.60580702551</v>
      </c>
      <c r="F6" s="2">
        <f t="shared" si="3"/>
        <v>11.168011031875649</v>
      </c>
      <c r="I6" s="20">
        <f t="shared" si="8"/>
        <v>4061.25</v>
      </c>
      <c r="J6" s="2">
        <f t="shared" ref="J6:J69" si="10">ABS(B6-I6)</f>
        <v>159.75</v>
      </c>
      <c r="O6" s="3">
        <v>33725</v>
      </c>
      <c r="P6" s="22">
        <v>1822</v>
      </c>
      <c r="Q6" s="2">
        <f t="shared" si="4"/>
        <v>1534.5740933477591</v>
      </c>
      <c r="R6" s="2">
        <f t="shared" si="5"/>
        <v>287.42590665224088</v>
      </c>
      <c r="S6" s="2">
        <f t="shared" si="6"/>
        <v>82613.651814862693</v>
      </c>
      <c r="T6" s="2">
        <f t="shared" si="7"/>
        <v>15.775296742713548</v>
      </c>
      <c r="W6" s="20">
        <f t="shared" si="9"/>
        <v>1658.75</v>
      </c>
      <c r="X6" s="8">
        <f t="shared" ref="X6:X69" si="11">ABS(P6-W6)</f>
        <v>163.25</v>
      </c>
    </row>
    <row r="7" spans="1:24" x14ac:dyDescent="0.3">
      <c r="A7" s="3">
        <v>33756</v>
      </c>
      <c r="B7" s="4">
        <v>4529</v>
      </c>
      <c r="C7" s="2">
        <f t="shared" si="0"/>
        <v>3838.2511758213186</v>
      </c>
      <c r="D7" s="2">
        <f t="shared" si="1"/>
        <v>690.74882417868139</v>
      </c>
      <c r="E7" s="2">
        <f t="shared" si="2"/>
        <v>477133.93810423091</v>
      </c>
      <c r="F7" s="2">
        <f t="shared" si="3"/>
        <v>15.251685232472543</v>
      </c>
      <c r="I7" s="20">
        <f t="shared" si="8"/>
        <v>4329</v>
      </c>
      <c r="J7" s="2">
        <f t="shared" si="10"/>
        <v>200</v>
      </c>
      <c r="O7" s="3">
        <v>33756</v>
      </c>
      <c r="P7" s="22">
        <v>1775</v>
      </c>
      <c r="Q7" s="2">
        <f t="shared" si="4"/>
        <v>1561.5994588353706</v>
      </c>
      <c r="R7" s="2">
        <f t="shared" si="5"/>
        <v>213.40054116462943</v>
      </c>
      <c r="S7" s="2">
        <f t="shared" si="6"/>
        <v>45539.790969356698</v>
      </c>
      <c r="T7" s="2">
        <f t="shared" si="7"/>
        <v>12.022565699415741</v>
      </c>
      <c r="W7" s="20">
        <f t="shared" si="9"/>
        <v>1717.25</v>
      </c>
      <c r="X7" s="8">
        <f t="shared" si="11"/>
        <v>57.75</v>
      </c>
    </row>
    <row r="8" spans="1:24" x14ac:dyDescent="0.3">
      <c r="A8" s="3">
        <v>33786</v>
      </c>
      <c r="B8" s="4">
        <v>4466</v>
      </c>
      <c r="C8" s="2">
        <f t="shared" si="0"/>
        <v>3968.1550249997917</v>
      </c>
      <c r="D8" s="2">
        <f t="shared" si="1"/>
        <v>497.84497500020825</v>
      </c>
      <c r="E8" s="2">
        <f t="shared" si="2"/>
        <v>247849.61913295797</v>
      </c>
      <c r="F8" s="2">
        <f t="shared" si="3"/>
        <v>11.147446820425621</v>
      </c>
      <c r="I8" s="20">
        <f t="shared" si="8"/>
        <v>4445</v>
      </c>
      <c r="J8" s="2">
        <f t="shared" si="10"/>
        <v>21</v>
      </c>
      <c r="O8" s="3">
        <v>33786</v>
      </c>
      <c r="P8" s="22">
        <v>1912</v>
      </c>
      <c r="Q8" s="2">
        <f t="shared" si="4"/>
        <v>1581.6645520881025</v>
      </c>
      <c r="R8" s="2">
        <f t="shared" si="5"/>
        <v>330.33544791189752</v>
      </c>
      <c r="S8" s="2">
        <f t="shared" si="6"/>
        <v>109121.50814715396</v>
      </c>
      <c r="T8" s="2">
        <f t="shared" si="7"/>
        <v>17.276958572797987</v>
      </c>
      <c r="W8" s="20">
        <f t="shared" si="9"/>
        <v>1796</v>
      </c>
      <c r="X8" s="8">
        <f t="shared" si="11"/>
        <v>116</v>
      </c>
    </row>
    <row r="9" spans="1:24" x14ac:dyDescent="0.3">
      <c r="A9" s="3">
        <v>33817</v>
      </c>
      <c r="B9" s="4">
        <v>4137</v>
      </c>
      <c r="C9" s="2">
        <f t="shared" si="0"/>
        <v>4061.7809224069779</v>
      </c>
      <c r="D9" s="2">
        <f t="shared" si="1"/>
        <v>75.219077593022121</v>
      </c>
      <c r="E9" s="2">
        <f t="shared" si="2"/>
        <v>5657.9096339450825</v>
      </c>
      <c r="F9" s="2">
        <f t="shared" si="3"/>
        <v>1.8182034709456638</v>
      </c>
      <c r="I9" s="20">
        <f t="shared" si="8"/>
        <v>4338.25</v>
      </c>
      <c r="J9" s="2">
        <f t="shared" si="10"/>
        <v>201.25</v>
      </c>
      <c r="O9" s="3">
        <v>33817</v>
      </c>
      <c r="P9" s="22">
        <v>1862</v>
      </c>
      <c r="Q9" s="2">
        <f t="shared" si="4"/>
        <v>1612.7245087820349</v>
      </c>
      <c r="R9" s="2">
        <f t="shared" si="5"/>
        <v>249.27549121796505</v>
      </c>
      <c r="S9" s="2">
        <f t="shared" si="6"/>
        <v>62138.270521957777</v>
      </c>
      <c r="T9" s="2">
        <f t="shared" si="7"/>
        <v>13.387512954777931</v>
      </c>
      <c r="W9" s="20">
        <f t="shared" si="9"/>
        <v>1842.75</v>
      </c>
      <c r="X9" s="8">
        <f t="shared" si="11"/>
        <v>19.25</v>
      </c>
    </row>
    <row r="10" spans="1:24" x14ac:dyDescent="0.3">
      <c r="A10" s="3">
        <v>33848</v>
      </c>
      <c r="B10" s="4">
        <v>4126</v>
      </c>
      <c r="C10" s="2">
        <f t="shared" si="0"/>
        <v>4075.9267991265024</v>
      </c>
      <c r="D10" s="2">
        <f t="shared" si="1"/>
        <v>50.073200873497626</v>
      </c>
      <c r="E10" s="2">
        <f t="shared" si="2"/>
        <v>2507.3254457176436</v>
      </c>
      <c r="F10" s="2">
        <f t="shared" si="3"/>
        <v>1.2136015723096856</v>
      </c>
      <c r="I10" s="20">
        <f t="shared" si="8"/>
        <v>4314.5</v>
      </c>
      <c r="J10" s="2">
        <f t="shared" si="10"/>
        <v>188.5</v>
      </c>
      <c r="O10" s="3">
        <v>33848</v>
      </c>
      <c r="P10" s="22">
        <v>1770</v>
      </c>
      <c r="Q10" s="2">
        <f t="shared" si="4"/>
        <v>1636.1627622635497</v>
      </c>
      <c r="R10" s="2">
        <f t="shared" si="5"/>
        <v>133.83723773645033</v>
      </c>
      <c r="S10" s="2">
        <f t="shared" si="6"/>
        <v>17912.406204923125</v>
      </c>
      <c r="T10" s="2">
        <f t="shared" si="7"/>
        <v>7.5614258608164038</v>
      </c>
      <c r="W10" s="20">
        <f t="shared" si="9"/>
        <v>1829.75</v>
      </c>
      <c r="X10" s="8">
        <f t="shared" si="11"/>
        <v>59.75</v>
      </c>
    </row>
    <row r="11" spans="1:24" x14ac:dyDescent="0.3">
      <c r="A11" s="3">
        <v>33878</v>
      </c>
      <c r="B11" s="4">
        <v>4259</v>
      </c>
      <c r="C11" s="2">
        <f t="shared" si="0"/>
        <v>4085.3436831029449</v>
      </c>
      <c r="D11" s="2">
        <f t="shared" si="1"/>
        <v>173.65631689705515</v>
      </c>
      <c r="E11" s="2">
        <f t="shared" si="2"/>
        <v>30156.516398250442</v>
      </c>
      <c r="F11" s="2">
        <f t="shared" si="3"/>
        <v>4.0773964991090663</v>
      </c>
      <c r="I11" s="20">
        <f t="shared" si="8"/>
        <v>4247</v>
      </c>
      <c r="J11" s="2">
        <f t="shared" si="10"/>
        <v>12</v>
      </c>
      <c r="O11" s="3">
        <v>33878</v>
      </c>
      <c r="P11" s="22">
        <v>1882</v>
      </c>
      <c r="Q11" s="2">
        <f t="shared" si="4"/>
        <v>1648.7468758801979</v>
      </c>
      <c r="R11" s="2">
        <f t="shared" si="5"/>
        <v>233.25312411980212</v>
      </c>
      <c r="S11" s="2">
        <f t="shared" si="6"/>
        <v>54407.019911647818</v>
      </c>
      <c r="T11" s="2">
        <f t="shared" si="7"/>
        <v>12.393896074378434</v>
      </c>
      <c r="W11" s="20">
        <f t="shared" si="9"/>
        <v>1856.5</v>
      </c>
      <c r="X11" s="8">
        <f t="shared" si="11"/>
        <v>25.5</v>
      </c>
    </row>
    <row r="12" spans="1:24" x14ac:dyDescent="0.3">
      <c r="A12" s="3">
        <v>33909</v>
      </c>
      <c r="B12" s="4">
        <v>4240</v>
      </c>
      <c r="C12" s="2">
        <f t="shared" si="0"/>
        <v>4118.001898664741</v>
      </c>
      <c r="D12" s="2">
        <f t="shared" si="1"/>
        <v>121.99810133525898</v>
      </c>
      <c r="E12" s="2">
        <f t="shared" si="2"/>
        <v>14883.536729408119</v>
      </c>
      <c r="F12" s="2">
        <f t="shared" si="3"/>
        <v>2.8773137107372402</v>
      </c>
      <c r="I12" s="20">
        <f t="shared" si="8"/>
        <v>4190.5</v>
      </c>
      <c r="J12" s="2">
        <f t="shared" si="10"/>
        <v>49.5</v>
      </c>
      <c r="O12" s="3">
        <v>33909</v>
      </c>
      <c r="P12" s="22">
        <v>1831</v>
      </c>
      <c r="Q12" s="2">
        <f t="shared" si="4"/>
        <v>1670.6786182338606</v>
      </c>
      <c r="R12" s="2">
        <f t="shared" si="5"/>
        <v>160.32138176613944</v>
      </c>
      <c r="S12" s="2">
        <f t="shared" si="6"/>
        <v>25702.945451404226</v>
      </c>
      <c r="T12" s="2">
        <f t="shared" si="7"/>
        <v>8.755946573792432</v>
      </c>
      <c r="W12" s="20">
        <f t="shared" si="9"/>
        <v>1836.25</v>
      </c>
      <c r="X12" s="8">
        <f t="shared" si="11"/>
        <v>5.25</v>
      </c>
    </row>
    <row r="13" spans="1:24" x14ac:dyDescent="0.3">
      <c r="A13" s="3">
        <v>33939</v>
      </c>
      <c r="B13" s="4">
        <v>4936</v>
      </c>
      <c r="C13" s="2">
        <f t="shared" si="0"/>
        <v>4140.9451486583393</v>
      </c>
      <c r="D13" s="2">
        <f t="shared" si="1"/>
        <v>795.05485134166065</v>
      </c>
      <c r="E13" s="2">
        <f t="shared" si="2"/>
        <v>632112.21664191014</v>
      </c>
      <c r="F13" s="2">
        <f t="shared" si="3"/>
        <v>16.107270083907224</v>
      </c>
      <c r="I13" s="20">
        <f t="shared" si="8"/>
        <v>4390.25</v>
      </c>
      <c r="J13" s="2">
        <f t="shared" si="10"/>
        <v>545.75</v>
      </c>
      <c r="O13" s="3">
        <v>33939</v>
      </c>
      <c r="P13" s="22">
        <v>2511</v>
      </c>
      <c r="Q13" s="2">
        <f t="shared" si="4"/>
        <v>1685.7529168180554</v>
      </c>
      <c r="R13" s="2">
        <f t="shared" si="5"/>
        <v>825.24708318194462</v>
      </c>
      <c r="S13" s="2">
        <f t="shared" si="6"/>
        <v>681032.74830030743</v>
      </c>
      <c r="T13" s="2">
        <f t="shared" si="7"/>
        <v>32.865276112383299</v>
      </c>
      <c r="W13" s="20">
        <f t="shared" si="9"/>
        <v>1998.5</v>
      </c>
      <c r="X13" s="8">
        <f t="shared" si="11"/>
        <v>512.5</v>
      </c>
    </row>
    <row r="14" spans="1:24" x14ac:dyDescent="0.3">
      <c r="A14" s="3">
        <v>33970</v>
      </c>
      <c r="B14" s="4">
        <v>3031</v>
      </c>
      <c r="C14" s="2">
        <f t="shared" si="0"/>
        <v>4290.4650347328525</v>
      </c>
      <c r="D14" s="2">
        <f t="shared" si="1"/>
        <v>1259.4650347328525</v>
      </c>
      <c r="E14" s="2">
        <f t="shared" si="2"/>
        <v>1586252.1737146252</v>
      </c>
      <c r="F14" s="2">
        <f t="shared" si="3"/>
        <v>41.552789004713048</v>
      </c>
      <c r="I14" s="20">
        <f t="shared" si="8"/>
        <v>4116.5</v>
      </c>
      <c r="J14" s="2">
        <f t="shared" si="10"/>
        <v>1085.5</v>
      </c>
      <c r="O14" s="3">
        <v>33970</v>
      </c>
      <c r="P14" s="22">
        <v>1614</v>
      </c>
      <c r="Q14" s="2">
        <f t="shared" si="4"/>
        <v>1763.3471890266544</v>
      </c>
      <c r="R14" s="2">
        <f t="shared" si="5"/>
        <v>149.34718902665441</v>
      </c>
      <c r="S14" s="2">
        <f t="shared" si="6"/>
        <v>22304.582870163242</v>
      </c>
      <c r="T14" s="2">
        <f t="shared" si="7"/>
        <v>9.2532335208583891</v>
      </c>
      <c r="W14" s="20">
        <f t="shared" si="9"/>
        <v>1959.5</v>
      </c>
      <c r="X14" s="8">
        <f t="shared" si="11"/>
        <v>345.5</v>
      </c>
    </row>
    <row r="15" spans="1:24" x14ac:dyDescent="0.3">
      <c r="A15" s="3">
        <v>34001</v>
      </c>
      <c r="B15" s="4">
        <v>3261</v>
      </c>
      <c r="C15" s="2">
        <f t="shared" si="0"/>
        <v>4053.6070768318277</v>
      </c>
      <c r="D15" s="2">
        <f t="shared" si="1"/>
        <v>792.60707683182773</v>
      </c>
      <c r="E15" s="2">
        <f t="shared" si="2"/>
        <v>628225.97824389488</v>
      </c>
      <c r="F15" s="2">
        <f t="shared" si="3"/>
        <v>24.305644797050835</v>
      </c>
      <c r="I15" s="20">
        <f t="shared" si="8"/>
        <v>3867</v>
      </c>
      <c r="J15" s="2">
        <f t="shared" si="10"/>
        <v>606</v>
      </c>
      <c r="O15" s="3">
        <v>34001</v>
      </c>
      <c r="P15" s="22">
        <v>1529</v>
      </c>
      <c r="Q15" s="2">
        <f t="shared" si="4"/>
        <v>1749.3047444363131</v>
      </c>
      <c r="R15" s="2">
        <f t="shared" si="5"/>
        <v>220.30474443631306</v>
      </c>
      <c r="S15" s="2">
        <f t="shared" si="6"/>
        <v>48534.180421149213</v>
      </c>
      <c r="T15" s="2">
        <f t="shared" si="7"/>
        <v>14.408420172420735</v>
      </c>
      <c r="W15" s="20">
        <f t="shared" si="9"/>
        <v>1871.25</v>
      </c>
      <c r="X15" s="8">
        <f t="shared" si="11"/>
        <v>342.25</v>
      </c>
    </row>
    <row r="16" spans="1:24" x14ac:dyDescent="0.3">
      <c r="A16" s="3">
        <v>34029</v>
      </c>
      <c r="B16" s="4">
        <v>4160</v>
      </c>
      <c r="C16" s="2">
        <f t="shared" si="0"/>
        <v>3904.547524991146</v>
      </c>
      <c r="D16" s="2">
        <f t="shared" si="1"/>
        <v>255.45247500885398</v>
      </c>
      <c r="E16" s="2">
        <f t="shared" si="2"/>
        <v>65255.966988149165</v>
      </c>
      <c r="F16" s="2">
        <f t="shared" si="3"/>
        <v>6.1406844954051438</v>
      </c>
      <c r="I16" s="20">
        <f t="shared" si="8"/>
        <v>3847</v>
      </c>
      <c r="J16" s="2">
        <f t="shared" si="10"/>
        <v>313</v>
      </c>
      <c r="O16" s="3">
        <v>34029</v>
      </c>
      <c r="P16" s="22">
        <v>1678</v>
      </c>
      <c r="Q16" s="2">
        <f t="shared" si="4"/>
        <v>1728.5904799972006</v>
      </c>
      <c r="R16" s="2">
        <f t="shared" si="5"/>
        <v>50.590479997200646</v>
      </c>
      <c r="S16" s="2">
        <f t="shared" si="6"/>
        <v>2559.3966663471588</v>
      </c>
      <c r="T16" s="2">
        <f t="shared" si="7"/>
        <v>3.0149272942312662</v>
      </c>
      <c r="W16" s="20">
        <f t="shared" si="9"/>
        <v>1833</v>
      </c>
      <c r="X16" s="8">
        <f t="shared" si="11"/>
        <v>155</v>
      </c>
    </row>
    <row r="17" spans="1:24" x14ac:dyDescent="0.3">
      <c r="A17" s="3">
        <v>34060</v>
      </c>
      <c r="B17" s="4">
        <v>4377</v>
      </c>
      <c r="C17" s="2">
        <f t="shared" si="0"/>
        <v>3952.5885185104253</v>
      </c>
      <c r="D17" s="2">
        <f t="shared" si="1"/>
        <v>424.41148148957473</v>
      </c>
      <c r="E17" s="2">
        <f t="shared" si="2"/>
        <v>180125.10562017563</v>
      </c>
      <c r="F17" s="2">
        <f t="shared" si="3"/>
        <v>9.6964012220601941</v>
      </c>
      <c r="I17" s="20">
        <f t="shared" si="8"/>
        <v>3707.25</v>
      </c>
      <c r="J17" s="2">
        <f t="shared" si="10"/>
        <v>669.75</v>
      </c>
      <c r="O17" s="3">
        <v>34060</v>
      </c>
      <c r="P17" s="22">
        <v>1713</v>
      </c>
      <c r="Q17" s="2">
        <f t="shared" si="4"/>
        <v>1723.8336846615168</v>
      </c>
      <c r="R17" s="2">
        <f t="shared" si="5"/>
        <v>10.833684661516827</v>
      </c>
      <c r="S17" s="2">
        <f t="shared" si="6"/>
        <v>117.36872334518496</v>
      </c>
      <c r="T17" s="2">
        <f t="shared" si="7"/>
        <v>0.63243926803951112</v>
      </c>
      <c r="W17" s="20">
        <f t="shared" si="9"/>
        <v>1633.5</v>
      </c>
      <c r="X17" s="8">
        <f t="shared" si="11"/>
        <v>79.5</v>
      </c>
    </row>
    <row r="18" spans="1:24" x14ac:dyDescent="0.3">
      <c r="A18" s="3">
        <v>34090</v>
      </c>
      <c r="B18" s="4">
        <v>4307</v>
      </c>
      <c r="C18" s="2">
        <f t="shared" si="0"/>
        <v>4032.4043403420274</v>
      </c>
      <c r="D18" s="2">
        <f t="shared" si="1"/>
        <v>274.59565965797265</v>
      </c>
      <c r="E18" s="2">
        <f t="shared" si="2"/>
        <v>75402.776302997139</v>
      </c>
      <c r="F18" s="2">
        <f t="shared" si="3"/>
        <v>6.3755667438581991</v>
      </c>
      <c r="I18" s="20">
        <f t="shared" si="8"/>
        <v>4026.25</v>
      </c>
      <c r="J18" s="2">
        <f t="shared" si="10"/>
        <v>280.75</v>
      </c>
      <c r="O18" s="3">
        <v>34090</v>
      </c>
      <c r="P18" s="22">
        <v>1796</v>
      </c>
      <c r="Q18" s="2">
        <f t="shared" si="4"/>
        <v>1722.8150420103891</v>
      </c>
      <c r="R18" s="2">
        <f t="shared" si="5"/>
        <v>73.184957989610893</v>
      </c>
      <c r="S18" s="2">
        <f t="shared" si="6"/>
        <v>5356.0380759411109</v>
      </c>
      <c r="T18" s="2">
        <f t="shared" si="7"/>
        <v>4.0748863023168651</v>
      </c>
      <c r="W18" s="20">
        <f t="shared" si="9"/>
        <v>1679</v>
      </c>
      <c r="X18" s="8">
        <f t="shared" si="11"/>
        <v>117</v>
      </c>
    </row>
    <row r="19" spans="1:24" x14ac:dyDescent="0.3">
      <c r="A19" s="3">
        <v>34121</v>
      </c>
      <c r="B19" s="4">
        <v>4696</v>
      </c>
      <c r="C19" s="2">
        <f t="shared" si="0"/>
        <v>4084.0454462095422</v>
      </c>
      <c r="D19" s="2">
        <f t="shared" si="1"/>
        <v>611.95455379045779</v>
      </c>
      <c r="E19" s="2">
        <f t="shared" si="2"/>
        <v>374488.37590487831</v>
      </c>
      <c r="F19" s="2">
        <f t="shared" si="3"/>
        <v>13.031400208485048</v>
      </c>
      <c r="I19" s="20">
        <f t="shared" si="8"/>
        <v>4385</v>
      </c>
      <c r="J19" s="2">
        <f t="shared" si="10"/>
        <v>311</v>
      </c>
      <c r="O19" s="3">
        <v>34121</v>
      </c>
      <c r="P19" s="22">
        <v>1792</v>
      </c>
      <c r="Q19" s="2">
        <f t="shared" si="4"/>
        <v>1729.6962945074292</v>
      </c>
      <c r="R19" s="2">
        <f t="shared" si="5"/>
        <v>62.303705492570771</v>
      </c>
      <c r="S19" s="2">
        <f t="shared" si="6"/>
        <v>3881.7517181049934</v>
      </c>
      <c r="T19" s="2">
        <f t="shared" si="7"/>
        <v>3.4767692797193508</v>
      </c>
      <c r="W19" s="20">
        <f t="shared" si="9"/>
        <v>1744.75</v>
      </c>
      <c r="X19" s="8">
        <f t="shared" si="11"/>
        <v>47.25</v>
      </c>
    </row>
    <row r="20" spans="1:24" x14ac:dyDescent="0.3">
      <c r="A20" s="3">
        <v>34151</v>
      </c>
      <c r="B20" s="4">
        <v>4458</v>
      </c>
      <c r="C20" s="2">
        <f t="shared" si="0"/>
        <v>4199.1310594991446</v>
      </c>
      <c r="D20" s="2">
        <f t="shared" si="1"/>
        <v>258.86894050085539</v>
      </c>
      <c r="E20" s="2">
        <f t="shared" si="2"/>
        <v>67013.128356035406</v>
      </c>
      <c r="F20" s="2">
        <f t="shared" si="3"/>
        <v>5.8068402983592504</v>
      </c>
      <c r="I20" s="20">
        <f t="shared" si="8"/>
        <v>4459.5</v>
      </c>
      <c r="J20" s="2">
        <f t="shared" si="10"/>
        <v>1.5</v>
      </c>
      <c r="O20" s="3">
        <v>34151</v>
      </c>
      <c r="P20" s="22">
        <v>1950</v>
      </c>
      <c r="Q20" s="2">
        <f t="shared" si="4"/>
        <v>1735.5544317636732</v>
      </c>
      <c r="R20" s="2">
        <f t="shared" si="5"/>
        <v>214.44556823632684</v>
      </c>
      <c r="S20" s="2">
        <f t="shared" si="6"/>
        <v>45986.901736201107</v>
      </c>
      <c r="T20" s="2">
        <f t="shared" si="7"/>
        <v>10.997208627503941</v>
      </c>
      <c r="W20" s="20">
        <f t="shared" si="9"/>
        <v>1812.75</v>
      </c>
      <c r="X20" s="8">
        <f t="shared" si="11"/>
        <v>137.25</v>
      </c>
    </row>
    <row r="21" spans="1:24" x14ac:dyDescent="0.3">
      <c r="A21" s="3">
        <v>34182</v>
      </c>
      <c r="B21" s="4">
        <v>4457</v>
      </c>
      <c r="C21" s="2">
        <f t="shared" si="0"/>
        <v>4247.8145615576523</v>
      </c>
      <c r="D21" s="2">
        <f t="shared" si="1"/>
        <v>209.18543844234773</v>
      </c>
      <c r="E21" s="2">
        <f t="shared" si="2"/>
        <v>43758.547656317249</v>
      </c>
      <c r="F21" s="2">
        <f t="shared" si="3"/>
        <v>4.693413471894722</v>
      </c>
      <c r="I21" s="20">
        <f t="shared" si="8"/>
        <v>4479.5</v>
      </c>
      <c r="J21" s="2">
        <f t="shared" si="10"/>
        <v>22.5</v>
      </c>
      <c r="O21" s="3">
        <v>34182</v>
      </c>
      <c r="P21" s="22">
        <v>1777</v>
      </c>
      <c r="Q21" s="2">
        <f t="shared" si="4"/>
        <v>1755.7177842126132</v>
      </c>
      <c r="R21" s="2">
        <f t="shared" si="5"/>
        <v>21.282215787386804</v>
      </c>
      <c r="S21" s="2">
        <f t="shared" si="6"/>
        <v>452.9327088208961</v>
      </c>
      <c r="T21" s="2">
        <f t="shared" si="7"/>
        <v>1.1976486093070795</v>
      </c>
      <c r="W21" s="20">
        <f t="shared" si="9"/>
        <v>1828.75</v>
      </c>
      <c r="X21" s="8">
        <f t="shared" si="11"/>
        <v>51.75</v>
      </c>
    </row>
    <row r="22" spans="1:24" x14ac:dyDescent="0.3">
      <c r="A22" s="3">
        <v>34213</v>
      </c>
      <c r="B22" s="4">
        <v>4364</v>
      </c>
      <c r="C22" s="2">
        <f t="shared" si="0"/>
        <v>4287.1544673158096</v>
      </c>
      <c r="D22" s="2">
        <f t="shared" si="1"/>
        <v>76.845532684190403</v>
      </c>
      <c r="E22" s="2">
        <f t="shared" si="2"/>
        <v>5905.235893516975</v>
      </c>
      <c r="F22" s="2">
        <f t="shared" si="3"/>
        <v>1.760896715953034</v>
      </c>
      <c r="I22" s="20">
        <f t="shared" si="8"/>
        <v>4493.75</v>
      </c>
      <c r="J22" s="2">
        <f t="shared" si="10"/>
        <v>129.75</v>
      </c>
      <c r="O22" s="3">
        <v>34213</v>
      </c>
      <c r="P22" s="22">
        <v>1707</v>
      </c>
      <c r="Q22" s="2">
        <f t="shared" si="4"/>
        <v>1757.7188552598943</v>
      </c>
      <c r="R22" s="2">
        <f t="shared" si="5"/>
        <v>50.718855259894326</v>
      </c>
      <c r="S22" s="2">
        <f t="shared" si="6"/>
        <v>2572.4022788741104</v>
      </c>
      <c r="T22" s="2">
        <f t="shared" si="7"/>
        <v>2.9712276074923447</v>
      </c>
      <c r="W22" s="20">
        <f t="shared" si="9"/>
        <v>1806.5</v>
      </c>
      <c r="X22" s="8">
        <f t="shared" si="11"/>
        <v>99.5</v>
      </c>
    </row>
    <row r="23" spans="1:24" x14ac:dyDescent="0.3">
      <c r="A23" s="3">
        <v>34243</v>
      </c>
      <c r="B23" s="4">
        <v>4236</v>
      </c>
      <c r="C23" s="2">
        <f t="shared" si="0"/>
        <v>4301.6062190067605</v>
      </c>
      <c r="D23" s="2">
        <f t="shared" si="1"/>
        <v>65.606219006760512</v>
      </c>
      <c r="E23" s="2">
        <f t="shared" si="2"/>
        <v>4304.1759723630239</v>
      </c>
      <c r="F23" s="2">
        <f t="shared" si="3"/>
        <v>1.5487775969490205</v>
      </c>
      <c r="I23" s="20">
        <f t="shared" si="8"/>
        <v>4378.75</v>
      </c>
      <c r="J23" s="2">
        <f t="shared" si="10"/>
        <v>142.75</v>
      </c>
      <c r="O23" s="3">
        <v>34243</v>
      </c>
      <c r="P23" s="22">
        <v>1757</v>
      </c>
      <c r="Q23" s="2">
        <f t="shared" si="4"/>
        <v>1752.9499893755456</v>
      </c>
      <c r="R23" s="2">
        <f t="shared" si="5"/>
        <v>4.050010624454444</v>
      </c>
      <c r="S23" s="2">
        <f t="shared" si="6"/>
        <v>16.402586058193876</v>
      </c>
      <c r="T23" s="2">
        <f t="shared" si="7"/>
        <v>0.23050714994049198</v>
      </c>
      <c r="W23" s="20">
        <f t="shared" si="9"/>
        <v>1797.75</v>
      </c>
      <c r="X23" s="8">
        <f t="shared" si="11"/>
        <v>40.75</v>
      </c>
    </row>
    <row r="24" spans="1:24" x14ac:dyDescent="0.3">
      <c r="A24" s="3">
        <v>34274</v>
      </c>
      <c r="B24" s="4">
        <v>4500</v>
      </c>
      <c r="C24" s="2">
        <f t="shared" si="0"/>
        <v>4289.2681590916281</v>
      </c>
      <c r="D24" s="2">
        <f t="shared" si="1"/>
        <v>210.73184090837185</v>
      </c>
      <c r="E24" s="2">
        <f t="shared" si="2"/>
        <v>44407.908772631345</v>
      </c>
      <c r="F24" s="2">
        <f t="shared" si="3"/>
        <v>4.6829297979638191</v>
      </c>
      <c r="I24" s="20">
        <f t="shared" si="8"/>
        <v>4389.25</v>
      </c>
      <c r="J24" s="2">
        <f t="shared" si="10"/>
        <v>110.75</v>
      </c>
      <c r="O24" s="3">
        <v>34274</v>
      </c>
      <c r="P24" s="22">
        <v>1782</v>
      </c>
      <c r="Q24" s="2">
        <f t="shared" si="4"/>
        <v>1753.3307936622205</v>
      </c>
      <c r="R24" s="2">
        <f t="shared" si="5"/>
        <v>28.669206337779542</v>
      </c>
      <c r="S24" s="2">
        <f t="shared" si="6"/>
        <v>821.92339203817869</v>
      </c>
      <c r="T24" s="2">
        <f t="shared" si="7"/>
        <v>1.6088219044769665</v>
      </c>
      <c r="W24" s="20">
        <f t="shared" si="9"/>
        <v>1755.75</v>
      </c>
      <c r="X24" s="8">
        <f t="shared" si="11"/>
        <v>26.25</v>
      </c>
    </row>
    <row r="25" spans="1:24" x14ac:dyDescent="0.3">
      <c r="A25" s="3">
        <v>34304</v>
      </c>
      <c r="B25" s="4">
        <v>4974</v>
      </c>
      <c r="C25" s="2">
        <f t="shared" si="0"/>
        <v>4328.8988849361676</v>
      </c>
      <c r="D25" s="2">
        <f t="shared" si="1"/>
        <v>645.10111506383237</v>
      </c>
      <c r="E25" s="2">
        <f t="shared" si="2"/>
        <v>416155.44865659991</v>
      </c>
      <c r="F25" s="2">
        <f t="shared" si="3"/>
        <v>12.969463511536638</v>
      </c>
      <c r="I25" s="20">
        <f t="shared" si="8"/>
        <v>4518.5</v>
      </c>
      <c r="J25" s="2">
        <f t="shared" si="10"/>
        <v>455.5</v>
      </c>
      <c r="O25" s="3">
        <v>34304</v>
      </c>
      <c r="P25" s="22">
        <v>2443</v>
      </c>
      <c r="Q25" s="2">
        <f t="shared" si="4"/>
        <v>1756.0264302126714</v>
      </c>
      <c r="R25" s="2">
        <f t="shared" si="5"/>
        <v>686.97356978732864</v>
      </c>
      <c r="S25" s="2">
        <f t="shared" si="6"/>
        <v>471932.68558634567</v>
      </c>
      <c r="T25" s="2">
        <f t="shared" si="7"/>
        <v>28.12008062985381</v>
      </c>
      <c r="W25" s="20">
        <f t="shared" si="9"/>
        <v>1922.25</v>
      </c>
      <c r="X25" s="8">
        <f t="shared" si="11"/>
        <v>520.75</v>
      </c>
    </row>
    <row r="26" spans="1:24" x14ac:dyDescent="0.3">
      <c r="A26" s="3">
        <v>34335</v>
      </c>
      <c r="B26" s="4">
        <v>3075</v>
      </c>
      <c r="C26" s="2">
        <f t="shared" si="0"/>
        <v>4450.2181185313293</v>
      </c>
      <c r="D26" s="2">
        <f t="shared" si="1"/>
        <v>1375.2181185313293</v>
      </c>
      <c r="E26" s="2">
        <f t="shared" si="2"/>
        <v>1891224.8735368494</v>
      </c>
      <c r="F26" s="2">
        <f t="shared" si="3"/>
        <v>44.722540440043232</v>
      </c>
      <c r="I26" s="20">
        <f t="shared" si="8"/>
        <v>4196.25</v>
      </c>
      <c r="J26" s="2">
        <f t="shared" si="10"/>
        <v>1121.25</v>
      </c>
      <c r="O26" s="3">
        <v>34335</v>
      </c>
      <c r="P26" s="22">
        <v>1548</v>
      </c>
      <c r="Q26" s="2">
        <f t="shared" si="4"/>
        <v>1820.6194657538083</v>
      </c>
      <c r="R26" s="2">
        <f t="shared" si="5"/>
        <v>272.6194657538083</v>
      </c>
      <c r="S26" s="2">
        <f t="shared" si="6"/>
        <v>74321.37310789185</v>
      </c>
      <c r="T26" s="2">
        <f t="shared" si="7"/>
        <v>17.611076599083223</v>
      </c>
      <c r="W26" s="20">
        <f t="shared" si="9"/>
        <v>1882.5</v>
      </c>
      <c r="X26" s="8">
        <f t="shared" si="11"/>
        <v>334.5</v>
      </c>
    </row>
    <row r="27" spans="1:24" x14ac:dyDescent="0.3">
      <c r="A27" s="3">
        <v>34366</v>
      </c>
      <c r="B27" s="4">
        <v>3377</v>
      </c>
      <c r="C27" s="2">
        <f t="shared" si="0"/>
        <v>4191.591363328942</v>
      </c>
      <c r="D27" s="2">
        <f t="shared" si="1"/>
        <v>814.59136332894195</v>
      </c>
      <c r="E27" s="2">
        <f t="shared" si="2"/>
        <v>663559.08921010431</v>
      </c>
      <c r="F27" s="2">
        <f t="shared" si="3"/>
        <v>24.121746026915662</v>
      </c>
      <c r="I27" s="20">
        <f t="shared" si="8"/>
        <v>3981.5</v>
      </c>
      <c r="J27" s="2">
        <f t="shared" si="10"/>
        <v>604.5</v>
      </c>
      <c r="O27" s="3">
        <v>34366</v>
      </c>
      <c r="P27" s="22">
        <v>1505</v>
      </c>
      <c r="Q27" s="2">
        <f t="shared" si="4"/>
        <v>1794.9862833213417</v>
      </c>
      <c r="R27" s="2">
        <f t="shared" si="5"/>
        <v>289.98628332134172</v>
      </c>
      <c r="S27" s="2">
        <f t="shared" si="6"/>
        <v>84092.044514525463</v>
      </c>
      <c r="T27" s="2">
        <f t="shared" si="7"/>
        <v>19.268191582813404</v>
      </c>
      <c r="W27" s="20">
        <f t="shared" si="9"/>
        <v>1819.5</v>
      </c>
      <c r="X27" s="8">
        <f t="shared" si="11"/>
        <v>314.5</v>
      </c>
    </row>
    <row r="28" spans="1:24" x14ac:dyDescent="0.3">
      <c r="A28" s="3">
        <v>34394</v>
      </c>
      <c r="B28" s="4">
        <v>4443</v>
      </c>
      <c r="C28" s="2">
        <f t="shared" si="0"/>
        <v>4038.397394841496</v>
      </c>
      <c r="D28" s="2">
        <f t="shared" si="1"/>
        <v>404.60260515850405</v>
      </c>
      <c r="E28" s="2">
        <f t="shared" si="2"/>
        <v>163703.26810104834</v>
      </c>
      <c r="F28" s="2">
        <f t="shared" si="3"/>
        <v>9.106518234492551</v>
      </c>
      <c r="I28" s="20">
        <f t="shared" si="8"/>
        <v>3967.25</v>
      </c>
      <c r="J28" s="2">
        <f t="shared" si="10"/>
        <v>475.75</v>
      </c>
      <c r="O28" s="3">
        <v>34394</v>
      </c>
      <c r="P28" s="22">
        <v>1714</v>
      </c>
      <c r="Q28" s="2">
        <f t="shared" si="4"/>
        <v>1767.7201771291977</v>
      </c>
      <c r="R28" s="2">
        <f t="shared" si="5"/>
        <v>53.720177129197737</v>
      </c>
      <c r="S28" s="2">
        <f t="shared" si="6"/>
        <v>2885.8574307923795</v>
      </c>
      <c r="T28" s="2">
        <f t="shared" si="7"/>
        <v>3.1341993657641618</v>
      </c>
      <c r="W28" s="20">
        <f t="shared" si="9"/>
        <v>1802.5</v>
      </c>
      <c r="X28" s="8">
        <f t="shared" si="11"/>
        <v>88.5</v>
      </c>
    </row>
    <row r="29" spans="1:24" x14ac:dyDescent="0.3">
      <c r="A29" s="3">
        <v>34425</v>
      </c>
      <c r="B29" s="4">
        <v>4261</v>
      </c>
      <c r="C29" s="2">
        <f t="shared" si="0"/>
        <v>4114.487912780809</v>
      </c>
      <c r="D29" s="2">
        <f t="shared" si="1"/>
        <v>146.51208721919102</v>
      </c>
      <c r="E29" s="2">
        <f t="shared" si="2"/>
        <v>21465.791701323837</v>
      </c>
      <c r="F29" s="2">
        <f t="shared" si="3"/>
        <v>3.4384437272750765</v>
      </c>
      <c r="I29" s="20">
        <f t="shared" si="8"/>
        <v>3789</v>
      </c>
      <c r="J29" s="2">
        <f t="shared" si="10"/>
        <v>472</v>
      </c>
      <c r="O29" s="3">
        <v>34425</v>
      </c>
      <c r="P29" s="22">
        <v>1757</v>
      </c>
      <c r="Q29" s="2">
        <f t="shared" si="4"/>
        <v>1762.6691104460112</v>
      </c>
      <c r="R29" s="2">
        <f t="shared" si="5"/>
        <v>5.6691104460112456</v>
      </c>
      <c r="S29" s="2">
        <f t="shared" si="6"/>
        <v>32.138813249073827</v>
      </c>
      <c r="T29" s="2">
        <f t="shared" si="7"/>
        <v>0.32265853420667306</v>
      </c>
      <c r="W29" s="20">
        <f t="shared" si="9"/>
        <v>1631</v>
      </c>
      <c r="X29" s="8">
        <f t="shared" si="11"/>
        <v>126</v>
      </c>
    </row>
    <row r="30" spans="1:24" x14ac:dyDescent="0.3">
      <c r="A30" s="3">
        <v>34455</v>
      </c>
      <c r="B30" s="4">
        <v>4460</v>
      </c>
      <c r="C30" s="2">
        <f t="shared" si="0"/>
        <v>4142.0413206401354</v>
      </c>
      <c r="D30" s="2">
        <f t="shared" si="1"/>
        <v>317.95867935986462</v>
      </c>
      <c r="E30" s="2">
        <f t="shared" si="2"/>
        <v>101097.7217802692</v>
      </c>
      <c r="F30" s="2">
        <f t="shared" si="3"/>
        <v>7.1291183712974133</v>
      </c>
      <c r="I30" s="20">
        <f t="shared" si="8"/>
        <v>4135.25</v>
      </c>
      <c r="J30" s="2">
        <f t="shared" si="10"/>
        <v>324.75</v>
      </c>
      <c r="O30" s="3">
        <v>34455</v>
      </c>
      <c r="P30" s="22">
        <v>1830</v>
      </c>
      <c r="Q30" s="2">
        <f t="shared" si="4"/>
        <v>1762.1360694839855</v>
      </c>
      <c r="R30" s="2">
        <f t="shared" si="5"/>
        <v>67.863930516014534</v>
      </c>
      <c r="S30" s="2">
        <f t="shared" si="6"/>
        <v>4605.5130650824485</v>
      </c>
      <c r="T30" s="2">
        <f t="shared" si="7"/>
        <v>3.7084115036073513</v>
      </c>
      <c r="W30" s="20">
        <f t="shared" si="9"/>
        <v>1701.5</v>
      </c>
      <c r="X30" s="8">
        <f t="shared" si="11"/>
        <v>128.5</v>
      </c>
    </row>
    <row r="31" spans="1:24" x14ac:dyDescent="0.3">
      <c r="A31" s="3">
        <v>34486</v>
      </c>
      <c r="B31" s="4">
        <v>4985</v>
      </c>
      <c r="C31" s="2">
        <f t="shared" si="0"/>
        <v>4201.8373780241809</v>
      </c>
      <c r="D31" s="2">
        <f t="shared" si="1"/>
        <v>783.16262197581909</v>
      </c>
      <c r="E31" s="2">
        <f t="shared" si="2"/>
        <v>613343.69246003975</v>
      </c>
      <c r="F31" s="2">
        <f t="shared" si="3"/>
        <v>15.710383590287243</v>
      </c>
      <c r="I31" s="20">
        <f t="shared" si="8"/>
        <v>4537.25</v>
      </c>
      <c r="J31" s="2">
        <f t="shared" si="10"/>
        <v>447.75</v>
      </c>
      <c r="O31" s="3">
        <v>34486</v>
      </c>
      <c r="P31" s="22">
        <v>1857</v>
      </c>
      <c r="Q31" s="2">
        <f t="shared" si="4"/>
        <v>1768.5170096956142</v>
      </c>
      <c r="R31" s="2">
        <f t="shared" si="5"/>
        <v>88.482990304385794</v>
      </c>
      <c r="S31" s="2">
        <f t="shared" si="6"/>
        <v>7829.2395732060304</v>
      </c>
      <c r="T31" s="2">
        <f t="shared" si="7"/>
        <v>4.7648352344849645</v>
      </c>
      <c r="W31" s="20">
        <f t="shared" si="9"/>
        <v>1789.5</v>
      </c>
      <c r="X31" s="8">
        <f t="shared" si="11"/>
        <v>67.5</v>
      </c>
    </row>
    <row r="32" spans="1:24" x14ac:dyDescent="0.3">
      <c r="A32" s="3">
        <v>34516</v>
      </c>
      <c r="B32" s="4">
        <v>4324</v>
      </c>
      <c r="C32" s="2">
        <f t="shared" si="0"/>
        <v>4349.1207834622301</v>
      </c>
      <c r="D32" s="2">
        <f t="shared" si="1"/>
        <v>25.120783462230065</v>
      </c>
      <c r="E32" s="2">
        <f t="shared" si="2"/>
        <v>631.05376175625156</v>
      </c>
      <c r="F32" s="2">
        <f t="shared" si="3"/>
        <v>0.58096168969079709</v>
      </c>
      <c r="I32" s="20">
        <f t="shared" si="8"/>
        <v>4507.5</v>
      </c>
      <c r="J32" s="2">
        <f t="shared" si="10"/>
        <v>183.5</v>
      </c>
      <c r="O32" s="3">
        <v>34516</v>
      </c>
      <c r="P32" s="22">
        <v>1981</v>
      </c>
      <c r="Q32" s="2">
        <f t="shared" si="4"/>
        <v>1776.8366673780586</v>
      </c>
      <c r="R32" s="2">
        <f t="shared" si="5"/>
        <v>204.16333262194144</v>
      </c>
      <c r="S32" s="2">
        <f t="shared" si="6"/>
        <v>41682.666387297497</v>
      </c>
      <c r="T32" s="2">
        <f t="shared" si="7"/>
        <v>10.306074337301435</v>
      </c>
      <c r="W32" s="20">
        <f t="shared" si="9"/>
        <v>1856.25</v>
      </c>
      <c r="X32" s="8">
        <f t="shared" si="11"/>
        <v>124.75</v>
      </c>
    </row>
    <row r="33" spans="1:24" x14ac:dyDescent="0.3">
      <c r="A33" s="3">
        <v>34547</v>
      </c>
      <c r="B33" s="4">
        <v>4719</v>
      </c>
      <c r="C33" s="2">
        <f t="shared" si="0"/>
        <v>4344.396509816158</v>
      </c>
      <c r="D33" s="2">
        <f t="shared" si="1"/>
        <v>374.60349018384204</v>
      </c>
      <c r="E33" s="2">
        <f t="shared" si="2"/>
        <v>140327.77485791585</v>
      </c>
      <c r="F33" s="2">
        <f t="shared" si="3"/>
        <v>7.9381964438194963</v>
      </c>
      <c r="I33" s="20">
        <f t="shared" si="8"/>
        <v>4622</v>
      </c>
      <c r="J33" s="2">
        <f t="shared" si="10"/>
        <v>97</v>
      </c>
      <c r="O33" s="3">
        <v>34547</v>
      </c>
      <c r="P33" s="22">
        <v>1858</v>
      </c>
      <c r="Q33" s="2">
        <f t="shared" si="4"/>
        <v>1796.033227449982</v>
      </c>
      <c r="R33" s="2">
        <f t="shared" si="5"/>
        <v>61.96677255001805</v>
      </c>
      <c r="S33" s="2">
        <f t="shared" si="6"/>
        <v>3839.8809002656703</v>
      </c>
      <c r="T33" s="2">
        <f t="shared" si="7"/>
        <v>3.3351330758890234</v>
      </c>
      <c r="W33" s="20">
        <f t="shared" si="9"/>
        <v>1881.5</v>
      </c>
      <c r="X33" s="8">
        <f t="shared" si="11"/>
        <v>23.5</v>
      </c>
    </row>
    <row r="34" spans="1:24" x14ac:dyDescent="0.3">
      <c r="A34" s="3">
        <v>34578</v>
      </c>
      <c r="B34" s="4">
        <v>4374</v>
      </c>
      <c r="C34" s="2">
        <f t="shared" si="0"/>
        <v>4414.8453236066589</v>
      </c>
      <c r="D34" s="2">
        <f t="shared" si="1"/>
        <v>40.845323606658894</v>
      </c>
      <c r="E34" s="2">
        <f t="shared" si="2"/>
        <v>1668.3404605326864</v>
      </c>
      <c r="F34" s="2">
        <f t="shared" si="3"/>
        <v>0.93382084148740041</v>
      </c>
      <c r="I34" s="20">
        <f t="shared" si="8"/>
        <v>4600.5</v>
      </c>
      <c r="J34" s="2">
        <f t="shared" si="10"/>
        <v>226.5</v>
      </c>
      <c r="O34" s="3">
        <v>34578</v>
      </c>
      <c r="P34" s="22">
        <v>1823</v>
      </c>
      <c r="Q34" s="2">
        <f t="shared" si="4"/>
        <v>1801.8596844167791</v>
      </c>
      <c r="R34" s="2">
        <f t="shared" si="5"/>
        <v>21.140315583220854</v>
      </c>
      <c r="S34" s="2">
        <f t="shared" si="6"/>
        <v>446.9129429581705</v>
      </c>
      <c r="T34" s="2">
        <f t="shared" si="7"/>
        <v>1.159644299682987</v>
      </c>
      <c r="W34" s="20">
        <f t="shared" si="9"/>
        <v>1879.75</v>
      </c>
      <c r="X34" s="8">
        <f t="shared" si="11"/>
        <v>56.75</v>
      </c>
    </row>
    <row r="35" spans="1:24" x14ac:dyDescent="0.3">
      <c r="A35" s="3">
        <v>34608</v>
      </c>
      <c r="B35" s="4">
        <v>4248</v>
      </c>
      <c r="C35" s="2">
        <f t="shared" si="0"/>
        <v>4407.1638559418325</v>
      </c>
      <c r="D35" s="2">
        <f t="shared" si="1"/>
        <v>159.16385594183248</v>
      </c>
      <c r="E35" s="2">
        <f t="shared" si="2"/>
        <v>25333.133038272401</v>
      </c>
      <c r="F35" s="2">
        <f t="shared" si="3"/>
        <v>3.7467951022088624</v>
      </c>
      <c r="I35" s="20">
        <f t="shared" si="8"/>
        <v>4416.25</v>
      </c>
      <c r="J35" s="2">
        <f t="shared" si="10"/>
        <v>168.25</v>
      </c>
      <c r="O35" s="3">
        <v>34608</v>
      </c>
      <c r="P35" s="22">
        <v>1806</v>
      </c>
      <c r="Q35" s="2">
        <f t="shared" si="4"/>
        <v>1803.8474132259685</v>
      </c>
      <c r="R35" s="2">
        <f t="shared" si="5"/>
        <v>2.1525867740315334</v>
      </c>
      <c r="S35" s="2">
        <f t="shared" si="6"/>
        <v>4.6336298197354839</v>
      </c>
      <c r="T35" s="2">
        <f t="shared" si="7"/>
        <v>0.1191908512752787</v>
      </c>
      <c r="W35" s="20">
        <f t="shared" si="9"/>
        <v>1867</v>
      </c>
      <c r="X35" s="8">
        <f t="shared" si="11"/>
        <v>61</v>
      </c>
    </row>
    <row r="36" spans="1:24" x14ac:dyDescent="0.3">
      <c r="A36" s="3">
        <v>34639</v>
      </c>
      <c r="B36" s="4">
        <v>4784</v>
      </c>
      <c r="C36" s="2">
        <f t="shared" si="0"/>
        <v>4377.2311266874376</v>
      </c>
      <c r="D36" s="2">
        <f t="shared" si="1"/>
        <v>406.76887331256239</v>
      </c>
      <c r="E36" s="2">
        <f t="shared" si="2"/>
        <v>165460.91629597143</v>
      </c>
      <c r="F36" s="2">
        <f t="shared" si="3"/>
        <v>8.5026938401455343</v>
      </c>
      <c r="I36" s="20">
        <f t="shared" si="8"/>
        <v>4531.25</v>
      </c>
      <c r="J36" s="2">
        <f t="shared" si="10"/>
        <v>252.75</v>
      </c>
      <c r="O36" s="3">
        <v>34639</v>
      </c>
      <c r="P36" s="22">
        <v>1845</v>
      </c>
      <c r="Q36" s="2">
        <f t="shared" si="4"/>
        <v>1804.049811280443</v>
      </c>
      <c r="R36" s="2">
        <f t="shared" si="5"/>
        <v>40.950188719556991</v>
      </c>
      <c r="S36" s="2">
        <f t="shared" si="6"/>
        <v>1676.9179561673327</v>
      </c>
      <c r="T36" s="2">
        <f t="shared" si="7"/>
        <v>2.2195224238242273</v>
      </c>
      <c r="W36" s="20">
        <f t="shared" si="9"/>
        <v>1833</v>
      </c>
      <c r="X36" s="8">
        <f t="shared" si="11"/>
        <v>12</v>
      </c>
    </row>
    <row r="37" spans="1:24" x14ac:dyDescent="0.3">
      <c r="A37" s="3">
        <v>34669</v>
      </c>
      <c r="B37" s="4">
        <v>4971</v>
      </c>
      <c r="C37" s="2">
        <f t="shared" si="0"/>
        <v>4453.7290381129424</v>
      </c>
      <c r="D37" s="2">
        <f t="shared" si="1"/>
        <v>517.27096188705764</v>
      </c>
      <c r="E37" s="2">
        <f t="shared" si="2"/>
        <v>267569.24801156181</v>
      </c>
      <c r="F37" s="2">
        <f t="shared" si="3"/>
        <v>10.405772719514337</v>
      </c>
      <c r="I37" s="20">
        <f t="shared" si="8"/>
        <v>4594.25</v>
      </c>
      <c r="J37" s="2">
        <f t="shared" si="10"/>
        <v>376.75</v>
      </c>
      <c r="O37" s="3">
        <v>34669</v>
      </c>
      <c r="P37" s="22">
        <v>2577</v>
      </c>
      <c r="Q37" s="2">
        <f t="shared" si="4"/>
        <v>1807.9001733783582</v>
      </c>
      <c r="R37" s="2">
        <f t="shared" si="5"/>
        <v>769.0998266216418</v>
      </c>
      <c r="S37" s="2">
        <f t="shared" si="6"/>
        <v>591514.54330943944</v>
      </c>
      <c r="T37" s="2">
        <f t="shared" si="7"/>
        <v>29.84477402489879</v>
      </c>
      <c r="W37" s="20">
        <f t="shared" si="9"/>
        <v>2012.75</v>
      </c>
      <c r="X37" s="8">
        <f t="shared" si="11"/>
        <v>564.25</v>
      </c>
    </row>
    <row r="38" spans="1:24" x14ac:dyDescent="0.3">
      <c r="A38" s="3">
        <v>34700</v>
      </c>
      <c r="B38" s="4">
        <v>3370</v>
      </c>
      <c r="C38" s="2">
        <f t="shared" si="0"/>
        <v>4551.0082323226134</v>
      </c>
      <c r="D38" s="2">
        <f t="shared" si="1"/>
        <v>1181.0082323226134</v>
      </c>
      <c r="E38" s="2">
        <f t="shared" si="2"/>
        <v>1394780.444813784</v>
      </c>
      <c r="F38" s="2">
        <f t="shared" si="3"/>
        <v>35.044754668326803</v>
      </c>
      <c r="I38" s="20">
        <f t="shared" si="8"/>
        <v>4343.25</v>
      </c>
      <c r="J38" s="2">
        <f t="shared" si="10"/>
        <v>973.25</v>
      </c>
      <c r="O38" s="3">
        <v>34700</v>
      </c>
      <c r="P38" s="22">
        <v>1555</v>
      </c>
      <c r="Q38" s="2">
        <f t="shared" si="4"/>
        <v>1880.2151715391074</v>
      </c>
      <c r="R38" s="2">
        <f t="shared" si="5"/>
        <v>325.21517153910736</v>
      </c>
      <c r="S38" s="2">
        <f t="shared" si="6"/>
        <v>105764.90779921103</v>
      </c>
      <c r="T38" s="2">
        <f t="shared" si="7"/>
        <v>20.914158941421697</v>
      </c>
      <c r="W38" s="20">
        <f t="shared" si="9"/>
        <v>1945.75</v>
      </c>
      <c r="X38" s="8">
        <f t="shared" si="11"/>
        <v>390.75</v>
      </c>
    </row>
    <row r="39" spans="1:24" x14ac:dyDescent="0.3">
      <c r="A39" s="3">
        <v>34731</v>
      </c>
      <c r="B39" s="4">
        <v>3484</v>
      </c>
      <c r="C39" s="2">
        <f t="shared" si="0"/>
        <v>4328.9050452884712</v>
      </c>
      <c r="D39" s="2">
        <f t="shared" si="1"/>
        <v>844.90504528847123</v>
      </c>
      <c r="E39" s="2">
        <f t="shared" si="2"/>
        <v>713864.53555391356</v>
      </c>
      <c r="F39" s="2">
        <f t="shared" si="3"/>
        <v>24.251005892321217</v>
      </c>
      <c r="I39" s="20">
        <f t="shared" si="8"/>
        <v>4152.25</v>
      </c>
      <c r="J39" s="2">
        <f t="shared" si="10"/>
        <v>668.25</v>
      </c>
      <c r="O39" s="3">
        <v>34731</v>
      </c>
      <c r="P39" s="22">
        <v>1501</v>
      </c>
      <c r="Q39" s="2">
        <f t="shared" si="4"/>
        <v>1849.6366514073275</v>
      </c>
      <c r="R39" s="2">
        <f t="shared" si="5"/>
        <v>348.63665140732746</v>
      </c>
      <c r="S39" s="2">
        <f t="shared" si="6"/>
        <v>121547.51470451437</v>
      </c>
      <c r="T39" s="2">
        <f t="shared" si="7"/>
        <v>23.226958787963188</v>
      </c>
      <c r="W39" s="20">
        <f t="shared" si="9"/>
        <v>1869.5</v>
      </c>
      <c r="X39" s="8">
        <f t="shared" si="11"/>
        <v>368.5</v>
      </c>
    </row>
    <row r="40" spans="1:24" x14ac:dyDescent="0.3">
      <c r="A40" s="3">
        <v>34759</v>
      </c>
      <c r="B40" s="4">
        <v>4269</v>
      </c>
      <c r="C40" s="2">
        <f t="shared" si="0"/>
        <v>4170.0102144448756</v>
      </c>
      <c r="D40" s="2">
        <f t="shared" si="1"/>
        <v>98.989785555124399</v>
      </c>
      <c r="E40" s="2">
        <f t="shared" si="2"/>
        <v>9798.9776442495149</v>
      </c>
      <c r="F40" s="2">
        <f t="shared" si="3"/>
        <v>2.3188050024625064</v>
      </c>
      <c r="I40" s="20">
        <f t="shared" si="8"/>
        <v>4023.5</v>
      </c>
      <c r="J40" s="2">
        <f t="shared" si="10"/>
        <v>245.5</v>
      </c>
      <c r="O40" s="3">
        <v>34759</v>
      </c>
      <c r="P40" s="22">
        <v>1725</v>
      </c>
      <c r="Q40" s="2">
        <f t="shared" si="4"/>
        <v>1816.855914846723</v>
      </c>
      <c r="R40" s="2">
        <f t="shared" si="5"/>
        <v>91.855914846722953</v>
      </c>
      <c r="S40" s="2">
        <f t="shared" si="6"/>
        <v>8437.5090923284188</v>
      </c>
      <c r="T40" s="2">
        <f t="shared" si="7"/>
        <v>5.3249805708245193</v>
      </c>
      <c r="W40" s="20">
        <f t="shared" si="9"/>
        <v>1839.5</v>
      </c>
      <c r="X40" s="8">
        <f t="shared" si="11"/>
        <v>114.5</v>
      </c>
    </row>
    <row r="41" spans="1:24" x14ac:dyDescent="0.3">
      <c r="A41" s="3">
        <v>34790</v>
      </c>
      <c r="B41" s="4">
        <v>3994</v>
      </c>
      <c r="C41" s="2">
        <f t="shared" si="0"/>
        <v>4188.6264664352466</v>
      </c>
      <c r="D41" s="2">
        <f t="shared" si="1"/>
        <v>194.62646643524658</v>
      </c>
      <c r="E41" s="2">
        <f t="shared" si="2"/>
        <v>37879.461437070167</v>
      </c>
      <c r="F41" s="2">
        <f t="shared" si="3"/>
        <v>4.8729711175575012</v>
      </c>
      <c r="I41" s="20">
        <f t="shared" si="8"/>
        <v>3779.25</v>
      </c>
      <c r="J41" s="2">
        <f t="shared" si="10"/>
        <v>214.75</v>
      </c>
      <c r="O41" s="3">
        <v>34790</v>
      </c>
      <c r="P41" s="22">
        <v>1699</v>
      </c>
      <c r="Q41" s="2">
        <f t="shared" si="4"/>
        <v>1808.2191162371419</v>
      </c>
      <c r="R41" s="2">
        <f t="shared" si="5"/>
        <v>109.21911623714186</v>
      </c>
      <c r="S41" s="2">
        <f t="shared" si="6"/>
        <v>11928.815351622305</v>
      </c>
      <c r="T41" s="2">
        <f t="shared" si="7"/>
        <v>6.4284353288488445</v>
      </c>
      <c r="W41" s="20">
        <f t="shared" si="9"/>
        <v>1620</v>
      </c>
      <c r="X41" s="8">
        <f t="shared" si="11"/>
        <v>79</v>
      </c>
    </row>
    <row r="42" spans="1:24" x14ac:dyDescent="0.3">
      <c r="A42" s="3">
        <v>34820</v>
      </c>
      <c r="B42" s="4">
        <v>4715</v>
      </c>
      <c r="C42" s="2">
        <f t="shared" si="0"/>
        <v>4152.0245552094038</v>
      </c>
      <c r="D42" s="2">
        <f t="shared" si="1"/>
        <v>562.97544479059616</v>
      </c>
      <c r="E42" s="2">
        <f t="shared" si="2"/>
        <v>316941.35143716959</v>
      </c>
      <c r="F42" s="2">
        <f t="shared" si="3"/>
        <v>11.940094269153683</v>
      </c>
      <c r="I42" s="20">
        <f t="shared" si="8"/>
        <v>4115.5</v>
      </c>
      <c r="J42" s="2">
        <f t="shared" si="10"/>
        <v>599.5</v>
      </c>
      <c r="O42" s="3">
        <v>34820</v>
      </c>
      <c r="P42" s="22">
        <v>1807</v>
      </c>
      <c r="Q42" s="2">
        <f t="shared" si="4"/>
        <v>1797.9497338807562</v>
      </c>
      <c r="R42" s="2">
        <f t="shared" si="5"/>
        <v>9.0502661192438154</v>
      </c>
      <c r="S42" s="2">
        <f t="shared" si="6"/>
        <v>81.907316829132512</v>
      </c>
      <c r="T42" s="2">
        <f t="shared" si="7"/>
        <v>0.5008448322769129</v>
      </c>
      <c r="W42" s="20">
        <f t="shared" si="9"/>
        <v>1683</v>
      </c>
      <c r="X42" s="8">
        <f t="shared" si="11"/>
        <v>124</v>
      </c>
    </row>
    <row r="43" spans="1:24" x14ac:dyDescent="0.3">
      <c r="A43" s="3">
        <v>34851</v>
      </c>
      <c r="B43" s="4">
        <v>4974</v>
      </c>
      <c r="C43" s="2">
        <f t="shared" si="0"/>
        <v>4257.8990420146738</v>
      </c>
      <c r="D43" s="2">
        <f t="shared" si="1"/>
        <v>716.1009579853262</v>
      </c>
      <c r="E43" s="2">
        <f t="shared" si="2"/>
        <v>512800.58202750195</v>
      </c>
      <c r="F43" s="2">
        <f t="shared" si="3"/>
        <v>14.396882951051996</v>
      </c>
      <c r="I43" s="20">
        <f t="shared" si="8"/>
        <v>4488</v>
      </c>
      <c r="J43" s="2">
        <f t="shared" si="10"/>
        <v>486</v>
      </c>
      <c r="O43" s="3">
        <v>34851</v>
      </c>
      <c r="P43" s="22">
        <v>1863</v>
      </c>
      <c r="Q43" s="2">
        <f t="shared" si="4"/>
        <v>1798.8006897061427</v>
      </c>
      <c r="R43" s="2">
        <f t="shared" si="5"/>
        <v>64.199310293857252</v>
      </c>
      <c r="S43" s="2">
        <f t="shared" si="6"/>
        <v>4121.5514422069655</v>
      </c>
      <c r="T43" s="2">
        <f t="shared" si="7"/>
        <v>3.4460177291388754</v>
      </c>
      <c r="W43" s="20">
        <f t="shared" si="9"/>
        <v>1773.5</v>
      </c>
      <c r="X43" s="8">
        <f t="shared" si="11"/>
        <v>89.5</v>
      </c>
    </row>
    <row r="44" spans="1:24" x14ac:dyDescent="0.3">
      <c r="A44" s="3">
        <v>34881</v>
      </c>
      <c r="B44" s="4">
        <v>4223</v>
      </c>
      <c r="C44" s="2">
        <f t="shared" si="0"/>
        <v>4392.5706731293476</v>
      </c>
      <c r="D44" s="2">
        <f t="shared" si="1"/>
        <v>169.5706731293476</v>
      </c>
      <c r="E44" s="2">
        <f t="shared" si="2"/>
        <v>28754.213185540048</v>
      </c>
      <c r="F44" s="2">
        <f t="shared" si="3"/>
        <v>4.0154078410927685</v>
      </c>
      <c r="I44" s="20">
        <f t="shared" si="8"/>
        <v>4476.5</v>
      </c>
      <c r="J44" s="2">
        <f t="shared" si="10"/>
        <v>253.5</v>
      </c>
      <c r="O44" s="3">
        <v>34881</v>
      </c>
      <c r="P44" s="22">
        <v>1886</v>
      </c>
      <c r="Q44" s="2">
        <f t="shared" si="4"/>
        <v>1804.8370621575768</v>
      </c>
      <c r="R44" s="2">
        <f t="shared" si="5"/>
        <v>81.162937842423162</v>
      </c>
      <c r="S44" s="2">
        <f t="shared" si="6"/>
        <v>6587.4224792130453</v>
      </c>
      <c r="T44" s="2">
        <f t="shared" si="7"/>
        <v>4.3034431517721714</v>
      </c>
      <c r="W44" s="20">
        <f t="shared" si="9"/>
        <v>1813.75</v>
      </c>
      <c r="X44" s="8">
        <f t="shared" si="11"/>
        <v>72.25</v>
      </c>
    </row>
    <row r="45" spans="1:24" x14ac:dyDescent="0.3">
      <c r="A45" s="3">
        <v>34912</v>
      </c>
      <c r="B45" s="4">
        <v>5000</v>
      </c>
      <c r="C45" s="2">
        <f t="shared" si="0"/>
        <v>4360.680813347858</v>
      </c>
      <c r="D45" s="2">
        <f t="shared" si="1"/>
        <v>639.31918665214198</v>
      </c>
      <c r="E45" s="2">
        <f t="shared" si="2"/>
        <v>408729.02242155635</v>
      </c>
      <c r="F45" s="2">
        <f t="shared" si="3"/>
        <v>12.78638373304284</v>
      </c>
      <c r="I45" s="20">
        <f t="shared" si="8"/>
        <v>4728</v>
      </c>
      <c r="J45" s="2">
        <f t="shared" si="10"/>
        <v>272</v>
      </c>
      <c r="O45" s="3">
        <v>34912</v>
      </c>
      <c r="P45" s="22">
        <v>1861</v>
      </c>
      <c r="Q45" s="2">
        <f t="shared" si="4"/>
        <v>1812.4684482242951</v>
      </c>
      <c r="R45" s="2">
        <f t="shared" si="5"/>
        <v>48.531551775704884</v>
      </c>
      <c r="S45" s="2">
        <f t="shared" si="6"/>
        <v>2355.3115177579239</v>
      </c>
      <c r="T45" s="2">
        <f t="shared" si="7"/>
        <v>2.6078211593608214</v>
      </c>
      <c r="W45" s="20">
        <f t="shared" si="9"/>
        <v>1854.25</v>
      </c>
      <c r="X45" s="8">
        <f t="shared" si="11"/>
        <v>6.75</v>
      </c>
    </row>
    <row r="46" spans="1:24" x14ac:dyDescent="0.3">
      <c r="A46" s="3">
        <v>34943</v>
      </c>
      <c r="B46" s="4">
        <v>4235</v>
      </c>
      <c r="C46" s="2">
        <f t="shared" si="0"/>
        <v>4480.912683881279</v>
      </c>
      <c r="D46" s="2">
        <f t="shared" si="1"/>
        <v>245.91268388127901</v>
      </c>
      <c r="E46" s="2">
        <f t="shared" si="2"/>
        <v>60473.048093693862</v>
      </c>
      <c r="F46" s="2">
        <f t="shared" si="3"/>
        <v>5.8066749440679812</v>
      </c>
      <c r="I46" s="20">
        <f t="shared" si="8"/>
        <v>4608</v>
      </c>
      <c r="J46" s="2">
        <f t="shared" si="10"/>
        <v>373</v>
      </c>
      <c r="O46" s="3">
        <v>34943</v>
      </c>
      <c r="P46" s="22">
        <v>1845</v>
      </c>
      <c r="Q46" s="2">
        <f t="shared" si="4"/>
        <v>1817.0316517980295</v>
      </c>
      <c r="R46" s="2">
        <f t="shared" si="5"/>
        <v>27.968348201970457</v>
      </c>
      <c r="S46" s="2">
        <f t="shared" si="6"/>
        <v>782.22850114666414</v>
      </c>
      <c r="T46" s="2">
        <f t="shared" si="7"/>
        <v>1.5158996315431141</v>
      </c>
      <c r="W46" s="20">
        <f t="shared" si="9"/>
        <v>1863.75</v>
      </c>
      <c r="X46" s="8">
        <f t="shared" si="11"/>
        <v>18.75</v>
      </c>
    </row>
    <row r="47" spans="1:24" x14ac:dyDescent="0.3">
      <c r="A47" s="3">
        <v>34973</v>
      </c>
      <c r="B47" s="4">
        <v>4554</v>
      </c>
      <c r="C47" s="2">
        <f t="shared" si="0"/>
        <v>4434.6657659281855</v>
      </c>
      <c r="D47" s="2">
        <f t="shared" si="1"/>
        <v>119.33423407181454</v>
      </c>
      <c r="E47" s="2">
        <f t="shared" si="2"/>
        <v>14240.659421506622</v>
      </c>
      <c r="F47" s="2">
        <f t="shared" si="3"/>
        <v>2.6204267472950051</v>
      </c>
      <c r="I47" s="20">
        <f t="shared" si="8"/>
        <v>4503</v>
      </c>
      <c r="J47" s="2">
        <f t="shared" si="10"/>
        <v>51</v>
      </c>
      <c r="O47" s="3">
        <v>34973</v>
      </c>
      <c r="P47" s="22">
        <v>1788</v>
      </c>
      <c r="Q47" s="2">
        <f t="shared" si="4"/>
        <v>1819.6613898096332</v>
      </c>
      <c r="R47" s="2">
        <f t="shared" si="5"/>
        <v>31.661389809633192</v>
      </c>
      <c r="S47" s="2">
        <f t="shared" si="6"/>
        <v>1002.4436046775445</v>
      </c>
      <c r="T47" s="2">
        <f t="shared" si="7"/>
        <v>1.7707712421495074</v>
      </c>
      <c r="W47" s="20">
        <f t="shared" si="9"/>
        <v>1845</v>
      </c>
      <c r="X47" s="8">
        <f t="shared" si="11"/>
        <v>57</v>
      </c>
    </row>
    <row r="48" spans="1:24" x14ac:dyDescent="0.3">
      <c r="A48" s="3">
        <v>35004</v>
      </c>
      <c r="B48" s="4">
        <v>4851</v>
      </c>
      <c r="C48" s="2">
        <f t="shared" si="0"/>
        <v>4457.1080427762508</v>
      </c>
      <c r="D48" s="2">
        <f t="shared" si="1"/>
        <v>393.89195722374916</v>
      </c>
      <c r="E48" s="2">
        <f t="shared" si="2"/>
        <v>155150.87396555583</v>
      </c>
      <c r="F48" s="2">
        <f t="shared" si="3"/>
        <v>8.1198094665790386</v>
      </c>
      <c r="I48" s="20">
        <f t="shared" si="8"/>
        <v>4660</v>
      </c>
      <c r="J48" s="2">
        <f t="shared" si="10"/>
        <v>191</v>
      </c>
      <c r="O48" s="3">
        <v>35004</v>
      </c>
      <c r="P48" s="22">
        <v>1879</v>
      </c>
      <c r="Q48" s="2">
        <f t="shared" si="4"/>
        <v>1816.6844117027629</v>
      </c>
      <c r="R48" s="2">
        <f t="shared" si="5"/>
        <v>62.315588297237127</v>
      </c>
      <c r="S48" s="2">
        <f t="shared" si="6"/>
        <v>3883.232544830757</v>
      </c>
      <c r="T48" s="2">
        <f t="shared" si="7"/>
        <v>3.3164230067715343</v>
      </c>
      <c r="W48" s="20">
        <f t="shared" si="9"/>
        <v>1843.25</v>
      </c>
      <c r="X48" s="8">
        <f t="shared" si="11"/>
        <v>35.75</v>
      </c>
    </row>
    <row r="49" spans="1:24" x14ac:dyDescent="0.3">
      <c r="A49" s="3">
        <v>35034</v>
      </c>
      <c r="B49" s="4">
        <v>4826</v>
      </c>
      <c r="C49" s="2">
        <f t="shared" si="0"/>
        <v>4531.1842910632431</v>
      </c>
      <c r="D49" s="2">
        <f t="shared" si="1"/>
        <v>294.81570893675689</v>
      </c>
      <c r="E49" s="2">
        <f t="shared" si="2"/>
        <v>86916.302235882555</v>
      </c>
      <c r="F49" s="2">
        <f t="shared" si="3"/>
        <v>6.1089040393028782</v>
      </c>
      <c r="I49" s="20">
        <f t="shared" si="8"/>
        <v>4616.5</v>
      </c>
      <c r="J49" s="2">
        <f t="shared" si="10"/>
        <v>209.5</v>
      </c>
      <c r="O49" s="3">
        <v>35034</v>
      </c>
      <c r="P49" s="22">
        <v>2598</v>
      </c>
      <c r="Q49" s="2">
        <f t="shared" si="4"/>
        <v>1822.5436662456943</v>
      </c>
      <c r="R49" s="2">
        <f t="shared" si="5"/>
        <v>775.45633375430566</v>
      </c>
      <c r="S49" s="2">
        <f t="shared" si="6"/>
        <v>601332.52555966913</v>
      </c>
      <c r="T49" s="2">
        <f t="shared" si="7"/>
        <v>29.84820376267535</v>
      </c>
      <c r="W49" s="20">
        <f t="shared" si="9"/>
        <v>2027.5</v>
      </c>
      <c r="X49" s="8">
        <f t="shared" si="11"/>
        <v>570.5</v>
      </c>
    </row>
    <row r="50" spans="1:24" x14ac:dyDescent="0.3">
      <c r="A50" s="3">
        <v>35065</v>
      </c>
      <c r="B50" s="4">
        <v>3699</v>
      </c>
      <c r="C50" s="2">
        <f t="shared" si="0"/>
        <v>4586.6280269750659</v>
      </c>
      <c r="D50" s="2">
        <f t="shared" si="1"/>
        <v>887.62802697506595</v>
      </c>
      <c r="E50" s="2">
        <f t="shared" si="2"/>
        <v>787883.51427164837</v>
      </c>
      <c r="F50" s="2">
        <f t="shared" si="3"/>
        <v>23.996432197217246</v>
      </c>
      <c r="I50" s="20">
        <f t="shared" si="8"/>
        <v>4482.5</v>
      </c>
      <c r="J50" s="2">
        <f t="shared" si="10"/>
        <v>783.5</v>
      </c>
      <c r="O50" s="3">
        <v>35065</v>
      </c>
      <c r="P50" s="22">
        <v>1679</v>
      </c>
      <c r="Q50" s="2">
        <f t="shared" si="4"/>
        <v>1895.456338187787</v>
      </c>
      <c r="R50" s="2">
        <f t="shared" si="5"/>
        <v>216.45633818778697</v>
      </c>
      <c r="S50" s="2">
        <f t="shared" si="6"/>
        <v>46853.346341665601</v>
      </c>
      <c r="T50" s="2">
        <f t="shared" si="7"/>
        <v>12.891979641917031</v>
      </c>
      <c r="W50" s="20">
        <f t="shared" si="9"/>
        <v>1986</v>
      </c>
      <c r="X50" s="8">
        <f t="shared" si="11"/>
        <v>307</v>
      </c>
    </row>
    <row r="51" spans="1:24" x14ac:dyDescent="0.3">
      <c r="A51" s="3">
        <v>35096</v>
      </c>
      <c r="B51" s="4">
        <v>3983</v>
      </c>
      <c r="C51" s="2">
        <f t="shared" si="0"/>
        <v>4419.6986116700791</v>
      </c>
      <c r="D51" s="2">
        <f t="shared" si="1"/>
        <v>436.69861167007912</v>
      </c>
      <c r="E51" s="2">
        <f t="shared" si="2"/>
        <v>190705.67743457455</v>
      </c>
      <c r="F51" s="2">
        <f t="shared" si="3"/>
        <v>10.964062557621871</v>
      </c>
      <c r="I51" s="20">
        <f t="shared" si="8"/>
        <v>4339.75</v>
      </c>
      <c r="J51" s="2">
        <f t="shared" si="10"/>
        <v>356.75</v>
      </c>
      <c r="O51" s="3">
        <v>35096</v>
      </c>
      <c r="P51" s="22">
        <v>1652</v>
      </c>
      <c r="Q51" s="2">
        <f t="shared" si="4"/>
        <v>1875.103922082468</v>
      </c>
      <c r="R51" s="2">
        <f t="shared" si="5"/>
        <v>223.10392208246799</v>
      </c>
      <c r="S51" s="2">
        <f t="shared" si="6"/>
        <v>49775.360048579947</v>
      </c>
      <c r="T51" s="2">
        <f t="shared" si="7"/>
        <v>13.505080029205086</v>
      </c>
      <c r="W51" s="20">
        <f t="shared" si="9"/>
        <v>1952</v>
      </c>
      <c r="X51" s="8">
        <f t="shared" si="11"/>
        <v>300</v>
      </c>
    </row>
    <row r="52" spans="1:24" x14ac:dyDescent="0.3">
      <c r="A52" s="3">
        <v>35125</v>
      </c>
      <c r="B52" s="4">
        <v>4262</v>
      </c>
      <c r="C52" s="2">
        <f t="shared" si="0"/>
        <v>4337.572043225623</v>
      </c>
      <c r="D52" s="2">
        <f t="shared" si="1"/>
        <v>75.57204322562302</v>
      </c>
      <c r="E52" s="2">
        <f t="shared" si="2"/>
        <v>5711.1337172954345</v>
      </c>
      <c r="F52" s="2">
        <f t="shared" si="3"/>
        <v>1.7731591559273352</v>
      </c>
      <c r="I52" s="20">
        <f t="shared" si="8"/>
        <v>4192.5</v>
      </c>
      <c r="J52" s="2">
        <f t="shared" si="10"/>
        <v>69.5</v>
      </c>
      <c r="O52" s="3">
        <v>35125</v>
      </c>
      <c r="P52" s="22">
        <v>1837</v>
      </c>
      <c r="Q52" s="2">
        <f t="shared" si="4"/>
        <v>1854.1264635568057</v>
      </c>
      <c r="R52" s="2">
        <f t="shared" si="5"/>
        <v>17.126463556805675</v>
      </c>
      <c r="S52" s="2">
        <f t="shared" si="6"/>
        <v>293.31575396259291</v>
      </c>
      <c r="T52" s="2">
        <f t="shared" si="7"/>
        <v>0.93230612720771233</v>
      </c>
      <c r="W52" s="20">
        <f t="shared" si="9"/>
        <v>1941.5</v>
      </c>
      <c r="X52" s="8">
        <f t="shared" si="11"/>
        <v>104.5</v>
      </c>
    </row>
    <row r="53" spans="1:24" x14ac:dyDescent="0.3">
      <c r="A53" s="3">
        <v>35156</v>
      </c>
      <c r="B53" s="4">
        <v>4619</v>
      </c>
      <c r="C53" s="2">
        <f t="shared" si="0"/>
        <v>4323.3597869587184</v>
      </c>
      <c r="D53" s="2">
        <f t="shared" si="1"/>
        <v>295.64021304128164</v>
      </c>
      <c r="E53" s="2">
        <f t="shared" si="2"/>
        <v>87403.135567094389</v>
      </c>
      <c r="F53" s="2">
        <f t="shared" si="3"/>
        <v>6.4005242052669757</v>
      </c>
      <c r="I53" s="20">
        <f t="shared" si="8"/>
        <v>4140.75</v>
      </c>
      <c r="J53" s="2">
        <f t="shared" si="10"/>
        <v>478.25</v>
      </c>
      <c r="O53" s="3">
        <v>35156</v>
      </c>
      <c r="P53" s="22">
        <v>1798</v>
      </c>
      <c r="Q53" s="2">
        <f t="shared" si="4"/>
        <v>1852.5161392039179</v>
      </c>
      <c r="R53" s="2">
        <f t="shared" si="5"/>
        <v>54.516139203917874</v>
      </c>
      <c r="S53" s="2">
        <f t="shared" si="6"/>
        <v>2972.0094337009514</v>
      </c>
      <c r="T53" s="2">
        <f t="shared" si="7"/>
        <v>3.0320433372590587</v>
      </c>
      <c r="W53" s="20">
        <f t="shared" si="9"/>
        <v>1741.5</v>
      </c>
      <c r="X53" s="8">
        <f t="shared" si="11"/>
        <v>56.5</v>
      </c>
    </row>
    <row r="54" spans="1:24" x14ac:dyDescent="0.3">
      <c r="A54" s="3">
        <v>35186</v>
      </c>
      <c r="B54" s="4">
        <v>5219</v>
      </c>
      <c r="C54" s="2">
        <f t="shared" si="0"/>
        <v>4378.9585810524623</v>
      </c>
      <c r="D54" s="2">
        <f t="shared" si="1"/>
        <v>840.04141894753775</v>
      </c>
      <c r="E54" s="2">
        <f t="shared" si="2"/>
        <v>705669.58554739261</v>
      </c>
      <c r="F54" s="2">
        <f t="shared" si="3"/>
        <v>16.09583098194171</v>
      </c>
      <c r="I54" s="20">
        <f t="shared" si="8"/>
        <v>4520.75</v>
      </c>
      <c r="J54" s="2">
        <f t="shared" si="10"/>
        <v>698.25</v>
      </c>
      <c r="O54" s="3">
        <v>35186</v>
      </c>
      <c r="P54" s="22">
        <v>1957</v>
      </c>
      <c r="Q54" s="2">
        <f t="shared" si="4"/>
        <v>1847.3902317861778</v>
      </c>
      <c r="R54" s="2">
        <f t="shared" si="5"/>
        <v>109.60976821382224</v>
      </c>
      <c r="S54" s="2">
        <f t="shared" si="6"/>
        <v>12014.301287887834</v>
      </c>
      <c r="T54" s="2">
        <f t="shared" si="7"/>
        <v>5.6009079312121735</v>
      </c>
      <c r="W54" s="20">
        <f t="shared" si="9"/>
        <v>1811</v>
      </c>
      <c r="X54" s="8">
        <f t="shared" si="11"/>
        <v>146</v>
      </c>
    </row>
    <row r="55" spans="1:24" x14ac:dyDescent="0.3">
      <c r="A55" s="3">
        <v>35217</v>
      </c>
      <c r="B55" s="4">
        <v>4836</v>
      </c>
      <c r="C55" s="2">
        <f t="shared" si="0"/>
        <v>4536.9387468824707</v>
      </c>
      <c r="D55" s="2">
        <f t="shared" si="1"/>
        <v>299.0612531175293</v>
      </c>
      <c r="E55" s="2">
        <f t="shared" si="2"/>
        <v>89437.633116226934</v>
      </c>
      <c r="F55" s="2">
        <f t="shared" si="3"/>
        <v>6.1840623059869584</v>
      </c>
      <c r="I55" s="20">
        <f t="shared" si="8"/>
        <v>4734</v>
      </c>
      <c r="J55" s="2">
        <f t="shared" si="10"/>
        <v>102</v>
      </c>
      <c r="O55" s="3">
        <v>35217</v>
      </c>
      <c r="P55" s="22">
        <v>1958</v>
      </c>
      <c r="Q55" s="2">
        <f t="shared" si="4"/>
        <v>1857.6963453912224</v>
      </c>
      <c r="R55" s="2">
        <f t="shared" si="5"/>
        <v>100.30365460877761</v>
      </c>
      <c r="S55" s="2">
        <f t="shared" si="6"/>
        <v>10060.823127876953</v>
      </c>
      <c r="T55" s="2">
        <f t="shared" si="7"/>
        <v>5.122760705249112</v>
      </c>
      <c r="W55" s="20">
        <f t="shared" si="9"/>
        <v>1887.5</v>
      </c>
      <c r="X55" s="8">
        <f t="shared" si="11"/>
        <v>70.5</v>
      </c>
    </row>
    <row r="56" spans="1:24" x14ac:dyDescent="0.3">
      <c r="A56" s="3">
        <v>35247</v>
      </c>
      <c r="B56" s="4">
        <v>4941</v>
      </c>
      <c r="C56" s="2">
        <f t="shared" si="0"/>
        <v>4593.1809098225203</v>
      </c>
      <c r="D56" s="2">
        <f t="shared" si="1"/>
        <v>347.81909017747967</v>
      </c>
      <c r="E56" s="2">
        <f t="shared" si="2"/>
        <v>120978.11949188974</v>
      </c>
      <c r="F56" s="2">
        <f t="shared" si="3"/>
        <v>7.0394472814709506</v>
      </c>
      <c r="I56" s="20">
        <f t="shared" si="8"/>
        <v>4903.75</v>
      </c>
      <c r="J56" s="2">
        <f t="shared" si="10"/>
        <v>37.25</v>
      </c>
      <c r="O56" s="3">
        <v>35247</v>
      </c>
      <c r="P56" s="22">
        <v>2034</v>
      </c>
      <c r="Q56" s="2">
        <f t="shared" si="4"/>
        <v>1867.1274469823018</v>
      </c>
      <c r="R56" s="2">
        <f t="shared" si="5"/>
        <v>166.87255301769824</v>
      </c>
      <c r="S56" s="2">
        <f t="shared" si="6"/>
        <v>27846.44895064451</v>
      </c>
      <c r="T56" s="2">
        <f t="shared" si="7"/>
        <v>8.2041569821877207</v>
      </c>
      <c r="W56" s="20">
        <f t="shared" si="9"/>
        <v>1936.75</v>
      </c>
      <c r="X56" s="8">
        <f t="shared" si="11"/>
        <v>97.25</v>
      </c>
    </row>
    <row r="57" spans="1:24" x14ac:dyDescent="0.3">
      <c r="A57" s="3">
        <v>35278</v>
      </c>
      <c r="B57" s="4">
        <v>5062</v>
      </c>
      <c r="C57" s="2">
        <f t="shared" si="0"/>
        <v>4658.5925863252387</v>
      </c>
      <c r="D57" s="2">
        <f t="shared" si="1"/>
        <v>403.4074136747613</v>
      </c>
      <c r="E57" s="2">
        <f t="shared" si="2"/>
        <v>162737.54140776</v>
      </c>
      <c r="F57" s="2">
        <f t="shared" si="3"/>
        <v>7.9693285988692475</v>
      </c>
      <c r="I57" s="20">
        <f t="shared" si="8"/>
        <v>5014.5</v>
      </c>
      <c r="J57" s="2">
        <f t="shared" si="10"/>
        <v>47.5</v>
      </c>
      <c r="O57" s="3">
        <v>35278</v>
      </c>
      <c r="P57" s="22">
        <v>2062</v>
      </c>
      <c r="Q57" s="2">
        <f t="shared" si="4"/>
        <v>1882.8177227395618</v>
      </c>
      <c r="R57" s="2">
        <f t="shared" si="5"/>
        <v>179.18227726043824</v>
      </c>
      <c r="S57" s="2">
        <f t="shared" si="6"/>
        <v>32106.288484236564</v>
      </c>
      <c r="T57" s="2">
        <f t="shared" si="7"/>
        <v>8.6897321658796436</v>
      </c>
      <c r="W57" s="20">
        <f t="shared" si="9"/>
        <v>2002.75</v>
      </c>
      <c r="X57" s="8">
        <f t="shared" si="11"/>
        <v>59.25</v>
      </c>
    </row>
    <row r="58" spans="1:24" x14ac:dyDescent="0.3">
      <c r="A58" s="3">
        <v>35309</v>
      </c>
      <c r="B58" s="4">
        <v>4365</v>
      </c>
      <c r="C58" s="2">
        <f t="shared" si="0"/>
        <v>4734.4583337418835</v>
      </c>
      <c r="D58" s="2">
        <f t="shared" si="1"/>
        <v>369.45833374188351</v>
      </c>
      <c r="E58" s="2">
        <f t="shared" si="2"/>
        <v>136499.46037132898</v>
      </c>
      <c r="F58" s="2">
        <f t="shared" si="3"/>
        <v>8.464108447694926</v>
      </c>
      <c r="I58" s="20">
        <f t="shared" si="8"/>
        <v>4801</v>
      </c>
      <c r="J58" s="2">
        <f t="shared" si="10"/>
        <v>436</v>
      </c>
      <c r="O58" s="3">
        <v>35309</v>
      </c>
      <c r="P58" s="22">
        <v>1781</v>
      </c>
      <c r="Q58" s="2">
        <f t="shared" si="4"/>
        <v>1899.665426512224</v>
      </c>
      <c r="R58" s="2">
        <f t="shared" si="5"/>
        <v>118.66542651222403</v>
      </c>
      <c r="S58" s="2">
        <f t="shared" si="6"/>
        <v>14081.483449328041</v>
      </c>
      <c r="T58" s="2">
        <f t="shared" si="7"/>
        <v>6.6628538187660888</v>
      </c>
      <c r="W58" s="20">
        <f t="shared" si="9"/>
        <v>1958.75</v>
      </c>
      <c r="X58" s="8">
        <f t="shared" si="11"/>
        <v>177.75</v>
      </c>
    </row>
    <row r="59" spans="1:24" x14ac:dyDescent="0.3">
      <c r="A59" s="3">
        <v>35339</v>
      </c>
      <c r="B59" s="4">
        <v>5012</v>
      </c>
      <c r="C59" s="2">
        <f t="shared" si="0"/>
        <v>4664.9771301781984</v>
      </c>
      <c r="D59" s="2">
        <f t="shared" si="1"/>
        <v>347.02286982180158</v>
      </c>
      <c r="E59" s="2">
        <f t="shared" si="2"/>
        <v>120424.87217935904</v>
      </c>
      <c r="F59" s="2">
        <f t="shared" si="3"/>
        <v>6.9238401800040217</v>
      </c>
      <c r="I59" s="20">
        <f t="shared" si="8"/>
        <v>4845</v>
      </c>
      <c r="J59" s="2">
        <f t="shared" si="10"/>
        <v>167</v>
      </c>
      <c r="O59" s="3">
        <v>35339</v>
      </c>
      <c r="P59" s="22">
        <v>1860</v>
      </c>
      <c r="Q59" s="2">
        <f t="shared" si="4"/>
        <v>1888.5078500794348</v>
      </c>
      <c r="R59" s="2">
        <f t="shared" si="5"/>
        <v>28.507850079434775</v>
      </c>
      <c r="S59" s="2">
        <f t="shared" si="6"/>
        <v>812.69751615152927</v>
      </c>
      <c r="T59" s="2">
        <f t="shared" si="7"/>
        <v>1.5326801117975686</v>
      </c>
      <c r="W59" s="20">
        <f t="shared" si="9"/>
        <v>1934.25</v>
      </c>
      <c r="X59" s="8">
        <f t="shared" si="11"/>
        <v>74.25</v>
      </c>
    </row>
    <row r="60" spans="1:24" x14ac:dyDescent="0.3">
      <c r="A60" s="3">
        <v>35370</v>
      </c>
      <c r="B60" s="4">
        <v>4850</v>
      </c>
      <c r="C60" s="2">
        <f t="shared" si="0"/>
        <v>4730.2390676073546</v>
      </c>
      <c r="D60" s="2">
        <f t="shared" si="1"/>
        <v>119.76093239264537</v>
      </c>
      <c r="E60" s="2">
        <f t="shared" si="2"/>
        <v>14342.680927555775</v>
      </c>
      <c r="F60" s="2">
        <f t="shared" si="3"/>
        <v>2.4692975751060899</v>
      </c>
      <c r="I60" s="20">
        <f t="shared" si="8"/>
        <v>4822.25</v>
      </c>
      <c r="J60" s="2">
        <f t="shared" si="10"/>
        <v>27.75</v>
      </c>
      <c r="O60" s="3">
        <v>35370</v>
      </c>
      <c r="P60" s="22">
        <v>1992</v>
      </c>
      <c r="Q60" s="2">
        <f t="shared" si="4"/>
        <v>1885.827385132359</v>
      </c>
      <c r="R60" s="2">
        <f t="shared" si="5"/>
        <v>106.17261486764096</v>
      </c>
      <c r="S60" s="2">
        <f t="shared" si="6"/>
        <v>11272.624147832414</v>
      </c>
      <c r="T60" s="2">
        <f t="shared" si="7"/>
        <v>5.3299505455643059</v>
      </c>
      <c r="W60" s="20">
        <f t="shared" si="9"/>
        <v>1923.75</v>
      </c>
      <c r="X60" s="8">
        <f t="shared" si="11"/>
        <v>68.25</v>
      </c>
    </row>
    <row r="61" spans="1:24" x14ac:dyDescent="0.3">
      <c r="A61" s="3">
        <v>35400</v>
      </c>
      <c r="B61" s="4">
        <v>5097</v>
      </c>
      <c r="C61" s="2">
        <f t="shared" si="0"/>
        <v>4752.761590345639</v>
      </c>
      <c r="D61" s="2">
        <f t="shared" si="1"/>
        <v>344.23840965436102</v>
      </c>
      <c r="E61" s="2">
        <f t="shared" si="2"/>
        <v>118500.08268136368</v>
      </c>
      <c r="F61" s="2">
        <f t="shared" si="3"/>
        <v>6.7537455298089268</v>
      </c>
      <c r="I61" s="20">
        <f t="shared" si="8"/>
        <v>4831</v>
      </c>
      <c r="J61" s="2">
        <f t="shared" si="10"/>
        <v>266</v>
      </c>
      <c r="O61" s="3">
        <v>35400</v>
      </c>
      <c r="P61" s="22">
        <v>2547</v>
      </c>
      <c r="Q61" s="2">
        <f t="shared" si="4"/>
        <v>1895.8103186646697</v>
      </c>
      <c r="R61" s="2">
        <f t="shared" si="5"/>
        <v>651.18968133533031</v>
      </c>
      <c r="S61" s="2">
        <f t="shared" si="6"/>
        <v>424048.00107760902</v>
      </c>
      <c r="T61" s="2">
        <f t="shared" si="7"/>
        <v>25.566928988430714</v>
      </c>
      <c r="W61" s="20">
        <f t="shared" si="9"/>
        <v>2045</v>
      </c>
      <c r="X61" s="8">
        <f t="shared" si="11"/>
        <v>502</v>
      </c>
    </row>
    <row r="62" spans="1:24" x14ac:dyDescent="0.3">
      <c r="A62" s="3">
        <v>35431</v>
      </c>
      <c r="B62" s="4">
        <v>3758</v>
      </c>
      <c r="C62" s="2">
        <f t="shared" si="0"/>
        <v>4817.4998756439863</v>
      </c>
      <c r="D62" s="2">
        <f t="shared" si="1"/>
        <v>1059.4998756439863</v>
      </c>
      <c r="E62" s="2">
        <f t="shared" si="2"/>
        <v>1122539.9864896226</v>
      </c>
      <c r="F62" s="2">
        <f t="shared" si="3"/>
        <v>28.193184556785162</v>
      </c>
      <c r="I62" s="20">
        <f t="shared" si="8"/>
        <v>4679.25</v>
      </c>
      <c r="J62" s="2">
        <f t="shared" si="10"/>
        <v>921.25</v>
      </c>
      <c r="O62" s="3">
        <v>35431</v>
      </c>
      <c r="P62" s="22">
        <v>1706</v>
      </c>
      <c r="Q62" s="2">
        <f t="shared" si="4"/>
        <v>1957.0387560899062</v>
      </c>
      <c r="R62" s="2">
        <f t="shared" si="5"/>
        <v>251.0387560899062</v>
      </c>
      <c r="S62" s="2">
        <f t="shared" si="6"/>
        <v>63020.45705916742</v>
      </c>
      <c r="T62" s="2">
        <f t="shared" si="7"/>
        <v>14.71505018111994</v>
      </c>
      <c r="W62" s="20">
        <f t="shared" si="9"/>
        <v>2026.25</v>
      </c>
      <c r="X62" s="8">
        <f t="shared" si="11"/>
        <v>320.25</v>
      </c>
    </row>
    <row r="63" spans="1:24" x14ac:dyDescent="0.3">
      <c r="A63" s="3">
        <v>35462</v>
      </c>
      <c r="B63" s="4">
        <v>3825</v>
      </c>
      <c r="C63" s="2">
        <f t="shared" si="0"/>
        <v>4618.2478360709674</v>
      </c>
      <c r="D63" s="2">
        <f t="shared" si="1"/>
        <v>793.24783607096742</v>
      </c>
      <c r="E63" s="2">
        <f t="shared" si="2"/>
        <v>629242.12943127239</v>
      </c>
      <c r="F63" s="2">
        <f t="shared" si="3"/>
        <v>20.738505518195225</v>
      </c>
      <c r="I63" s="20">
        <f t="shared" si="8"/>
        <v>4382.5</v>
      </c>
      <c r="J63" s="2">
        <f t="shared" si="10"/>
        <v>557.5</v>
      </c>
      <c r="O63" s="3">
        <v>35462</v>
      </c>
      <c r="P63" s="22">
        <v>1621</v>
      </c>
      <c r="Q63" s="2">
        <f t="shared" si="4"/>
        <v>1933.4347107416434</v>
      </c>
      <c r="R63" s="2">
        <f t="shared" si="5"/>
        <v>312.43471074164336</v>
      </c>
      <c r="S63" s="2">
        <f t="shared" si="6"/>
        <v>97615.448476214355</v>
      </c>
      <c r="T63" s="2">
        <f t="shared" si="7"/>
        <v>19.274195604049559</v>
      </c>
      <c r="W63" s="20">
        <f t="shared" si="9"/>
        <v>1966.5</v>
      </c>
      <c r="X63" s="8">
        <f t="shared" si="11"/>
        <v>345.5</v>
      </c>
    </row>
    <row r="64" spans="1:24" x14ac:dyDescent="0.3">
      <c r="A64" s="3">
        <v>35490</v>
      </c>
      <c r="B64" s="4">
        <v>4454</v>
      </c>
      <c r="C64" s="2">
        <f t="shared" si="0"/>
        <v>4469.0677815400932</v>
      </c>
      <c r="D64" s="2">
        <f t="shared" si="1"/>
        <v>15.067781540093165</v>
      </c>
      <c r="E64" s="2">
        <f t="shared" si="2"/>
        <v>227.03804053997234</v>
      </c>
      <c r="F64" s="2">
        <f t="shared" si="3"/>
        <v>0.33829774450141814</v>
      </c>
      <c r="I64" s="20">
        <f t="shared" si="8"/>
        <v>4283.5</v>
      </c>
      <c r="J64" s="2">
        <f t="shared" si="10"/>
        <v>170.5</v>
      </c>
      <c r="O64" s="3">
        <v>35490</v>
      </c>
      <c r="P64" s="22">
        <v>1853</v>
      </c>
      <c r="Q64" s="2">
        <f t="shared" si="4"/>
        <v>1904.0578798666688</v>
      </c>
      <c r="R64" s="2">
        <f t="shared" si="5"/>
        <v>51.057879866668827</v>
      </c>
      <c r="S64" s="2">
        <f t="shared" si="6"/>
        <v>2606.9070964791858</v>
      </c>
      <c r="T64" s="2">
        <f t="shared" si="7"/>
        <v>2.7554171541645345</v>
      </c>
      <c r="W64" s="20">
        <f t="shared" si="9"/>
        <v>1931.75</v>
      </c>
      <c r="X64" s="8">
        <f t="shared" si="11"/>
        <v>78.75</v>
      </c>
    </row>
    <row r="65" spans="1:24" x14ac:dyDescent="0.3">
      <c r="A65" s="3">
        <v>35521</v>
      </c>
      <c r="B65" s="4">
        <v>4635</v>
      </c>
      <c r="C65" s="2">
        <f t="shared" si="0"/>
        <v>4466.2340990897965</v>
      </c>
      <c r="D65" s="2">
        <f t="shared" si="1"/>
        <v>168.76590091020353</v>
      </c>
      <c r="E65" s="2">
        <f t="shared" si="2"/>
        <v>28481.929310032636</v>
      </c>
      <c r="F65" s="2">
        <f t="shared" si="3"/>
        <v>3.6411197607379404</v>
      </c>
      <c r="I65" s="20">
        <f t="shared" si="8"/>
        <v>4168</v>
      </c>
      <c r="J65" s="2">
        <f t="shared" si="10"/>
        <v>467</v>
      </c>
      <c r="O65" s="3">
        <v>35521</v>
      </c>
      <c r="P65" s="22">
        <v>1817</v>
      </c>
      <c r="Q65" s="2">
        <f t="shared" si="4"/>
        <v>1899.2571370230921</v>
      </c>
      <c r="R65" s="2">
        <f t="shared" si="5"/>
        <v>82.257137023092127</v>
      </c>
      <c r="S65" s="2">
        <f t="shared" si="6"/>
        <v>6766.2365912357536</v>
      </c>
      <c r="T65" s="2">
        <f t="shared" si="7"/>
        <v>4.5270851416121154</v>
      </c>
      <c r="W65" s="20">
        <f t="shared" si="9"/>
        <v>1749.25</v>
      </c>
      <c r="X65" s="8">
        <f t="shared" si="11"/>
        <v>67.75</v>
      </c>
    </row>
    <row r="66" spans="1:24" x14ac:dyDescent="0.3">
      <c r="A66" s="3">
        <v>35551</v>
      </c>
      <c r="B66" s="4">
        <v>5210</v>
      </c>
      <c r="C66" s="2">
        <f t="shared" si="0"/>
        <v>4497.9726115141584</v>
      </c>
      <c r="D66" s="2">
        <f t="shared" si="1"/>
        <v>712.02738848584158</v>
      </c>
      <c r="E66" s="2">
        <f t="shared" si="2"/>
        <v>506983.00195396756</v>
      </c>
      <c r="F66" s="2">
        <f t="shared" si="3"/>
        <v>13.666552562108283</v>
      </c>
      <c r="I66" s="20">
        <f t="shared" si="8"/>
        <v>4531</v>
      </c>
      <c r="J66" s="2">
        <f t="shared" si="10"/>
        <v>679</v>
      </c>
      <c r="O66" s="3">
        <v>35551</v>
      </c>
      <c r="P66" s="22">
        <v>2060</v>
      </c>
      <c r="Q66" s="2">
        <f t="shared" si="4"/>
        <v>1891.5228683278792</v>
      </c>
      <c r="R66" s="2">
        <f t="shared" si="5"/>
        <v>168.47713167212078</v>
      </c>
      <c r="S66" s="2">
        <f t="shared" si="6"/>
        <v>28384.543896465122</v>
      </c>
      <c r="T66" s="2">
        <f t="shared" si="7"/>
        <v>8.1785015374815924</v>
      </c>
      <c r="W66" s="20">
        <f t="shared" si="9"/>
        <v>1837.75</v>
      </c>
      <c r="X66" s="8">
        <f t="shared" si="11"/>
        <v>222.25</v>
      </c>
    </row>
    <row r="67" spans="1:24" x14ac:dyDescent="0.3">
      <c r="A67" s="3">
        <v>35582</v>
      </c>
      <c r="B67" s="4">
        <v>5057</v>
      </c>
      <c r="C67" s="2">
        <f t="shared" si="0"/>
        <v>4631.8781575638186</v>
      </c>
      <c r="D67" s="2">
        <f t="shared" si="1"/>
        <v>425.1218424361814</v>
      </c>
      <c r="E67" s="2">
        <f t="shared" si="2"/>
        <v>180728.58091633345</v>
      </c>
      <c r="F67" s="2">
        <f t="shared" si="3"/>
        <v>8.406601590590892</v>
      </c>
      <c r="I67" s="20">
        <f t="shared" si="8"/>
        <v>4839</v>
      </c>
      <c r="J67" s="2">
        <f t="shared" si="10"/>
        <v>218</v>
      </c>
      <c r="O67" s="3">
        <v>35582</v>
      </c>
      <c r="P67" s="22">
        <v>2002</v>
      </c>
      <c r="Q67" s="2">
        <f t="shared" si="4"/>
        <v>1907.3640154004445</v>
      </c>
      <c r="R67" s="2">
        <f t="shared" si="5"/>
        <v>94.635984599555513</v>
      </c>
      <c r="S67" s="2">
        <f t="shared" si="6"/>
        <v>8955.9695811273086</v>
      </c>
      <c r="T67" s="2">
        <f t="shared" si="7"/>
        <v>4.7270721578199559</v>
      </c>
      <c r="W67" s="20">
        <f t="shared" si="9"/>
        <v>1933</v>
      </c>
      <c r="X67" s="8">
        <f t="shared" si="11"/>
        <v>69</v>
      </c>
    </row>
    <row r="68" spans="1:24" x14ac:dyDescent="0.3">
      <c r="A68" s="3">
        <v>35612</v>
      </c>
      <c r="B68" s="4">
        <v>5231</v>
      </c>
      <c r="C68" s="2">
        <f t="shared" ref="C68:C131" si="12">($G$2*B67)+($H$2*C67)</f>
        <v>4711.8275715464897</v>
      </c>
      <c r="D68" s="2">
        <f t="shared" ref="D68:D131" si="13">ABS(B68-C68)</f>
        <v>519.17242845351029</v>
      </c>
      <c r="E68" s="2">
        <f t="shared" ref="E68:E131" si="14">D68^2</f>
        <v>269540.01046631526</v>
      </c>
      <c r="F68" s="2">
        <f t="shared" ref="F68:F131" si="15">(D68/B68)*100</f>
        <v>9.9249173858442035</v>
      </c>
      <c r="I68" s="20">
        <f t="shared" si="8"/>
        <v>5033.25</v>
      </c>
      <c r="J68" s="2">
        <f t="shared" si="10"/>
        <v>197.75</v>
      </c>
      <c r="O68" s="3">
        <v>35612</v>
      </c>
      <c r="P68" s="22">
        <v>2098</v>
      </c>
      <c r="Q68" s="2">
        <f t="shared" ref="Q68:Q131" si="16">($U$2*P67)+($V$2*Q67)</f>
        <v>1916.2622114672918</v>
      </c>
      <c r="R68" s="2">
        <f t="shared" ref="R68:R131" si="17">ABS(P68-Q68)</f>
        <v>181.73778853270824</v>
      </c>
      <c r="S68" s="2">
        <f t="shared" ref="S68:S131" si="18">R68^2</f>
        <v>33028.623780759379</v>
      </c>
      <c r="T68" s="2">
        <f t="shared" ref="T68:T131" si="19">(R68/P68)*100</f>
        <v>8.6624303399765612</v>
      </c>
      <c r="W68" s="20">
        <f t="shared" si="9"/>
        <v>1994.25</v>
      </c>
      <c r="X68" s="8">
        <f t="shared" si="11"/>
        <v>103.75</v>
      </c>
    </row>
    <row r="69" spans="1:24" x14ac:dyDescent="0.3">
      <c r="A69" s="3">
        <v>35643</v>
      </c>
      <c r="B69" s="4">
        <v>5034</v>
      </c>
      <c r="C69" s="2">
        <f t="shared" si="12"/>
        <v>4809.4643600327208</v>
      </c>
      <c r="D69" s="2">
        <f t="shared" si="13"/>
        <v>224.53563996727917</v>
      </c>
      <c r="E69" s="2">
        <f t="shared" si="14"/>
        <v>50416.253615515612</v>
      </c>
      <c r="F69" s="2">
        <f t="shared" si="15"/>
        <v>4.4603822003829796</v>
      </c>
      <c r="I69" s="20">
        <f t="shared" ref="I69:I132" si="20">AVERAGE(B66:B69)</f>
        <v>5133</v>
      </c>
      <c r="J69" s="2">
        <f t="shared" si="10"/>
        <v>99</v>
      </c>
      <c r="O69" s="3">
        <v>35643</v>
      </c>
      <c r="P69" s="22">
        <v>2079</v>
      </c>
      <c r="Q69" s="2">
        <f t="shared" si="16"/>
        <v>1933.350198473102</v>
      </c>
      <c r="R69" s="2">
        <f t="shared" si="17"/>
        <v>145.64980152689805</v>
      </c>
      <c r="S69" s="2">
        <f t="shared" si="18"/>
        <v>21213.864684824792</v>
      </c>
      <c r="T69" s="2">
        <f t="shared" si="19"/>
        <v>7.0057624592062551</v>
      </c>
      <c r="W69" s="20">
        <f t="shared" ref="W69:W132" si="21">AVERAGE(P66:P69)</f>
        <v>2059.75</v>
      </c>
      <c r="X69" s="8">
        <f t="shared" si="11"/>
        <v>19.25</v>
      </c>
    </row>
    <row r="70" spans="1:24" x14ac:dyDescent="0.3">
      <c r="A70" s="3">
        <v>35674</v>
      </c>
      <c r="B70" s="4">
        <v>4970</v>
      </c>
      <c r="C70" s="2">
        <f t="shared" si="12"/>
        <v>4851.691060808047</v>
      </c>
      <c r="D70" s="2">
        <f t="shared" si="13"/>
        <v>118.30893919195296</v>
      </c>
      <c r="E70" s="2">
        <f t="shared" si="14"/>
        <v>13997.005092725223</v>
      </c>
      <c r="F70" s="2">
        <f t="shared" si="15"/>
        <v>2.3804615531580073</v>
      </c>
      <c r="I70" s="20">
        <f t="shared" si="20"/>
        <v>5073</v>
      </c>
      <c r="J70" s="2">
        <f t="shared" ref="J70:J133" si="22">ABS(B70-I70)</f>
        <v>103</v>
      </c>
      <c r="O70" s="3">
        <v>35674</v>
      </c>
      <c r="P70" s="22">
        <v>1892</v>
      </c>
      <c r="Q70" s="2">
        <f t="shared" si="16"/>
        <v>1947.044994343486</v>
      </c>
      <c r="R70" s="2">
        <f t="shared" si="17"/>
        <v>55.044994343485996</v>
      </c>
      <c r="S70" s="2">
        <f t="shared" si="18"/>
        <v>3029.9514022744052</v>
      </c>
      <c r="T70" s="2">
        <f t="shared" si="19"/>
        <v>2.909354880733932</v>
      </c>
      <c r="W70" s="20">
        <f t="shared" si="21"/>
        <v>2017.75</v>
      </c>
      <c r="X70" s="8">
        <f t="shared" ref="X70:X133" si="23">ABS(P70-W70)</f>
        <v>125.75</v>
      </c>
    </row>
    <row r="71" spans="1:24" x14ac:dyDescent="0.3">
      <c r="A71" s="3">
        <v>35704</v>
      </c>
      <c r="B71" s="4">
        <v>5342</v>
      </c>
      <c r="C71" s="2">
        <f t="shared" si="12"/>
        <v>4873.9405182885293</v>
      </c>
      <c r="D71" s="2">
        <f t="shared" si="13"/>
        <v>468.05948171147065</v>
      </c>
      <c r="E71" s="2">
        <f t="shared" si="14"/>
        <v>219079.67842001052</v>
      </c>
      <c r="F71" s="2">
        <f t="shared" si="15"/>
        <v>8.761877231588743</v>
      </c>
      <c r="I71" s="20">
        <f t="shared" si="20"/>
        <v>5144.25</v>
      </c>
      <c r="J71" s="2">
        <f t="shared" si="22"/>
        <v>197.75</v>
      </c>
      <c r="O71" s="3">
        <v>35704</v>
      </c>
      <c r="P71" s="22">
        <v>2050</v>
      </c>
      <c r="Q71" s="2">
        <f t="shared" si="16"/>
        <v>1941.8693610551616</v>
      </c>
      <c r="R71" s="2">
        <f t="shared" si="17"/>
        <v>108.13063894483844</v>
      </c>
      <c r="S71" s="2">
        <f t="shared" si="18"/>
        <v>11692.235078619011</v>
      </c>
      <c r="T71" s="2">
        <f t="shared" si="19"/>
        <v>5.2746653143823634</v>
      </c>
      <c r="W71" s="20">
        <f t="shared" si="21"/>
        <v>2029.75</v>
      </c>
      <c r="X71" s="8">
        <f t="shared" si="23"/>
        <v>20.25</v>
      </c>
    </row>
    <row r="72" spans="1:24" x14ac:dyDescent="0.3">
      <c r="A72" s="3">
        <v>35735</v>
      </c>
      <c r="B72" s="4">
        <v>4831</v>
      </c>
      <c r="C72" s="2">
        <f t="shared" si="12"/>
        <v>4961.9648857438015</v>
      </c>
      <c r="D72" s="2">
        <f t="shared" si="13"/>
        <v>130.96488574380146</v>
      </c>
      <c r="E72" s="2">
        <f t="shared" si="14"/>
        <v>17151.80129788697</v>
      </c>
      <c r="F72" s="2">
        <f t="shared" si="15"/>
        <v>2.7109270491368549</v>
      </c>
      <c r="I72" s="20">
        <f t="shared" si="20"/>
        <v>5044.25</v>
      </c>
      <c r="J72" s="2">
        <f t="shared" si="22"/>
        <v>213.25</v>
      </c>
      <c r="O72" s="3">
        <v>35735</v>
      </c>
      <c r="P72" s="22">
        <v>2082</v>
      </c>
      <c r="Q72" s="2">
        <f t="shared" si="16"/>
        <v>1952.0363987864853</v>
      </c>
      <c r="R72" s="2">
        <f t="shared" si="17"/>
        <v>129.96360121351472</v>
      </c>
      <c r="S72" s="2">
        <f t="shared" si="18"/>
        <v>16890.537640385486</v>
      </c>
      <c r="T72" s="2">
        <f t="shared" si="19"/>
        <v>6.2422478969027244</v>
      </c>
      <c r="W72" s="20">
        <f t="shared" si="21"/>
        <v>2025.75</v>
      </c>
      <c r="X72" s="8">
        <f t="shared" si="23"/>
        <v>56.25</v>
      </c>
    </row>
    <row r="73" spans="1:24" x14ac:dyDescent="0.3">
      <c r="A73" s="3">
        <v>35765</v>
      </c>
      <c r="B73" s="4">
        <v>5965</v>
      </c>
      <c r="C73" s="2">
        <f t="shared" si="12"/>
        <v>4937.3353211758595</v>
      </c>
      <c r="D73" s="2">
        <f t="shared" si="13"/>
        <v>1027.6646788241405</v>
      </c>
      <c r="E73" s="2">
        <f t="shared" si="14"/>
        <v>1056094.692102724</v>
      </c>
      <c r="F73" s="2">
        <f t="shared" si="15"/>
        <v>17.228242729658685</v>
      </c>
      <c r="I73" s="20">
        <f t="shared" si="20"/>
        <v>5277</v>
      </c>
      <c r="J73" s="2">
        <f t="shared" si="22"/>
        <v>688</v>
      </c>
      <c r="O73" s="3">
        <v>35765</v>
      </c>
      <c r="P73" s="22">
        <v>2821</v>
      </c>
      <c r="Q73" s="2">
        <f t="shared" si="16"/>
        <v>1964.2562917800942</v>
      </c>
      <c r="R73" s="2">
        <f t="shared" si="17"/>
        <v>856.74370821990578</v>
      </c>
      <c r="S73" s="2">
        <f t="shared" si="18"/>
        <v>734009.78157439502</v>
      </c>
      <c r="T73" s="2">
        <f t="shared" si="19"/>
        <v>30.370212981917966</v>
      </c>
      <c r="W73" s="20">
        <f t="shared" si="21"/>
        <v>2211.25</v>
      </c>
      <c r="X73" s="8">
        <f t="shared" si="23"/>
        <v>609.75</v>
      </c>
    </row>
    <row r="74" spans="1:24" x14ac:dyDescent="0.3">
      <c r="A74" s="3">
        <v>35796</v>
      </c>
      <c r="B74" s="4">
        <v>3796</v>
      </c>
      <c r="C74" s="2">
        <f t="shared" si="12"/>
        <v>5130.6003587280366</v>
      </c>
      <c r="D74" s="2">
        <f t="shared" si="13"/>
        <v>1334.6003587280366</v>
      </c>
      <c r="E74" s="2">
        <f t="shared" si="14"/>
        <v>1781158.1175170038</v>
      </c>
      <c r="F74" s="2">
        <f t="shared" si="15"/>
        <v>35.158070567124248</v>
      </c>
      <c r="I74" s="20">
        <f t="shared" si="20"/>
        <v>4983.5</v>
      </c>
      <c r="J74" s="2">
        <f t="shared" si="22"/>
        <v>1187.5</v>
      </c>
      <c r="O74" s="3">
        <v>35796</v>
      </c>
      <c r="P74" s="22">
        <v>1846</v>
      </c>
      <c r="Q74" s="2">
        <f t="shared" si="16"/>
        <v>2044.8120500050079</v>
      </c>
      <c r="R74" s="2">
        <f t="shared" si="17"/>
        <v>198.8120500050079</v>
      </c>
      <c r="S74" s="2">
        <f t="shared" si="18"/>
        <v>39526.231227193763</v>
      </c>
      <c r="T74" s="2">
        <f t="shared" si="19"/>
        <v>10.769883532232281</v>
      </c>
      <c r="W74" s="20">
        <f t="shared" si="21"/>
        <v>2199.75</v>
      </c>
      <c r="X74" s="8">
        <f t="shared" si="23"/>
        <v>353.75</v>
      </c>
    </row>
    <row r="75" spans="1:24" x14ac:dyDescent="0.3">
      <c r="A75" s="3">
        <v>35827</v>
      </c>
      <c r="B75" s="4">
        <v>4019</v>
      </c>
      <c r="C75" s="2">
        <f t="shared" si="12"/>
        <v>4879.6122750061659</v>
      </c>
      <c r="D75" s="2">
        <f t="shared" si="13"/>
        <v>860.61227500616587</v>
      </c>
      <c r="E75" s="2">
        <f t="shared" si="14"/>
        <v>740653.48789128847</v>
      </c>
      <c r="F75" s="2">
        <f t="shared" si="15"/>
        <v>21.413592311673696</v>
      </c>
      <c r="I75" s="20">
        <f t="shared" si="20"/>
        <v>4652.75</v>
      </c>
      <c r="J75" s="2">
        <f t="shared" si="22"/>
        <v>633.75</v>
      </c>
      <c r="O75" s="3">
        <v>35827</v>
      </c>
      <c r="P75" s="22">
        <v>1768</v>
      </c>
      <c r="Q75" s="2">
        <f t="shared" si="16"/>
        <v>2026.1186469735705</v>
      </c>
      <c r="R75" s="2">
        <f t="shared" si="17"/>
        <v>258.11864697357055</v>
      </c>
      <c r="S75" s="2">
        <f t="shared" si="18"/>
        <v>66625.235915466736</v>
      </c>
      <c r="T75" s="2">
        <f t="shared" si="19"/>
        <v>14.599470982668016</v>
      </c>
      <c r="W75" s="20">
        <f t="shared" si="21"/>
        <v>2129.25</v>
      </c>
      <c r="X75" s="8">
        <f t="shared" si="23"/>
        <v>361.25</v>
      </c>
    </row>
    <row r="76" spans="1:24" x14ac:dyDescent="0.3">
      <c r="A76" s="3">
        <v>35855</v>
      </c>
      <c r="B76" s="4">
        <v>4898</v>
      </c>
      <c r="C76" s="2">
        <f t="shared" si="12"/>
        <v>4717.763505583398</v>
      </c>
      <c r="D76" s="2">
        <f t="shared" si="13"/>
        <v>180.236494416602</v>
      </c>
      <c r="E76" s="2">
        <f t="shared" si="14"/>
        <v>32485.193919585803</v>
      </c>
      <c r="F76" s="2">
        <f t="shared" si="15"/>
        <v>3.6797977626909355</v>
      </c>
      <c r="I76" s="20">
        <f t="shared" si="20"/>
        <v>4669.5</v>
      </c>
      <c r="J76" s="2">
        <f t="shared" si="22"/>
        <v>228.5</v>
      </c>
      <c r="O76" s="3">
        <v>35855</v>
      </c>
      <c r="P76" s="22">
        <v>1894</v>
      </c>
      <c r="Q76" s="2">
        <f t="shared" si="16"/>
        <v>2001.8489113228154</v>
      </c>
      <c r="R76" s="2">
        <f t="shared" si="17"/>
        <v>107.84891132281541</v>
      </c>
      <c r="S76" s="2">
        <f t="shared" si="18"/>
        <v>11631.387673516501</v>
      </c>
      <c r="T76" s="2">
        <f t="shared" si="19"/>
        <v>5.6942403021549843</v>
      </c>
      <c r="W76" s="20">
        <f t="shared" si="21"/>
        <v>2082.25</v>
      </c>
      <c r="X76" s="8">
        <f t="shared" si="23"/>
        <v>188.25</v>
      </c>
    </row>
    <row r="77" spans="1:24" x14ac:dyDescent="0.3">
      <c r="A77" s="3">
        <v>35886</v>
      </c>
      <c r="B77" s="4">
        <v>5090</v>
      </c>
      <c r="C77" s="2">
        <f t="shared" si="12"/>
        <v>4751.6592048124057</v>
      </c>
      <c r="D77" s="2">
        <f t="shared" si="13"/>
        <v>338.34079518759427</v>
      </c>
      <c r="E77" s="2">
        <f t="shared" si="14"/>
        <v>114474.49368817361</v>
      </c>
      <c r="F77" s="2">
        <f t="shared" si="15"/>
        <v>6.6471668995598083</v>
      </c>
      <c r="I77" s="20">
        <f t="shared" si="20"/>
        <v>4450.75</v>
      </c>
      <c r="J77" s="2">
        <f t="shared" si="22"/>
        <v>639.25</v>
      </c>
      <c r="O77" s="3">
        <v>35886</v>
      </c>
      <c r="P77" s="22">
        <v>1963</v>
      </c>
      <c r="Q77" s="2">
        <f t="shared" si="16"/>
        <v>1991.7083631729001</v>
      </c>
      <c r="R77" s="2">
        <f t="shared" si="17"/>
        <v>28.708363172900135</v>
      </c>
      <c r="S77" s="2">
        <f t="shared" si="18"/>
        <v>824.17011606712867</v>
      </c>
      <c r="T77" s="2">
        <f t="shared" si="19"/>
        <v>1.4624739262812092</v>
      </c>
      <c r="W77" s="20">
        <f t="shared" si="21"/>
        <v>1867.75</v>
      </c>
      <c r="X77" s="8">
        <f t="shared" si="23"/>
        <v>95.25</v>
      </c>
    </row>
    <row r="78" spans="1:24" x14ac:dyDescent="0.3">
      <c r="A78" s="3">
        <v>35916</v>
      </c>
      <c r="B78" s="4">
        <v>5237</v>
      </c>
      <c r="C78" s="2">
        <f t="shared" si="12"/>
        <v>4815.2883708572899</v>
      </c>
      <c r="D78" s="2">
        <f t="shared" si="13"/>
        <v>421.71162914271008</v>
      </c>
      <c r="E78" s="2">
        <f t="shared" si="14"/>
        <v>177840.69815419865</v>
      </c>
      <c r="F78" s="2">
        <f t="shared" si="15"/>
        <v>8.0525420878882965</v>
      </c>
      <c r="I78" s="20">
        <f t="shared" si="20"/>
        <v>4811</v>
      </c>
      <c r="J78" s="2">
        <f t="shared" si="22"/>
        <v>426</v>
      </c>
      <c r="O78" s="3">
        <v>35916</v>
      </c>
      <c r="P78" s="22">
        <v>2140</v>
      </c>
      <c r="Q78" s="2">
        <f t="shared" si="16"/>
        <v>1989.0090448813257</v>
      </c>
      <c r="R78" s="2">
        <f t="shared" si="17"/>
        <v>150.99095511867426</v>
      </c>
      <c r="S78" s="2">
        <f t="shared" si="18"/>
        <v>22798.268527649507</v>
      </c>
      <c r="T78" s="2">
        <f t="shared" si="19"/>
        <v>7.055652108349264</v>
      </c>
      <c r="W78" s="20">
        <f t="shared" si="21"/>
        <v>1941.25</v>
      </c>
      <c r="X78" s="8">
        <f t="shared" si="23"/>
        <v>198.75</v>
      </c>
    </row>
    <row r="79" spans="1:24" x14ac:dyDescent="0.3">
      <c r="A79" s="3">
        <v>35947</v>
      </c>
      <c r="B79" s="4">
        <v>5447</v>
      </c>
      <c r="C79" s="2">
        <f t="shared" si="12"/>
        <v>4894.5964521038995</v>
      </c>
      <c r="D79" s="2">
        <f t="shared" si="13"/>
        <v>552.40354789610046</v>
      </c>
      <c r="E79" s="2">
        <f t="shared" si="14"/>
        <v>305149.67972819938</v>
      </c>
      <c r="F79" s="2">
        <f t="shared" si="15"/>
        <v>10.141427352599605</v>
      </c>
      <c r="I79" s="20">
        <f t="shared" si="20"/>
        <v>5168</v>
      </c>
      <c r="J79" s="2">
        <f t="shared" si="22"/>
        <v>279</v>
      </c>
      <c r="O79" s="3">
        <v>35947</v>
      </c>
      <c r="P79" s="22">
        <v>2059</v>
      </c>
      <c r="Q79" s="2">
        <f t="shared" si="16"/>
        <v>2003.206045405509</v>
      </c>
      <c r="R79" s="2">
        <f t="shared" si="17"/>
        <v>55.79395459449097</v>
      </c>
      <c r="S79" s="2">
        <f t="shared" si="18"/>
        <v>3112.9653692921202</v>
      </c>
      <c r="T79" s="2">
        <f t="shared" si="19"/>
        <v>2.7097598151768318</v>
      </c>
      <c r="W79" s="20">
        <f t="shared" si="21"/>
        <v>2014</v>
      </c>
      <c r="X79" s="8">
        <f t="shared" si="23"/>
        <v>45</v>
      </c>
    </row>
    <row r="80" spans="1:24" x14ac:dyDescent="0.3">
      <c r="A80" s="3">
        <v>35977</v>
      </c>
      <c r="B80" s="4">
        <v>5435</v>
      </c>
      <c r="C80" s="2">
        <f t="shared" si="12"/>
        <v>4998.4827631039543</v>
      </c>
      <c r="D80" s="2">
        <f t="shared" si="13"/>
        <v>436.51723689604569</v>
      </c>
      <c r="E80" s="2">
        <f t="shared" si="14"/>
        <v>190547.29810735848</v>
      </c>
      <c r="F80" s="2">
        <f t="shared" si="15"/>
        <v>8.0315958950514386</v>
      </c>
      <c r="I80" s="20">
        <f t="shared" si="20"/>
        <v>5302.25</v>
      </c>
      <c r="J80" s="2">
        <f t="shared" si="22"/>
        <v>132.75</v>
      </c>
      <c r="O80" s="3">
        <v>35977</v>
      </c>
      <c r="P80" s="22">
        <v>2209</v>
      </c>
      <c r="Q80" s="2">
        <f t="shared" si="16"/>
        <v>2008.452100058264</v>
      </c>
      <c r="R80" s="2">
        <f t="shared" si="17"/>
        <v>200.54789994173598</v>
      </c>
      <c r="S80" s="2">
        <f t="shared" si="18"/>
        <v>40219.460171040548</v>
      </c>
      <c r="T80" s="2">
        <f t="shared" si="19"/>
        <v>9.0786736053298309</v>
      </c>
      <c r="W80" s="20">
        <f t="shared" si="21"/>
        <v>2092.75</v>
      </c>
      <c r="X80" s="8">
        <f t="shared" si="23"/>
        <v>116.25</v>
      </c>
    </row>
    <row r="81" spans="1:24" x14ac:dyDescent="0.3">
      <c r="A81" s="3">
        <v>36008</v>
      </c>
      <c r="B81" s="4">
        <v>5107</v>
      </c>
      <c r="C81" s="2">
        <f t="shared" si="12"/>
        <v>5080.5752217816389</v>
      </c>
      <c r="D81" s="2">
        <f t="shared" si="13"/>
        <v>26.424778218361098</v>
      </c>
      <c r="E81" s="2">
        <f t="shared" si="14"/>
        <v>698.26890388957111</v>
      </c>
      <c r="F81" s="2">
        <f t="shared" si="15"/>
        <v>0.51742271819778929</v>
      </c>
      <c r="I81" s="20">
        <f t="shared" si="20"/>
        <v>5306.5</v>
      </c>
      <c r="J81" s="2">
        <f t="shared" si="22"/>
        <v>199.5</v>
      </c>
      <c r="O81" s="3">
        <v>36008</v>
      </c>
      <c r="P81" s="22">
        <v>2118</v>
      </c>
      <c r="Q81" s="2">
        <f t="shared" si="16"/>
        <v>2027.3087172533728</v>
      </c>
      <c r="R81" s="2">
        <f t="shared" si="17"/>
        <v>90.691282746627166</v>
      </c>
      <c r="S81" s="2">
        <f t="shared" si="18"/>
        <v>8224.9087662286747</v>
      </c>
      <c r="T81" s="2">
        <f t="shared" si="19"/>
        <v>4.2819302524375438</v>
      </c>
      <c r="W81" s="20">
        <f t="shared" si="21"/>
        <v>2131.5</v>
      </c>
      <c r="X81" s="8">
        <f t="shared" si="23"/>
        <v>13.5</v>
      </c>
    </row>
    <row r="82" spans="1:24" x14ac:dyDescent="0.3">
      <c r="A82" s="3">
        <v>36039</v>
      </c>
      <c r="B82" s="4">
        <v>5515</v>
      </c>
      <c r="C82" s="2">
        <f t="shared" si="12"/>
        <v>5085.5447277497951</v>
      </c>
      <c r="D82" s="2">
        <f t="shared" si="13"/>
        <v>429.45527225020487</v>
      </c>
      <c r="E82" s="2">
        <f t="shared" si="14"/>
        <v>184431.8308634976</v>
      </c>
      <c r="F82" s="2">
        <f t="shared" si="15"/>
        <v>7.7870402946546662</v>
      </c>
      <c r="I82" s="20">
        <f t="shared" si="20"/>
        <v>5376</v>
      </c>
      <c r="J82" s="2">
        <f t="shared" si="22"/>
        <v>139</v>
      </c>
      <c r="O82" s="3">
        <v>36039</v>
      </c>
      <c r="P82" s="22">
        <v>2031</v>
      </c>
      <c r="Q82" s="2">
        <f t="shared" si="16"/>
        <v>2035.8360107437727</v>
      </c>
      <c r="R82" s="2">
        <f t="shared" si="17"/>
        <v>4.8360107437727038</v>
      </c>
      <c r="S82" s="2">
        <f t="shared" si="18"/>
        <v>23.38699991388502</v>
      </c>
      <c r="T82" s="2">
        <f t="shared" si="19"/>
        <v>0.23810983475001002</v>
      </c>
      <c r="W82" s="20">
        <f t="shared" si="21"/>
        <v>2104.25</v>
      </c>
      <c r="X82" s="8">
        <f t="shared" si="23"/>
        <v>73.25</v>
      </c>
    </row>
    <row r="83" spans="1:24" x14ac:dyDescent="0.3">
      <c r="A83" s="3">
        <v>36069</v>
      </c>
      <c r="B83" s="4">
        <v>5583</v>
      </c>
      <c r="C83" s="2">
        <f t="shared" si="12"/>
        <v>5166.309096739672</v>
      </c>
      <c r="D83" s="2">
        <f t="shared" si="13"/>
        <v>416.69090326032801</v>
      </c>
      <c r="E83" s="2">
        <f t="shared" si="14"/>
        <v>173631.30885990805</v>
      </c>
      <c r="F83" s="2">
        <f t="shared" si="15"/>
        <v>7.4635662414531261</v>
      </c>
      <c r="I83" s="20">
        <f t="shared" si="20"/>
        <v>5410</v>
      </c>
      <c r="J83" s="2">
        <f t="shared" si="22"/>
        <v>173</v>
      </c>
      <c r="O83" s="3">
        <v>36069</v>
      </c>
      <c r="P83" s="22">
        <v>2163</v>
      </c>
      <c r="Q83" s="2">
        <f t="shared" si="16"/>
        <v>2035.381302400413</v>
      </c>
      <c r="R83" s="2">
        <f t="shared" si="17"/>
        <v>127.61869759958699</v>
      </c>
      <c r="S83" s="2">
        <f t="shared" si="18"/>
        <v>16286.531977014831</v>
      </c>
      <c r="T83" s="2">
        <f t="shared" si="19"/>
        <v>5.9000784835685156</v>
      </c>
      <c r="W83" s="20">
        <f t="shared" si="21"/>
        <v>2130.25</v>
      </c>
      <c r="X83" s="8">
        <f t="shared" si="23"/>
        <v>32.75</v>
      </c>
    </row>
    <row r="84" spans="1:24" x14ac:dyDescent="0.3">
      <c r="A84" s="3">
        <v>36100</v>
      </c>
      <c r="B84" s="4">
        <v>5346</v>
      </c>
      <c r="C84" s="2">
        <f t="shared" si="12"/>
        <v>5244.672968463281</v>
      </c>
      <c r="D84" s="2">
        <f t="shared" si="13"/>
        <v>101.32703153671901</v>
      </c>
      <c r="E84" s="2">
        <f t="shared" si="14"/>
        <v>10267.167320043247</v>
      </c>
      <c r="F84" s="2">
        <f t="shared" si="15"/>
        <v>1.89538031306994</v>
      </c>
      <c r="I84" s="20">
        <f t="shared" si="20"/>
        <v>5387.75</v>
      </c>
      <c r="J84" s="2">
        <f t="shared" si="22"/>
        <v>41.75</v>
      </c>
      <c r="O84" s="3">
        <v>36100</v>
      </c>
      <c r="P84" s="22">
        <v>2154</v>
      </c>
      <c r="Q84" s="2">
        <f t="shared" si="16"/>
        <v>2047.3807146519143</v>
      </c>
      <c r="R84" s="2">
        <f t="shared" si="17"/>
        <v>106.61928534808567</v>
      </c>
      <c r="S84" s="2">
        <f t="shared" si="18"/>
        <v>11367.672008136515</v>
      </c>
      <c r="T84" s="2">
        <f t="shared" si="19"/>
        <v>4.9498275463363823</v>
      </c>
      <c r="W84" s="20">
        <f t="shared" si="21"/>
        <v>2116.5</v>
      </c>
      <c r="X84" s="8">
        <f t="shared" si="23"/>
        <v>37.5</v>
      </c>
    </row>
    <row r="85" spans="1:24" x14ac:dyDescent="0.3">
      <c r="A85" s="3">
        <v>36130</v>
      </c>
      <c r="B85" s="4">
        <v>6286</v>
      </c>
      <c r="C85" s="2">
        <f t="shared" si="12"/>
        <v>5263.7287684323937</v>
      </c>
      <c r="D85" s="2">
        <f t="shared" si="13"/>
        <v>1022.2712315676063</v>
      </c>
      <c r="E85" s="2">
        <f t="shared" si="14"/>
        <v>1045038.4708907505</v>
      </c>
      <c r="F85" s="2">
        <f t="shared" si="15"/>
        <v>16.262666744632618</v>
      </c>
      <c r="I85" s="20">
        <f t="shared" si="20"/>
        <v>5682.5</v>
      </c>
      <c r="J85" s="2">
        <f t="shared" si="22"/>
        <v>603.5</v>
      </c>
      <c r="O85" s="3">
        <v>36130</v>
      </c>
      <c r="P85" s="22">
        <v>3037</v>
      </c>
      <c r="Q85" s="2">
        <f t="shared" si="16"/>
        <v>2057.4056466008851</v>
      </c>
      <c r="R85" s="2">
        <f t="shared" si="17"/>
        <v>979.59435339911488</v>
      </c>
      <c r="S85" s="2">
        <f t="shared" si="18"/>
        <v>959605.09721142997</v>
      </c>
      <c r="T85" s="2">
        <f t="shared" si="19"/>
        <v>32.255329384231644</v>
      </c>
      <c r="W85" s="20">
        <f t="shared" si="21"/>
        <v>2346.25</v>
      </c>
      <c r="X85" s="8">
        <f t="shared" si="23"/>
        <v>690.75</v>
      </c>
    </row>
    <row r="86" spans="1:24" x14ac:dyDescent="0.3">
      <c r="A86" s="3">
        <v>36161</v>
      </c>
      <c r="B86" s="4">
        <v>4032</v>
      </c>
      <c r="C86" s="2">
        <f t="shared" si="12"/>
        <v>5455.9795016029493</v>
      </c>
      <c r="D86" s="2">
        <f t="shared" si="13"/>
        <v>1423.9795016029493</v>
      </c>
      <c r="E86" s="2">
        <f t="shared" si="14"/>
        <v>2027717.6209853839</v>
      </c>
      <c r="F86" s="2">
        <f t="shared" si="15"/>
        <v>35.316951924676317</v>
      </c>
      <c r="I86" s="20">
        <f t="shared" si="20"/>
        <v>5311.75</v>
      </c>
      <c r="J86" s="2">
        <f t="shared" si="22"/>
        <v>1279.75</v>
      </c>
      <c r="O86" s="3">
        <v>36161</v>
      </c>
      <c r="P86" s="22">
        <v>1866</v>
      </c>
      <c r="Q86" s="2">
        <f t="shared" si="16"/>
        <v>2149.5124985494904</v>
      </c>
      <c r="R86" s="2">
        <f t="shared" si="17"/>
        <v>283.51249854949037</v>
      </c>
      <c r="S86" s="2">
        <f t="shared" si="18"/>
        <v>80379.336833774782</v>
      </c>
      <c r="T86" s="2">
        <f t="shared" si="19"/>
        <v>15.193595849383193</v>
      </c>
      <c r="W86" s="20">
        <f t="shared" si="21"/>
        <v>2305</v>
      </c>
      <c r="X86" s="8">
        <f t="shared" si="23"/>
        <v>439</v>
      </c>
    </row>
    <row r="87" spans="1:24" x14ac:dyDescent="0.3">
      <c r="A87" s="3">
        <v>36192</v>
      </c>
      <c r="B87" s="4">
        <v>4435</v>
      </c>
      <c r="C87" s="2">
        <f t="shared" si="12"/>
        <v>5188.1825659665938</v>
      </c>
      <c r="D87" s="2">
        <f t="shared" si="13"/>
        <v>753.18256596659376</v>
      </c>
      <c r="E87" s="2">
        <f t="shared" si="14"/>
        <v>567283.97767602233</v>
      </c>
      <c r="F87" s="2">
        <f t="shared" si="15"/>
        <v>16.982695963170098</v>
      </c>
      <c r="I87" s="20">
        <f t="shared" si="20"/>
        <v>5024.75</v>
      </c>
      <c r="J87" s="2">
        <f t="shared" si="22"/>
        <v>589.75</v>
      </c>
      <c r="O87" s="3">
        <v>36192</v>
      </c>
      <c r="P87" s="22">
        <v>1808</v>
      </c>
      <c r="Q87" s="2">
        <f t="shared" si="16"/>
        <v>2122.8550932277208</v>
      </c>
      <c r="R87" s="2">
        <f t="shared" si="17"/>
        <v>314.85509322772077</v>
      </c>
      <c r="S87" s="2">
        <f t="shared" si="18"/>
        <v>99133.729731436746</v>
      </c>
      <c r="T87" s="2">
        <f t="shared" si="19"/>
        <v>17.414551616577477</v>
      </c>
      <c r="W87" s="20">
        <f t="shared" si="21"/>
        <v>2216.25</v>
      </c>
      <c r="X87" s="8">
        <f t="shared" si="23"/>
        <v>408.25</v>
      </c>
    </row>
    <row r="88" spans="1:24" x14ac:dyDescent="0.3">
      <c r="A88" s="3">
        <v>36220</v>
      </c>
      <c r="B88" s="4">
        <v>5479</v>
      </c>
      <c r="C88" s="2">
        <f t="shared" si="12"/>
        <v>5046.5372804034723</v>
      </c>
      <c r="D88" s="2">
        <f t="shared" si="13"/>
        <v>432.46271959652768</v>
      </c>
      <c r="E88" s="2">
        <f t="shared" si="14"/>
        <v>187024.00384082491</v>
      </c>
      <c r="F88" s="2">
        <f t="shared" si="15"/>
        <v>7.8930958130412066</v>
      </c>
      <c r="I88" s="20">
        <f t="shared" si="20"/>
        <v>5058</v>
      </c>
      <c r="J88" s="2">
        <f t="shared" si="22"/>
        <v>421</v>
      </c>
      <c r="O88" s="3">
        <v>36220</v>
      </c>
      <c r="P88" s="22">
        <v>1986</v>
      </c>
      <c r="Q88" s="2">
        <f t="shared" si="16"/>
        <v>2093.2506846717088</v>
      </c>
      <c r="R88" s="2">
        <f t="shared" si="17"/>
        <v>107.25068467170877</v>
      </c>
      <c r="S88" s="2">
        <f t="shared" si="18"/>
        <v>11502.709362550306</v>
      </c>
      <c r="T88" s="2">
        <f t="shared" si="19"/>
        <v>5.4003365897134321</v>
      </c>
      <c r="W88" s="20">
        <f t="shared" si="21"/>
        <v>2174.25</v>
      </c>
      <c r="X88" s="8">
        <f t="shared" si="23"/>
        <v>188.25</v>
      </c>
    </row>
    <row r="89" spans="1:24" x14ac:dyDescent="0.3">
      <c r="A89" s="3">
        <v>36251</v>
      </c>
      <c r="B89" s="4">
        <v>5483</v>
      </c>
      <c r="C89" s="2">
        <f t="shared" si="12"/>
        <v>5127.8672370176992</v>
      </c>
      <c r="D89" s="2">
        <f t="shared" si="13"/>
        <v>355.13276298230085</v>
      </c>
      <c r="E89" s="2">
        <f t="shared" si="14"/>
        <v>126119.27934344306</v>
      </c>
      <c r="F89" s="2">
        <f t="shared" si="15"/>
        <v>6.4769790804723852</v>
      </c>
      <c r="I89" s="20">
        <f t="shared" si="20"/>
        <v>4857.25</v>
      </c>
      <c r="J89" s="2">
        <f t="shared" si="22"/>
        <v>625.75</v>
      </c>
      <c r="O89" s="3">
        <v>36251</v>
      </c>
      <c r="P89" s="22">
        <v>2099</v>
      </c>
      <c r="Q89" s="2">
        <f t="shared" si="16"/>
        <v>2083.1663850836539</v>
      </c>
      <c r="R89" s="2">
        <f t="shared" si="17"/>
        <v>15.83361491634605</v>
      </c>
      <c r="S89" s="2">
        <f t="shared" si="18"/>
        <v>250.70336131913615</v>
      </c>
      <c r="T89" s="2">
        <f t="shared" si="19"/>
        <v>0.75434087262248928</v>
      </c>
      <c r="W89" s="20">
        <f t="shared" si="21"/>
        <v>1939.75</v>
      </c>
      <c r="X89" s="8">
        <f t="shared" si="23"/>
        <v>159.25</v>
      </c>
    </row>
    <row r="90" spans="1:24" x14ac:dyDescent="0.3">
      <c r="A90" s="3">
        <v>36281</v>
      </c>
      <c r="B90" s="4">
        <v>5587</v>
      </c>
      <c r="C90" s="2">
        <f t="shared" si="12"/>
        <v>5194.6543400368619</v>
      </c>
      <c r="D90" s="2">
        <f t="shared" si="13"/>
        <v>392.34565996313813</v>
      </c>
      <c r="E90" s="2">
        <f t="shared" si="14"/>
        <v>153935.11689191041</v>
      </c>
      <c r="F90" s="2">
        <f t="shared" si="15"/>
        <v>7.0224746726890661</v>
      </c>
      <c r="I90" s="20">
        <f t="shared" si="20"/>
        <v>5246</v>
      </c>
      <c r="J90" s="2">
        <f t="shared" si="22"/>
        <v>341</v>
      </c>
      <c r="O90" s="3">
        <v>36281</v>
      </c>
      <c r="P90" s="22">
        <v>2210</v>
      </c>
      <c r="Q90" s="2">
        <f t="shared" si="16"/>
        <v>2084.6551486926423</v>
      </c>
      <c r="R90" s="2">
        <f t="shared" si="17"/>
        <v>125.34485130735766</v>
      </c>
      <c r="S90" s="2">
        <f t="shared" si="18"/>
        <v>15711.331749263602</v>
      </c>
      <c r="T90" s="2">
        <f t="shared" si="19"/>
        <v>5.6717127288397133</v>
      </c>
      <c r="W90" s="20">
        <f t="shared" si="21"/>
        <v>2025.75</v>
      </c>
      <c r="X90" s="8">
        <f t="shared" si="23"/>
        <v>184.25</v>
      </c>
    </row>
    <row r="91" spans="1:24" x14ac:dyDescent="0.3">
      <c r="A91" s="3">
        <v>36312</v>
      </c>
      <c r="B91" s="4">
        <v>6176</v>
      </c>
      <c r="C91" s="2">
        <f t="shared" si="12"/>
        <v>5268.4397880226497</v>
      </c>
      <c r="D91" s="2">
        <f t="shared" si="13"/>
        <v>907.56021197735026</v>
      </c>
      <c r="E91" s="2">
        <f t="shared" si="14"/>
        <v>823665.53836437291</v>
      </c>
      <c r="F91" s="2">
        <f t="shared" si="15"/>
        <v>14.694951618804247</v>
      </c>
      <c r="I91" s="20">
        <f t="shared" si="20"/>
        <v>5681.25</v>
      </c>
      <c r="J91" s="2">
        <f t="shared" si="22"/>
        <v>494.75</v>
      </c>
      <c r="O91" s="3">
        <v>36312</v>
      </c>
      <c r="P91" s="22">
        <v>2145</v>
      </c>
      <c r="Q91" s="2">
        <f t="shared" si="16"/>
        <v>2096.4407614024603</v>
      </c>
      <c r="R91" s="2">
        <f t="shared" si="17"/>
        <v>48.559238597539661</v>
      </c>
      <c r="S91" s="2">
        <f t="shared" si="18"/>
        <v>2357.9996531727857</v>
      </c>
      <c r="T91" s="2">
        <f t="shared" si="19"/>
        <v>2.2638339672512666</v>
      </c>
      <c r="W91" s="20">
        <f t="shared" si="21"/>
        <v>2110</v>
      </c>
      <c r="X91" s="8">
        <f t="shared" si="23"/>
        <v>35</v>
      </c>
    </row>
    <row r="92" spans="1:24" x14ac:dyDescent="0.3">
      <c r="A92" s="3">
        <v>36342</v>
      </c>
      <c r="B92" s="4">
        <v>5621</v>
      </c>
      <c r="C92" s="2">
        <f t="shared" si="12"/>
        <v>5439.1176969387743</v>
      </c>
      <c r="D92" s="2">
        <f t="shared" si="13"/>
        <v>181.88230306122568</v>
      </c>
      <c r="E92" s="2">
        <f t="shared" si="14"/>
        <v>33081.172166855547</v>
      </c>
      <c r="F92" s="2">
        <f t="shared" si="15"/>
        <v>3.2357641533753014</v>
      </c>
      <c r="I92" s="20">
        <f t="shared" si="20"/>
        <v>5716.75</v>
      </c>
      <c r="J92" s="2">
        <f t="shared" si="22"/>
        <v>95.75</v>
      </c>
      <c r="O92" s="3">
        <v>36342</v>
      </c>
      <c r="P92" s="22">
        <v>2339</v>
      </c>
      <c r="Q92" s="2">
        <f t="shared" si="16"/>
        <v>2101.0065682435479</v>
      </c>
      <c r="R92" s="2">
        <f t="shared" si="17"/>
        <v>237.99343175645208</v>
      </c>
      <c r="S92" s="2">
        <f t="shared" si="18"/>
        <v>56640.873559213018</v>
      </c>
      <c r="T92" s="2">
        <f t="shared" si="19"/>
        <v>10.175007770690556</v>
      </c>
      <c r="W92" s="20">
        <f t="shared" si="21"/>
        <v>2198.25</v>
      </c>
      <c r="X92" s="8">
        <f t="shared" si="23"/>
        <v>140.75</v>
      </c>
    </row>
    <row r="93" spans="1:24" x14ac:dyDescent="0.3">
      <c r="A93" s="3">
        <v>36373</v>
      </c>
      <c r="B93" s="4">
        <v>5889</v>
      </c>
      <c r="C93" s="2">
        <f t="shared" si="12"/>
        <v>5473.3229108140094</v>
      </c>
      <c r="D93" s="2">
        <f t="shared" si="13"/>
        <v>415.67708918599055</v>
      </c>
      <c r="E93" s="2">
        <f t="shared" si="14"/>
        <v>172787.44247413793</v>
      </c>
      <c r="F93" s="2">
        <f t="shared" si="15"/>
        <v>7.0585343723211169</v>
      </c>
      <c r="I93" s="20">
        <f t="shared" si="20"/>
        <v>5818.25</v>
      </c>
      <c r="J93" s="2">
        <f t="shared" si="22"/>
        <v>70.75</v>
      </c>
      <c r="O93" s="3">
        <v>36373</v>
      </c>
      <c r="P93" s="22">
        <v>2140</v>
      </c>
      <c r="Q93" s="2">
        <f t="shared" si="16"/>
        <v>2123.3840204077715</v>
      </c>
      <c r="R93" s="2">
        <f t="shared" si="17"/>
        <v>16.615979592228541</v>
      </c>
      <c r="S93" s="2">
        <f t="shared" si="18"/>
        <v>276.09077780935536</v>
      </c>
      <c r="T93" s="2">
        <f t="shared" si="19"/>
        <v>0.77644764449666082</v>
      </c>
      <c r="W93" s="20">
        <f t="shared" si="21"/>
        <v>2208.5</v>
      </c>
      <c r="X93" s="8">
        <f t="shared" si="23"/>
        <v>68.5</v>
      </c>
    </row>
    <row r="94" spans="1:24" x14ac:dyDescent="0.3">
      <c r="A94" s="3">
        <v>36404</v>
      </c>
      <c r="B94" s="4">
        <v>5828</v>
      </c>
      <c r="C94" s="2">
        <f t="shared" si="12"/>
        <v>5551.4961222773354</v>
      </c>
      <c r="D94" s="2">
        <f t="shared" si="13"/>
        <v>276.50387772266458</v>
      </c>
      <c r="E94" s="2">
        <f t="shared" si="14"/>
        <v>76454.394395670242</v>
      </c>
      <c r="F94" s="2">
        <f t="shared" si="15"/>
        <v>4.744404216243387</v>
      </c>
      <c r="I94" s="20">
        <f t="shared" si="20"/>
        <v>5878.5</v>
      </c>
      <c r="J94" s="2">
        <f t="shared" si="22"/>
        <v>50.5</v>
      </c>
      <c r="O94" s="3">
        <v>36404</v>
      </c>
      <c r="P94" s="22">
        <v>2126</v>
      </c>
      <c r="Q94" s="2">
        <f t="shared" si="16"/>
        <v>2124.9463462490467</v>
      </c>
      <c r="R94" s="2">
        <f t="shared" si="17"/>
        <v>1.0536537509533446</v>
      </c>
      <c r="S94" s="2">
        <f t="shared" si="18"/>
        <v>1.1101862268980527</v>
      </c>
      <c r="T94" s="2">
        <f t="shared" si="19"/>
        <v>4.9560383393854407E-2</v>
      </c>
      <c r="W94" s="20">
        <f t="shared" si="21"/>
        <v>2187.5</v>
      </c>
      <c r="X94" s="8">
        <f t="shared" si="23"/>
        <v>61.5</v>
      </c>
    </row>
    <row r="95" spans="1:24" x14ac:dyDescent="0.3">
      <c r="A95" s="3">
        <v>36434</v>
      </c>
      <c r="B95" s="4">
        <v>5849</v>
      </c>
      <c r="C95" s="2">
        <f t="shared" si="12"/>
        <v>5603.4960921240545</v>
      </c>
      <c r="D95" s="2">
        <f t="shared" si="13"/>
        <v>245.50390787594552</v>
      </c>
      <c r="E95" s="2">
        <f t="shared" si="14"/>
        <v>60272.168782360743</v>
      </c>
      <c r="F95" s="2">
        <f t="shared" si="15"/>
        <v>4.1973654962548386</v>
      </c>
      <c r="I95" s="20">
        <f t="shared" si="20"/>
        <v>5796.75</v>
      </c>
      <c r="J95" s="2">
        <f t="shared" si="22"/>
        <v>52.25</v>
      </c>
      <c r="O95" s="3">
        <v>36434</v>
      </c>
      <c r="P95" s="22">
        <v>2219</v>
      </c>
      <c r="Q95" s="2">
        <f t="shared" si="16"/>
        <v>2125.0454165731121</v>
      </c>
      <c r="R95" s="2">
        <f t="shared" si="17"/>
        <v>93.954583426887893</v>
      </c>
      <c r="S95" s="2">
        <f t="shared" si="18"/>
        <v>8827.463746920037</v>
      </c>
      <c r="T95" s="2">
        <f t="shared" si="19"/>
        <v>4.234095692964754</v>
      </c>
      <c r="W95" s="20">
        <f t="shared" si="21"/>
        <v>2206</v>
      </c>
      <c r="X95" s="8">
        <f t="shared" si="23"/>
        <v>13</v>
      </c>
    </row>
    <row r="96" spans="1:24" x14ac:dyDescent="0.3">
      <c r="A96" s="3">
        <v>36465</v>
      </c>
      <c r="B96" s="4">
        <v>6180</v>
      </c>
      <c r="C96" s="2">
        <f t="shared" si="12"/>
        <v>5649.6661346997516</v>
      </c>
      <c r="D96" s="2">
        <f t="shared" si="13"/>
        <v>530.33386530024836</v>
      </c>
      <c r="E96" s="2">
        <f t="shared" si="14"/>
        <v>281254.00868430198</v>
      </c>
      <c r="F96" s="2">
        <f t="shared" si="15"/>
        <v>8.5814541310719807</v>
      </c>
      <c r="I96" s="20">
        <f t="shared" si="20"/>
        <v>5936.5</v>
      </c>
      <c r="J96" s="2">
        <f t="shared" si="22"/>
        <v>243.5</v>
      </c>
      <c r="O96" s="3">
        <v>36465</v>
      </c>
      <c r="P96" s="22">
        <v>2273</v>
      </c>
      <c r="Q96" s="2">
        <f t="shared" si="16"/>
        <v>2133.8795435518609</v>
      </c>
      <c r="R96" s="2">
        <f t="shared" si="17"/>
        <v>139.12045644813907</v>
      </c>
      <c r="S96" s="2">
        <f t="shared" si="18"/>
        <v>19354.501402338559</v>
      </c>
      <c r="T96" s="2">
        <f t="shared" si="19"/>
        <v>6.1205656158442174</v>
      </c>
      <c r="W96" s="20">
        <f t="shared" si="21"/>
        <v>2189.5</v>
      </c>
      <c r="X96" s="8">
        <f t="shared" si="23"/>
        <v>83.5</v>
      </c>
    </row>
    <row r="97" spans="1:24" x14ac:dyDescent="0.3">
      <c r="A97" s="3">
        <v>36495</v>
      </c>
      <c r="B97" s="4">
        <v>6771</v>
      </c>
      <c r="C97" s="2">
        <f t="shared" si="12"/>
        <v>5749.4019692617803</v>
      </c>
      <c r="D97" s="2">
        <f t="shared" si="13"/>
        <v>1021.5980307382197</v>
      </c>
      <c r="E97" s="2">
        <f t="shared" si="14"/>
        <v>1043662.5364082084</v>
      </c>
      <c r="F97" s="2">
        <f t="shared" si="15"/>
        <v>15.087845676240136</v>
      </c>
      <c r="I97" s="20">
        <f t="shared" si="20"/>
        <v>6157</v>
      </c>
      <c r="J97" s="2">
        <f t="shared" si="22"/>
        <v>614</v>
      </c>
      <c r="O97" s="3">
        <v>36495</v>
      </c>
      <c r="P97" s="22">
        <v>3265</v>
      </c>
      <c r="Q97" s="2">
        <f t="shared" si="16"/>
        <v>2146.9604144660589</v>
      </c>
      <c r="R97" s="2">
        <f t="shared" si="17"/>
        <v>1118.0395855339411</v>
      </c>
      <c r="S97" s="2">
        <f t="shared" si="18"/>
        <v>1250012.5148209068</v>
      </c>
      <c r="T97" s="2">
        <f t="shared" si="19"/>
        <v>34.243172604408613</v>
      </c>
      <c r="W97" s="20">
        <f t="shared" si="21"/>
        <v>2470.75</v>
      </c>
      <c r="X97" s="8">
        <f t="shared" si="23"/>
        <v>794.25</v>
      </c>
    </row>
    <row r="98" spans="1:24" x14ac:dyDescent="0.3">
      <c r="A98" s="3">
        <v>36526</v>
      </c>
      <c r="B98" s="4">
        <v>4243</v>
      </c>
      <c r="C98" s="2">
        <f t="shared" si="12"/>
        <v>5941.5260987003476</v>
      </c>
      <c r="D98" s="2">
        <f t="shared" si="13"/>
        <v>1698.5260987003476</v>
      </c>
      <c r="E98" s="2">
        <f t="shared" si="14"/>
        <v>2884990.9079662231</v>
      </c>
      <c r="F98" s="2">
        <f t="shared" si="15"/>
        <v>40.031253799206873</v>
      </c>
      <c r="I98" s="20">
        <f t="shared" si="20"/>
        <v>5760.75</v>
      </c>
      <c r="J98" s="2">
        <f t="shared" si="22"/>
        <v>1517.75</v>
      </c>
      <c r="O98" s="3">
        <v>36526</v>
      </c>
      <c r="P98" s="22">
        <v>1920</v>
      </c>
      <c r="Q98" s="2">
        <f t="shared" si="16"/>
        <v>2252.0846490230724</v>
      </c>
      <c r="R98" s="2">
        <f t="shared" si="17"/>
        <v>332.08464902307242</v>
      </c>
      <c r="S98" s="2">
        <f t="shared" si="18"/>
        <v>110280.21411677719</v>
      </c>
      <c r="T98" s="2">
        <f t="shared" si="19"/>
        <v>17.296075469951688</v>
      </c>
      <c r="W98" s="20">
        <f t="shared" si="21"/>
        <v>2419.25</v>
      </c>
      <c r="X98" s="8">
        <f t="shared" si="23"/>
        <v>499.25</v>
      </c>
    </row>
    <row r="99" spans="1:24" x14ac:dyDescent="0.3">
      <c r="A99" s="3">
        <v>36557</v>
      </c>
      <c r="B99" s="4">
        <v>4952</v>
      </c>
      <c r="C99" s="2">
        <f t="shared" si="12"/>
        <v>5622.0972840170616</v>
      </c>
      <c r="D99" s="2">
        <f t="shared" si="13"/>
        <v>670.09728401706161</v>
      </c>
      <c r="E99" s="2">
        <f t="shared" si="14"/>
        <v>449030.37004704255</v>
      </c>
      <c r="F99" s="2">
        <f t="shared" si="15"/>
        <v>13.531851454302538</v>
      </c>
      <c r="I99" s="20">
        <f t="shared" si="20"/>
        <v>5536.5</v>
      </c>
      <c r="J99" s="2">
        <f t="shared" si="22"/>
        <v>584.5</v>
      </c>
      <c r="O99" s="3">
        <v>36557</v>
      </c>
      <c r="P99" s="22">
        <v>1976</v>
      </c>
      <c r="Q99" s="2">
        <f t="shared" si="16"/>
        <v>2220.8602228145737</v>
      </c>
      <c r="R99" s="2">
        <f t="shared" si="17"/>
        <v>244.86022281457372</v>
      </c>
      <c r="S99" s="2">
        <f t="shared" si="18"/>
        <v>59956.528716802684</v>
      </c>
      <c r="T99" s="2">
        <f t="shared" si="19"/>
        <v>12.39171168089948</v>
      </c>
      <c r="W99" s="20">
        <f t="shared" si="21"/>
        <v>2358.5</v>
      </c>
      <c r="X99" s="8">
        <f t="shared" si="23"/>
        <v>382.5</v>
      </c>
    </row>
    <row r="100" spans="1:24" x14ac:dyDescent="0.3">
      <c r="A100" s="3">
        <v>36586</v>
      </c>
      <c r="B100" s="4">
        <v>6008</v>
      </c>
      <c r="C100" s="2">
        <f t="shared" si="12"/>
        <v>5496.0772120736037</v>
      </c>
      <c r="D100" s="2">
        <f t="shared" si="13"/>
        <v>511.92278792639627</v>
      </c>
      <c r="E100" s="2">
        <f t="shared" si="14"/>
        <v>262064.94079833408</v>
      </c>
      <c r="F100" s="2">
        <f t="shared" si="15"/>
        <v>8.520685551371443</v>
      </c>
      <c r="I100" s="20">
        <f t="shared" si="20"/>
        <v>5493.5</v>
      </c>
      <c r="J100" s="2">
        <f t="shared" si="22"/>
        <v>514.5</v>
      </c>
      <c r="O100" s="3">
        <v>36586</v>
      </c>
      <c r="P100" s="22">
        <v>2190</v>
      </c>
      <c r="Q100" s="2">
        <f t="shared" si="16"/>
        <v>2197.8371171661734</v>
      </c>
      <c r="R100" s="2">
        <f t="shared" si="17"/>
        <v>7.837117166173357</v>
      </c>
      <c r="S100" s="2">
        <f t="shared" si="18"/>
        <v>61.420405476329108</v>
      </c>
      <c r="T100" s="2">
        <f t="shared" si="19"/>
        <v>0.35785923133211672</v>
      </c>
      <c r="W100" s="20">
        <f t="shared" si="21"/>
        <v>2337.75</v>
      </c>
      <c r="X100" s="8">
        <f t="shared" si="23"/>
        <v>147.75</v>
      </c>
    </row>
    <row r="101" spans="1:24" x14ac:dyDescent="0.3">
      <c r="A101" s="3">
        <v>36617</v>
      </c>
      <c r="B101" s="4">
        <v>5353</v>
      </c>
      <c r="C101" s="2">
        <f t="shared" si="12"/>
        <v>5592.3506161042014</v>
      </c>
      <c r="D101" s="2">
        <f t="shared" si="13"/>
        <v>239.35061610420144</v>
      </c>
      <c r="E101" s="2">
        <f t="shared" si="14"/>
        <v>57288.717429460812</v>
      </c>
      <c r="F101" s="2">
        <f t="shared" si="15"/>
        <v>4.4713360004521103</v>
      </c>
      <c r="I101" s="20">
        <f t="shared" si="20"/>
        <v>5139</v>
      </c>
      <c r="J101" s="2">
        <f t="shared" si="22"/>
        <v>214</v>
      </c>
      <c r="O101" s="3">
        <v>36617</v>
      </c>
      <c r="P101" s="22">
        <v>2132</v>
      </c>
      <c r="Q101" s="2">
        <f t="shared" si="16"/>
        <v>2197.1002282814798</v>
      </c>
      <c r="R101" s="2">
        <f t="shared" si="17"/>
        <v>65.100228281479758</v>
      </c>
      <c r="S101" s="2">
        <f t="shared" si="18"/>
        <v>4238.0397223007767</v>
      </c>
      <c r="T101" s="2">
        <f t="shared" si="19"/>
        <v>3.0534816267110578</v>
      </c>
      <c r="W101" s="20">
        <f t="shared" si="21"/>
        <v>2054.5</v>
      </c>
      <c r="X101" s="8">
        <f t="shared" si="23"/>
        <v>77.5</v>
      </c>
    </row>
    <row r="102" spans="1:24" x14ac:dyDescent="0.3">
      <c r="A102" s="3">
        <v>36647</v>
      </c>
      <c r="B102" s="4">
        <v>6435</v>
      </c>
      <c r="C102" s="2">
        <f t="shared" si="12"/>
        <v>5547.3377760575404</v>
      </c>
      <c r="D102" s="2">
        <f t="shared" si="13"/>
        <v>887.6622239424596</v>
      </c>
      <c r="E102" s="2">
        <f t="shared" si="14"/>
        <v>787944.22381447325</v>
      </c>
      <c r="F102" s="2">
        <f t="shared" si="15"/>
        <v>13.794284754350578</v>
      </c>
      <c r="I102" s="20">
        <f t="shared" si="20"/>
        <v>5687</v>
      </c>
      <c r="J102" s="2">
        <f t="shared" si="22"/>
        <v>748</v>
      </c>
      <c r="O102" s="3">
        <v>36647</v>
      </c>
      <c r="P102" s="22">
        <v>2357</v>
      </c>
      <c r="Q102" s="2">
        <f t="shared" si="16"/>
        <v>2190.9791465629742</v>
      </c>
      <c r="R102" s="2">
        <f t="shared" si="17"/>
        <v>166.02085343702583</v>
      </c>
      <c r="S102" s="2">
        <f t="shared" si="18"/>
        <v>27562.923775958414</v>
      </c>
      <c r="T102" s="2">
        <f t="shared" si="19"/>
        <v>7.0437358267724157</v>
      </c>
      <c r="W102" s="20">
        <f t="shared" si="21"/>
        <v>2163.75</v>
      </c>
      <c r="X102" s="8">
        <f t="shared" si="23"/>
        <v>193.25</v>
      </c>
    </row>
    <row r="103" spans="1:24" x14ac:dyDescent="0.3">
      <c r="A103" s="3">
        <v>36678</v>
      </c>
      <c r="B103" s="4">
        <v>6673</v>
      </c>
      <c r="C103" s="2">
        <f t="shared" si="12"/>
        <v>5714.273622524679</v>
      </c>
      <c r="D103" s="2">
        <f t="shared" si="13"/>
        <v>958.72637747532099</v>
      </c>
      <c r="E103" s="2">
        <f t="shared" si="14"/>
        <v>919156.26686695172</v>
      </c>
      <c r="F103" s="2">
        <f t="shared" si="15"/>
        <v>14.367246777691008</v>
      </c>
      <c r="I103" s="20">
        <f t="shared" si="20"/>
        <v>6117.25</v>
      </c>
      <c r="J103" s="2">
        <f t="shared" si="22"/>
        <v>555.75</v>
      </c>
      <c r="O103" s="3">
        <v>36678</v>
      </c>
      <c r="P103" s="22">
        <v>2413</v>
      </c>
      <c r="Q103" s="2">
        <f t="shared" si="16"/>
        <v>2206.5893408386396</v>
      </c>
      <c r="R103" s="2">
        <f t="shared" si="17"/>
        <v>206.4106591613604</v>
      </c>
      <c r="S103" s="2">
        <f t="shared" si="18"/>
        <v>42605.360215427296</v>
      </c>
      <c r="T103" s="2">
        <f t="shared" si="19"/>
        <v>8.5541093726216495</v>
      </c>
      <c r="W103" s="20">
        <f t="shared" si="21"/>
        <v>2273</v>
      </c>
      <c r="X103" s="8">
        <f t="shared" si="23"/>
        <v>140</v>
      </c>
    </row>
    <row r="104" spans="1:24" x14ac:dyDescent="0.3">
      <c r="A104" s="3">
        <v>36708</v>
      </c>
      <c r="B104" s="4">
        <v>5636</v>
      </c>
      <c r="C104" s="2">
        <f t="shared" si="12"/>
        <v>5894.5739609162238</v>
      </c>
      <c r="D104" s="2">
        <f t="shared" si="13"/>
        <v>258.57396091622377</v>
      </c>
      <c r="E104" s="2">
        <f t="shared" si="14"/>
        <v>66860.49326390482</v>
      </c>
      <c r="F104" s="2">
        <f t="shared" si="15"/>
        <v>4.587898525837895</v>
      </c>
      <c r="I104" s="20">
        <f t="shared" si="20"/>
        <v>6024.25</v>
      </c>
      <c r="J104" s="2">
        <f t="shared" si="22"/>
        <v>388.25</v>
      </c>
      <c r="O104" s="3">
        <v>36708</v>
      </c>
      <c r="P104" s="22">
        <v>2463</v>
      </c>
      <c r="Q104" s="2">
        <f t="shared" si="16"/>
        <v>2225.9972069191449</v>
      </c>
      <c r="R104" s="2">
        <f t="shared" si="17"/>
        <v>237.0027930808551</v>
      </c>
      <c r="S104" s="2">
        <f t="shared" si="18"/>
        <v>56170.323928126614</v>
      </c>
      <c r="T104" s="2">
        <f t="shared" si="19"/>
        <v>9.6225250946347991</v>
      </c>
      <c r="W104" s="20">
        <f t="shared" si="21"/>
        <v>2341.25</v>
      </c>
      <c r="X104" s="8">
        <f t="shared" si="23"/>
        <v>121.75</v>
      </c>
    </row>
    <row r="105" spans="1:24" x14ac:dyDescent="0.3">
      <c r="A105" s="3">
        <v>36739</v>
      </c>
      <c r="B105" s="4">
        <v>6630</v>
      </c>
      <c r="C105" s="2">
        <f t="shared" si="12"/>
        <v>5845.9459334124776</v>
      </c>
      <c r="D105" s="2">
        <f t="shared" si="13"/>
        <v>784.05406658752236</v>
      </c>
      <c r="E105" s="2">
        <f t="shared" si="14"/>
        <v>614740.77933243092</v>
      </c>
      <c r="F105" s="2">
        <f t="shared" si="15"/>
        <v>11.825853191365345</v>
      </c>
      <c r="I105" s="20">
        <f t="shared" si="20"/>
        <v>6343.5</v>
      </c>
      <c r="J105" s="2">
        <f t="shared" si="22"/>
        <v>286.5</v>
      </c>
      <c r="O105" s="3">
        <v>36739</v>
      </c>
      <c r="P105" s="22">
        <v>2422</v>
      </c>
      <c r="Q105" s="2">
        <f t="shared" si="16"/>
        <v>2248.2815137834682</v>
      </c>
      <c r="R105" s="2">
        <f t="shared" si="17"/>
        <v>173.7184862165318</v>
      </c>
      <c r="S105" s="2">
        <f t="shared" si="18"/>
        <v>30178.112453363348</v>
      </c>
      <c r="T105" s="2">
        <f t="shared" si="19"/>
        <v>7.1725221394108916</v>
      </c>
      <c r="W105" s="20">
        <f t="shared" si="21"/>
        <v>2413.75</v>
      </c>
      <c r="X105" s="8">
        <f t="shared" si="23"/>
        <v>8.25</v>
      </c>
    </row>
    <row r="106" spans="1:24" x14ac:dyDescent="0.3">
      <c r="A106" s="3">
        <v>36770</v>
      </c>
      <c r="B106" s="4">
        <v>5887</v>
      </c>
      <c r="C106" s="2">
        <f t="shared" si="12"/>
        <v>5993.3969860217367</v>
      </c>
      <c r="D106" s="2">
        <f t="shared" si="13"/>
        <v>106.39698602173667</v>
      </c>
      <c r="E106" s="2">
        <f t="shared" si="14"/>
        <v>11320.318634509627</v>
      </c>
      <c r="F106" s="2">
        <f t="shared" si="15"/>
        <v>1.8073209787962743</v>
      </c>
      <c r="I106" s="20">
        <f t="shared" si="20"/>
        <v>6206.5</v>
      </c>
      <c r="J106" s="2">
        <f t="shared" si="22"/>
        <v>319.5</v>
      </c>
      <c r="O106" s="3">
        <v>36770</v>
      </c>
      <c r="P106" s="22">
        <v>2358</v>
      </c>
      <c r="Q106" s="2">
        <f t="shared" si="16"/>
        <v>2264.6154818541913</v>
      </c>
      <c r="R106" s="2">
        <f t="shared" si="17"/>
        <v>93.38451814580867</v>
      </c>
      <c r="S106" s="2">
        <f t="shared" si="18"/>
        <v>8720.6682293248687</v>
      </c>
      <c r="T106" s="2">
        <f t="shared" si="19"/>
        <v>3.9603273174643205</v>
      </c>
      <c r="W106" s="20">
        <f t="shared" si="21"/>
        <v>2414</v>
      </c>
      <c r="X106" s="8">
        <f t="shared" si="23"/>
        <v>56</v>
      </c>
    </row>
    <row r="107" spans="1:24" x14ac:dyDescent="0.3">
      <c r="A107" s="3">
        <v>36800</v>
      </c>
      <c r="B107" s="4">
        <v>6322</v>
      </c>
      <c r="C107" s="2">
        <f t="shared" si="12"/>
        <v>5973.3877184827788</v>
      </c>
      <c r="D107" s="2">
        <f t="shared" si="13"/>
        <v>348.61228151722116</v>
      </c>
      <c r="E107" s="2">
        <f t="shared" si="14"/>
        <v>121530.52282464226</v>
      </c>
      <c r="F107" s="2">
        <f t="shared" si="15"/>
        <v>5.5142720898010307</v>
      </c>
      <c r="I107" s="20">
        <f t="shared" si="20"/>
        <v>6118.75</v>
      </c>
      <c r="J107" s="2">
        <f t="shared" si="22"/>
        <v>203.25</v>
      </c>
      <c r="O107" s="3">
        <v>36800</v>
      </c>
      <c r="P107" s="22">
        <v>2352</v>
      </c>
      <c r="Q107" s="2">
        <f t="shared" si="16"/>
        <v>2273.3960081580658</v>
      </c>
      <c r="R107" s="2">
        <f t="shared" si="17"/>
        <v>78.603991841934203</v>
      </c>
      <c r="S107" s="2">
        <f t="shared" si="18"/>
        <v>6178.5875334868588</v>
      </c>
      <c r="T107" s="2">
        <f t="shared" si="19"/>
        <v>3.3420064558645497</v>
      </c>
      <c r="W107" s="20">
        <f t="shared" si="21"/>
        <v>2398.75</v>
      </c>
      <c r="X107" s="8">
        <f t="shared" si="23"/>
        <v>46.75</v>
      </c>
    </row>
    <row r="108" spans="1:24" x14ac:dyDescent="0.3">
      <c r="A108" s="3">
        <v>36831</v>
      </c>
      <c r="B108" s="4">
        <v>6520</v>
      </c>
      <c r="C108" s="2">
        <f t="shared" si="12"/>
        <v>6038.9485644151955</v>
      </c>
      <c r="D108" s="2">
        <f t="shared" si="13"/>
        <v>481.05143558480449</v>
      </c>
      <c r="E108" s="2">
        <f t="shared" si="14"/>
        <v>231410.4836782013</v>
      </c>
      <c r="F108" s="2">
        <f t="shared" si="15"/>
        <v>7.378089502834424</v>
      </c>
      <c r="I108" s="20">
        <f t="shared" si="20"/>
        <v>6339.75</v>
      </c>
      <c r="J108" s="2">
        <f t="shared" si="22"/>
        <v>180.25</v>
      </c>
      <c r="O108" s="3">
        <v>36831</v>
      </c>
      <c r="P108" s="22">
        <v>2549</v>
      </c>
      <c r="Q108" s="2">
        <f t="shared" si="16"/>
        <v>2280.7867880395875</v>
      </c>
      <c r="R108" s="2">
        <f t="shared" si="17"/>
        <v>268.21321196041254</v>
      </c>
      <c r="S108" s="2">
        <f t="shared" si="18"/>
        <v>71938.327070121188</v>
      </c>
      <c r="T108" s="2">
        <f t="shared" si="19"/>
        <v>10.522291563766675</v>
      </c>
      <c r="W108" s="20">
        <f t="shared" si="21"/>
        <v>2420.25</v>
      </c>
      <c r="X108" s="8">
        <f t="shared" si="23"/>
        <v>128.75</v>
      </c>
    </row>
    <row r="109" spans="1:24" x14ac:dyDescent="0.3">
      <c r="A109" s="3">
        <v>36861</v>
      </c>
      <c r="B109" s="4">
        <v>6678</v>
      </c>
      <c r="C109" s="2">
        <f t="shared" si="12"/>
        <v>6129.4162292854162</v>
      </c>
      <c r="D109" s="2">
        <f t="shared" si="13"/>
        <v>548.58377071458381</v>
      </c>
      <c r="E109" s="2">
        <f t="shared" si="14"/>
        <v>300944.15349143103</v>
      </c>
      <c r="F109" s="2">
        <f t="shared" si="15"/>
        <v>8.2147914153127246</v>
      </c>
      <c r="I109" s="20">
        <f t="shared" si="20"/>
        <v>6351.75</v>
      </c>
      <c r="J109" s="2">
        <f t="shared" si="22"/>
        <v>326.25</v>
      </c>
      <c r="O109" s="3">
        <v>36861</v>
      </c>
      <c r="P109" s="22">
        <v>3375</v>
      </c>
      <c r="Q109" s="2">
        <f t="shared" si="16"/>
        <v>2306.0056702421807</v>
      </c>
      <c r="R109" s="2">
        <f t="shared" si="17"/>
        <v>1068.9943297578193</v>
      </c>
      <c r="S109" s="2">
        <f t="shared" si="18"/>
        <v>1142748.8770543693</v>
      </c>
      <c r="T109" s="2">
        <f t="shared" si="19"/>
        <v>31.673906066898351</v>
      </c>
      <c r="W109" s="20">
        <f t="shared" si="21"/>
        <v>2658.5</v>
      </c>
      <c r="X109" s="8">
        <f t="shared" si="23"/>
        <v>716.5</v>
      </c>
    </row>
    <row r="110" spans="1:24" x14ac:dyDescent="0.3">
      <c r="A110" s="3">
        <v>36892</v>
      </c>
      <c r="B110" s="4">
        <v>5082</v>
      </c>
      <c r="C110" s="2">
        <f t="shared" si="12"/>
        <v>6232.5841840009371</v>
      </c>
      <c r="D110" s="2">
        <f t="shared" si="13"/>
        <v>1150.5841840009371</v>
      </c>
      <c r="E110" s="2">
        <f t="shared" si="14"/>
        <v>1323843.9644731022</v>
      </c>
      <c r="F110" s="2">
        <f t="shared" si="15"/>
        <v>22.640381424654411</v>
      </c>
      <c r="I110" s="20">
        <f t="shared" si="20"/>
        <v>6150.5</v>
      </c>
      <c r="J110" s="2">
        <f t="shared" si="22"/>
        <v>1068.5</v>
      </c>
      <c r="O110" s="3">
        <v>36892</v>
      </c>
      <c r="P110" s="22">
        <v>2109</v>
      </c>
      <c r="Q110" s="2">
        <f t="shared" si="16"/>
        <v>2406.518399948357</v>
      </c>
      <c r="R110" s="2">
        <f t="shared" si="17"/>
        <v>297.518399948357</v>
      </c>
      <c r="S110" s="2">
        <f t="shared" si="18"/>
        <v>88517.19830783052</v>
      </c>
      <c r="T110" s="2">
        <f t="shared" si="19"/>
        <v>14.107083923582596</v>
      </c>
      <c r="W110" s="20">
        <f t="shared" si="21"/>
        <v>2596.25</v>
      </c>
      <c r="X110" s="8">
        <f t="shared" si="23"/>
        <v>487.25</v>
      </c>
    </row>
    <row r="111" spans="1:24" x14ac:dyDescent="0.3">
      <c r="A111" s="3">
        <v>36923</v>
      </c>
      <c r="B111" s="4">
        <v>5216</v>
      </c>
      <c r="C111" s="2">
        <f t="shared" si="12"/>
        <v>6016.2026150806969</v>
      </c>
      <c r="D111" s="2">
        <f t="shared" si="13"/>
        <v>800.20261508069689</v>
      </c>
      <c r="E111" s="2">
        <f t="shared" si="14"/>
        <v>640324.225181986</v>
      </c>
      <c r="F111" s="2">
        <f t="shared" si="15"/>
        <v>15.341307804461213</v>
      </c>
      <c r="I111" s="20">
        <f t="shared" si="20"/>
        <v>5874</v>
      </c>
      <c r="J111" s="2">
        <f t="shared" si="22"/>
        <v>658</v>
      </c>
      <c r="O111" s="3">
        <v>36923</v>
      </c>
      <c r="P111" s="22">
        <v>2052</v>
      </c>
      <c r="Q111" s="2">
        <f t="shared" si="16"/>
        <v>2378.5440827006705</v>
      </c>
      <c r="R111" s="2">
        <f t="shared" si="17"/>
        <v>326.54408270067051</v>
      </c>
      <c r="S111" s="2">
        <f t="shared" si="18"/>
        <v>106631.03794682234</v>
      </c>
      <c r="T111" s="2">
        <f t="shared" si="19"/>
        <v>15.913454322644762</v>
      </c>
      <c r="W111" s="20">
        <f t="shared" si="21"/>
        <v>2521.25</v>
      </c>
      <c r="X111" s="8">
        <f t="shared" si="23"/>
        <v>469.25</v>
      </c>
    </row>
    <row r="112" spans="1:24" x14ac:dyDescent="0.3">
      <c r="A112" s="3">
        <v>36951</v>
      </c>
      <c r="B112" s="4">
        <v>5893</v>
      </c>
      <c r="C112" s="2">
        <f t="shared" si="12"/>
        <v>5865.7146284449464</v>
      </c>
      <c r="D112" s="2">
        <f t="shared" si="13"/>
        <v>27.285371555053644</v>
      </c>
      <c r="E112" s="2">
        <f t="shared" si="14"/>
        <v>744.49150089733052</v>
      </c>
      <c r="F112" s="2">
        <f t="shared" si="15"/>
        <v>0.46301326243091195</v>
      </c>
      <c r="I112" s="20">
        <f t="shared" si="20"/>
        <v>5717.25</v>
      </c>
      <c r="J112" s="2">
        <f t="shared" si="22"/>
        <v>175.75</v>
      </c>
      <c r="O112" s="3">
        <v>36951</v>
      </c>
      <c r="P112" s="22">
        <v>2327</v>
      </c>
      <c r="Q112" s="2">
        <f t="shared" si="16"/>
        <v>2347.8406110283004</v>
      </c>
      <c r="R112" s="2">
        <f t="shared" si="17"/>
        <v>20.840611028300373</v>
      </c>
      <c r="S112" s="2">
        <f t="shared" si="18"/>
        <v>434.33106803291514</v>
      </c>
      <c r="T112" s="2">
        <f t="shared" si="19"/>
        <v>0.89559995824238814</v>
      </c>
      <c r="W112" s="20">
        <f t="shared" si="21"/>
        <v>2465.75</v>
      </c>
      <c r="X112" s="8">
        <f t="shared" si="23"/>
        <v>138.75</v>
      </c>
    </row>
    <row r="113" spans="1:24" x14ac:dyDescent="0.3">
      <c r="A113" s="3">
        <v>36982</v>
      </c>
      <c r="B113" s="4">
        <v>5894</v>
      </c>
      <c r="C113" s="2">
        <f t="shared" si="12"/>
        <v>5870.8459796209418</v>
      </c>
      <c r="D113" s="2">
        <f t="shared" si="13"/>
        <v>23.154020379058238</v>
      </c>
      <c r="E113" s="2">
        <f t="shared" si="14"/>
        <v>536.10865971384419</v>
      </c>
      <c r="F113" s="2">
        <f t="shared" si="15"/>
        <v>0.39284052221001425</v>
      </c>
      <c r="I113" s="20">
        <f t="shared" si="20"/>
        <v>5521.25</v>
      </c>
      <c r="J113" s="2">
        <f t="shared" si="22"/>
        <v>372.75</v>
      </c>
      <c r="O113" s="3">
        <v>36982</v>
      </c>
      <c r="P113" s="22">
        <v>2231</v>
      </c>
      <c r="Q113" s="2">
        <f t="shared" si="16"/>
        <v>2345.8810620906802</v>
      </c>
      <c r="R113" s="2">
        <f t="shared" si="17"/>
        <v>114.88106209068019</v>
      </c>
      <c r="S113" s="2">
        <f t="shared" si="18"/>
        <v>13197.658427082717</v>
      </c>
      <c r="T113" s="2">
        <f t="shared" si="19"/>
        <v>5.1493080273724869</v>
      </c>
      <c r="W113" s="20">
        <f t="shared" si="21"/>
        <v>2179.75</v>
      </c>
      <c r="X113" s="8">
        <f t="shared" si="23"/>
        <v>51.25</v>
      </c>
    </row>
    <row r="114" spans="1:24" x14ac:dyDescent="0.3">
      <c r="A114" s="3">
        <v>37012</v>
      </c>
      <c r="B114" s="4">
        <v>6799</v>
      </c>
      <c r="C114" s="2">
        <f t="shared" si="12"/>
        <v>5875.2003791738807</v>
      </c>
      <c r="D114" s="2">
        <f t="shared" si="13"/>
        <v>923.79962082611928</v>
      </c>
      <c r="E114" s="2">
        <f t="shared" si="14"/>
        <v>853405.73943848175</v>
      </c>
      <c r="F114" s="2">
        <f t="shared" si="15"/>
        <v>13.58728667195351</v>
      </c>
      <c r="I114" s="20">
        <f t="shared" si="20"/>
        <v>5950.5</v>
      </c>
      <c r="J114" s="2">
        <f t="shared" si="22"/>
        <v>848.5</v>
      </c>
      <c r="O114" s="3">
        <v>37012</v>
      </c>
      <c r="P114" s="22">
        <v>2470</v>
      </c>
      <c r="Q114" s="2">
        <f t="shared" si="16"/>
        <v>2335.0793124266806</v>
      </c>
      <c r="R114" s="2">
        <f t="shared" si="17"/>
        <v>134.92068757331936</v>
      </c>
      <c r="S114" s="2">
        <f t="shared" si="18"/>
        <v>18203.591935257253</v>
      </c>
      <c r="T114" s="2">
        <f t="shared" si="19"/>
        <v>5.4623760151141436</v>
      </c>
      <c r="W114" s="20">
        <f t="shared" si="21"/>
        <v>2270</v>
      </c>
      <c r="X114" s="8">
        <f t="shared" si="23"/>
        <v>200</v>
      </c>
    </row>
    <row r="115" spans="1:24" x14ac:dyDescent="0.3">
      <c r="A115" s="3">
        <v>37043</v>
      </c>
      <c r="B115" s="4">
        <v>6667</v>
      </c>
      <c r="C115" s="2">
        <f t="shared" si="12"/>
        <v>6048.9323095287627</v>
      </c>
      <c r="D115" s="2">
        <f t="shared" si="13"/>
        <v>618.06769047123726</v>
      </c>
      <c r="E115" s="2">
        <f t="shared" si="14"/>
        <v>382007.67000444914</v>
      </c>
      <c r="F115" s="2">
        <f t="shared" si="15"/>
        <v>9.2705518294770854</v>
      </c>
      <c r="I115" s="20">
        <f t="shared" si="20"/>
        <v>6313.25</v>
      </c>
      <c r="J115" s="2">
        <f t="shared" si="22"/>
        <v>353.75</v>
      </c>
      <c r="O115" s="3">
        <v>37043</v>
      </c>
      <c r="P115" s="22">
        <v>2526</v>
      </c>
      <c r="Q115" s="2">
        <f t="shared" si="16"/>
        <v>2347.7652979593645</v>
      </c>
      <c r="R115" s="2">
        <f t="shared" si="17"/>
        <v>178.23470204063551</v>
      </c>
      <c r="S115" s="2">
        <f t="shared" si="18"/>
        <v>31767.60901151412</v>
      </c>
      <c r="T115" s="2">
        <f t="shared" si="19"/>
        <v>7.0560056231447152</v>
      </c>
      <c r="W115" s="20">
        <f t="shared" si="21"/>
        <v>2388.5</v>
      </c>
      <c r="X115" s="8">
        <f t="shared" si="23"/>
        <v>137.5</v>
      </c>
    </row>
    <row r="116" spans="1:24" x14ac:dyDescent="0.3">
      <c r="A116" s="3">
        <v>37073</v>
      </c>
      <c r="B116" s="4">
        <v>6374</v>
      </c>
      <c r="C116" s="2">
        <f t="shared" si="12"/>
        <v>6165.1675736865109</v>
      </c>
      <c r="D116" s="2">
        <f t="shared" si="13"/>
        <v>208.83242631348912</v>
      </c>
      <c r="E116" s="2">
        <f t="shared" si="14"/>
        <v>43610.982279978867</v>
      </c>
      <c r="F116" s="2">
        <f t="shared" si="15"/>
        <v>3.2763166977328071</v>
      </c>
      <c r="I116" s="20">
        <f t="shared" si="20"/>
        <v>6433.5</v>
      </c>
      <c r="J116" s="2">
        <f t="shared" si="22"/>
        <v>59.5</v>
      </c>
      <c r="O116" s="3">
        <v>37073</v>
      </c>
      <c r="P116" s="22">
        <v>2483</v>
      </c>
      <c r="Q116" s="2">
        <f t="shared" si="16"/>
        <v>2364.5239054952244</v>
      </c>
      <c r="R116" s="2">
        <f t="shared" si="17"/>
        <v>118.47609450477557</v>
      </c>
      <c r="S116" s="2">
        <f t="shared" si="18"/>
        <v>14036.584969104513</v>
      </c>
      <c r="T116" s="2">
        <f t="shared" si="19"/>
        <v>4.7714899115898337</v>
      </c>
      <c r="W116" s="20">
        <f t="shared" si="21"/>
        <v>2427.5</v>
      </c>
      <c r="X116" s="8">
        <f t="shared" si="23"/>
        <v>55.5</v>
      </c>
    </row>
    <row r="117" spans="1:24" x14ac:dyDescent="0.3">
      <c r="A117" s="3">
        <v>37104</v>
      </c>
      <c r="B117" s="4">
        <v>6840</v>
      </c>
      <c r="C117" s="2">
        <f t="shared" si="12"/>
        <v>6204.4410911530931</v>
      </c>
      <c r="D117" s="2">
        <f t="shared" si="13"/>
        <v>635.55890884690689</v>
      </c>
      <c r="E117" s="2">
        <f t="shared" si="14"/>
        <v>403935.12661467091</v>
      </c>
      <c r="F117" s="2">
        <f t="shared" si="15"/>
        <v>9.2917969129664755</v>
      </c>
      <c r="I117" s="20">
        <f t="shared" si="20"/>
        <v>6670</v>
      </c>
      <c r="J117" s="2">
        <f t="shared" si="22"/>
        <v>170</v>
      </c>
      <c r="O117" s="3">
        <v>37104</v>
      </c>
      <c r="P117" s="22">
        <v>2518</v>
      </c>
      <c r="Q117" s="2">
        <f t="shared" si="16"/>
        <v>2375.6636798907539</v>
      </c>
      <c r="R117" s="2">
        <f t="shared" si="17"/>
        <v>142.33632010924612</v>
      </c>
      <c r="S117" s="2">
        <f t="shared" si="18"/>
        <v>20259.628022241781</v>
      </c>
      <c r="T117" s="2">
        <f t="shared" si="19"/>
        <v>5.6527529828930145</v>
      </c>
      <c r="W117" s="20">
        <f t="shared" si="21"/>
        <v>2499.25</v>
      </c>
      <c r="X117" s="8">
        <f t="shared" si="23"/>
        <v>18.75</v>
      </c>
    </row>
    <row r="118" spans="1:24" x14ac:dyDescent="0.3">
      <c r="A118" s="3">
        <v>37135</v>
      </c>
      <c r="B118" s="4">
        <v>5575</v>
      </c>
      <c r="C118" s="2">
        <f t="shared" si="12"/>
        <v>6323.9657949946832</v>
      </c>
      <c r="D118" s="2">
        <f t="shared" si="13"/>
        <v>748.96579499468316</v>
      </c>
      <c r="E118" s="2">
        <f t="shared" si="14"/>
        <v>560949.76207201777</v>
      </c>
      <c r="F118" s="2">
        <f t="shared" si="15"/>
        <v>13.434364035779071</v>
      </c>
      <c r="I118" s="20">
        <f t="shared" si="20"/>
        <v>6364</v>
      </c>
      <c r="J118" s="2">
        <f t="shared" si="22"/>
        <v>789</v>
      </c>
      <c r="O118" s="3">
        <v>37135</v>
      </c>
      <c r="P118" s="22">
        <v>2316</v>
      </c>
      <c r="Q118" s="2">
        <f t="shared" si="16"/>
        <v>2389.0469240037078</v>
      </c>
      <c r="R118" s="2">
        <f t="shared" si="17"/>
        <v>73.046924003707772</v>
      </c>
      <c r="S118" s="2">
        <f t="shared" si="18"/>
        <v>5335.8531064034587</v>
      </c>
      <c r="T118" s="2">
        <f t="shared" si="19"/>
        <v>3.1540122626816824</v>
      </c>
      <c r="W118" s="20">
        <f t="shared" si="21"/>
        <v>2460.75</v>
      </c>
      <c r="X118" s="8">
        <f t="shared" si="23"/>
        <v>144.75</v>
      </c>
    </row>
    <row r="119" spans="1:24" x14ac:dyDescent="0.3">
      <c r="A119" s="3">
        <v>37165</v>
      </c>
      <c r="B119" s="4">
        <v>6545</v>
      </c>
      <c r="C119" s="2">
        <f t="shared" si="12"/>
        <v>6183.1135253024277</v>
      </c>
      <c r="D119" s="2">
        <f t="shared" si="13"/>
        <v>361.88647469757234</v>
      </c>
      <c r="E119" s="2">
        <f t="shared" si="14"/>
        <v>130961.82056903666</v>
      </c>
      <c r="F119" s="2">
        <f t="shared" si="15"/>
        <v>5.5292051137902574</v>
      </c>
      <c r="I119" s="20">
        <f t="shared" si="20"/>
        <v>6333.5</v>
      </c>
      <c r="J119" s="2">
        <f t="shared" si="22"/>
        <v>211.5</v>
      </c>
      <c r="O119" s="3">
        <v>37165</v>
      </c>
      <c r="P119" s="22">
        <v>2409</v>
      </c>
      <c r="Q119" s="2">
        <f t="shared" si="16"/>
        <v>2382.1786502216423</v>
      </c>
      <c r="R119" s="2">
        <f t="shared" si="17"/>
        <v>26.821349778357671</v>
      </c>
      <c r="S119" s="2">
        <f t="shared" si="18"/>
        <v>719.38480393300711</v>
      </c>
      <c r="T119" s="2">
        <f t="shared" si="19"/>
        <v>1.1133810617832161</v>
      </c>
      <c r="W119" s="20">
        <f t="shared" si="21"/>
        <v>2431.5</v>
      </c>
      <c r="X119" s="8">
        <f t="shared" si="23"/>
        <v>22.5</v>
      </c>
    </row>
    <row r="120" spans="1:24" x14ac:dyDescent="0.3">
      <c r="A120" s="3">
        <v>37196</v>
      </c>
      <c r="B120" s="4">
        <v>6789</v>
      </c>
      <c r="C120" s="2">
        <f t="shared" si="12"/>
        <v>6251.1707472379694</v>
      </c>
      <c r="D120" s="2">
        <f t="shared" si="13"/>
        <v>537.82925276203059</v>
      </c>
      <c r="E120" s="2">
        <f t="shared" si="14"/>
        <v>289260.30512656417</v>
      </c>
      <c r="F120" s="2">
        <f t="shared" si="15"/>
        <v>7.9220688284287908</v>
      </c>
      <c r="I120" s="20">
        <f t="shared" si="20"/>
        <v>6437.25</v>
      </c>
      <c r="J120" s="2">
        <f t="shared" si="22"/>
        <v>351.75</v>
      </c>
      <c r="O120" s="3">
        <v>37196</v>
      </c>
      <c r="P120" s="22">
        <v>2638</v>
      </c>
      <c r="Q120" s="2">
        <f t="shared" si="16"/>
        <v>2384.7005411293685</v>
      </c>
      <c r="R120" s="2">
        <f t="shared" si="17"/>
        <v>253.2994588706315</v>
      </c>
      <c r="S120" s="2">
        <f t="shared" si="18"/>
        <v>64160.615864154737</v>
      </c>
      <c r="T120" s="2">
        <f t="shared" si="19"/>
        <v>9.6019506774310646</v>
      </c>
      <c r="W120" s="20">
        <f t="shared" si="21"/>
        <v>2470.25</v>
      </c>
      <c r="X120" s="8">
        <f t="shared" si="23"/>
        <v>167.75</v>
      </c>
    </row>
    <row r="121" spans="1:24" x14ac:dyDescent="0.3">
      <c r="A121" s="3">
        <v>37226</v>
      </c>
      <c r="B121" s="4">
        <v>7180</v>
      </c>
      <c r="C121" s="2">
        <f t="shared" si="12"/>
        <v>6352.316182002397</v>
      </c>
      <c r="D121" s="2">
        <f t="shared" si="13"/>
        <v>827.683817997603</v>
      </c>
      <c r="E121" s="2">
        <f t="shared" si="14"/>
        <v>685060.50257508922</v>
      </c>
      <c r="F121" s="2">
        <f t="shared" si="15"/>
        <v>11.527629777125389</v>
      </c>
      <c r="I121" s="20">
        <f t="shared" si="20"/>
        <v>6522.25</v>
      </c>
      <c r="J121" s="2">
        <f t="shared" si="22"/>
        <v>657.75</v>
      </c>
      <c r="O121" s="3">
        <v>37226</v>
      </c>
      <c r="P121" s="22">
        <v>3542</v>
      </c>
      <c r="Q121" s="2">
        <f t="shared" si="16"/>
        <v>2408.5171501940326</v>
      </c>
      <c r="R121" s="2">
        <f t="shared" si="17"/>
        <v>1133.4828498059674</v>
      </c>
      <c r="S121" s="2">
        <f t="shared" si="18"/>
        <v>1284783.3708042572</v>
      </c>
      <c r="T121" s="2">
        <f t="shared" si="19"/>
        <v>32.00120976301433</v>
      </c>
      <c r="W121" s="20">
        <f t="shared" si="21"/>
        <v>2726.25</v>
      </c>
      <c r="X121" s="8">
        <f t="shared" si="23"/>
        <v>815.75</v>
      </c>
    </row>
    <row r="122" spans="1:24" x14ac:dyDescent="0.3">
      <c r="A122" s="3">
        <v>37257</v>
      </c>
      <c r="B122" s="4">
        <v>5117</v>
      </c>
      <c r="C122" s="2">
        <f t="shared" si="12"/>
        <v>6507.9723483208363</v>
      </c>
      <c r="D122" s="2">
        <f t="shared" si="13"/>
        <v>1390.9723483208363</v>
      </c>
      <c r="E122" s="2">
        <f t="shared" si="14"/>
        <v>1934804.0737931819</v>
      </c>
      <c r="F122" s="2">
        <f t="shared" si="15"/>
        <v>27.183356426047222</v>
      </c>
      <c r="I122" s="20">
        <f t="shared" si="20"/>
        <v>6407.75</v>
      </c>
      <c r="J122" s="2">
        <f t="shared" si="22"/>
        <v>1290.75</v>
      </c>
      <c r="O122" s="3">
        <v>37257</v>
      </c>
      <c r="P122" s="22">
        <v>2114</v>
      </c>
      <c r="Q122" s="2">
        <f t="shared" si="16"/>
        <v>2515.0934454443022</v>
      </c>
      <c r="R122" s="2">
        <f t="shared" si="17"/>
        <v>401.09344544430223</v>
      </c>
      <c r="S122" s="2">
        <f t="shared" si="18"/>
        <v>160875.95197838146</v>
      </c>
      <c r="T122" s="2">
        <f t="shared" si="19"/>
        <v>18.973199879106065</v>
      </c>
      <c r="W122" s="20">
        <f t="shared" si="21"/>
        <v>2675.75</v>
      </c>
      <c r="X122" s="8">
        <f t="shared" si="23"/>
        <v>561.75</v>
      </c>
    </row>
    <row r="123" spans="1:24" x14ac:dyDescent="0.3">
      <c r="A123" s="3">
        <v>37288</v>
      </c>
      <c r="B123" s="4">
        <v>5442</v>
      </c>
      <c r="C123" s="2">
        <f t="shared" si="12"/>
        <v>6246.3828155951824</v>
      </c>
      <c r="D123" s="2">
        <f t="shared" si="13"/>
        <v>804.38281559518236</v>
      </c>
      <c r="E123" s="2">
        <f t="shared" si="14"/>
        <v>647031.71402483317</v>
      </c>
      <c r="F123" s="2">
        <f t="shared" si="15"/>
        <v>14.781014619536611</v>
      </c>
      <c r="I123" s="20">
        <f t="shared" si="20"/>
        <v>6132</v>
      </c>
      <c r="J123" s="2">
        <f t="shared" si="22"/>
        <v>690</v>
      </c>
      <c r="O123" s="3">
        <v>37288</v>
      </c>
      <c r="P123" s="22">
        <v>2109</v>
      </c>
      <c r="Q123" s="2">
        <f t="shared" si="16"/>
        <v>2477.3804324314124</v>
      </c>
      <c r="R123" s="2">
        <f t="shared" si="17"/>
        <v>368.38043243141237</v>
      </c>
      <c r="S123" s="2">
        <f t="shared" si="18"/>
        <v>135704.14299835436</v>
      </c>
      <c r="T123" s="2">
        <f t="shared" si="19"/>
        <v>17.467066497459097</v>
      </c>
      <c r="W123" s="20">
        <f t="shared" si="21"/>
        <v>2600.75</v>
      </c>
      <c r="X123" s="8">
        <f t="shared" si="23"/>
        <v>491.75</v>
      </c>
    </row>
    <row r="124" spans="1:24" x14ac:dyDescent="0.3">
      <c r="A124" s="3">
        <v>37316</v>
      </c>
      <c r="B124" s="4">
        <v>6337</v>
      </c>
      <c r="C124" s="2">
        <f t="shared" si="12"/>
        <v>6095.1086906148385</v>
      </c>
      <c r="D124" s="2">
        <f t="shared" si="13"/>
        <v>241.89130938516155</v>
      </c>
      <c r="E124" s="2">
        <f t="shared" si="14"/>
        <v>58511.405556067941</v>
      </c>
      <c r="F124" s="2">
        <f t="shared" si="15"/>
        <v>3.8171265486059895</v>
      </c>
      <c r="I124" s="20">
        <f t="shared" si="20"/>
        <v>6019</v>
      </c>
      <c r="J124" s="2">
        <f t="shared" si="22"/>
        <v>318</v>
      </c>
      <c r="O124" s="3">
        <v>37316</v>
      </c>
      <c r="P124" s="22">
        <v>2366</v>
      </c>
      <c r="Q124" s="2">
        <f t="shared" si="16"/>
        <v>2442.74327692619</v>
      </c>
      <c r="R124" s="2">
        <f t="shared" si="17"/>
        <v>76.743276926189992</v>
      </c>
      <c r="S124" s="2">
        <f t="shared" si="18"/>
        <v>5889.5305533698856</v>
      </c>
      <c r="T124" s="2">
        <f t="shared" si="19"/>
        <v>3.2435873595177509</v>
      </c>
      <c r="W124" s="20">
        <f t="shared" si="21"/>
        <v>2532.75</v>
      </c>
      <c r="X124" s="8">
        <f t="shared" si="23"/>
        <v>166.75</v>
      </c>
    </row>
    <row r="125" spans="1:24" x14ac:dyDescent="0.3">
      <c r="A125" s="3">
        <v>37347</v>
      </c>
      <c r="B125" s="4">
        <v>6525</v>
      </c>
      <c r="C125" s="2">
        <f t="shared" si="12"/>
        <v>6140.5993394180641</v>
      </c>
      <c r="D125" s="2">
        <f t="shared" si="13"/>
        <v>384.40066058193588</v>
      </c>
      <c r="E125" s="2">
        <f t="shared" si="14"/>
        <v>147763.86785582866</v>
      </c>
      <c r="F125" s="2">
        <f t="shared" si="15"/>
        <v>5.8911978633246873</v>
      </c>
      <c r="I125" s="20">
        <f t="shared" si="20"/>
        <v>5855.25</v>
      </c>
      <c r="J125" s="2">
        <f t="shared" si="22"/>
        <v>669.75</v>
      </c>
      <c r="O125" s="3">
        <v>37347</v>
      </c>
      <c r="P125" s="22">
        <v>2300</v>
      </c>
      <c r="Q125" s="2">
        <f t="shared" si="16"/>
        <v>2435.5274517008161</v>
      </c>
      <c r="R125" s="2">
        <f t="shared" si="17"/>
        <v>135.52745170081607</v>
      </c>
      <c r="S125" s="2">
        <f t="shared" si="18"/>
        <v>18367.690164517033</v>
      </c>
      <c r="T125" s="2">
        <f t="shared" si="19"/>
        <v>5.8924979000354814</v>
      </c>
      <c r="W125" s="20">
        <f t="shared" si="21"/>
        <v>2222.25</v>
      </c>
      <c r="X125" s="8">
        <f t="shared" si="23"/>
        <v>77.75</v>
      </c>
    </row>
    <row r="126" spans="1:24" x14ac:dyDescent="0.3">
      <c r="A126" s="3">
        <v>37377</v>
      </c>
      <c r="B126" s="4">
        <v>7216</v>
      </c>
      <c r="C126" s="2">
        <f t="shared" si="12"/>
        <v>6212.8906321259674</v>
      </c>
      <c r="D126" s="2">
        <f t="shared" si="13"/>
        <v>1003.1093678740326</v>
      </c>
      <c r="E126" s="2">
        <f t="shared" si="14"/>
        <v>1006228.4039166413</v>
      </c>
      <c r="F126" s="2">
        <f t="shared" si="15"/>
        <v>13.901183035948344</v>
      </c>
      <c r="I126" s="20">
        <f t="shared" si="20"/>
        <v>6380</v>
      </c>
      <c r="J126" s="2">
        <f t="shared" si="22"/>
        <v>836</v>
      </c>
      <c r="O126" s="3">
        <v>37377</v>
      </c>
      <c r="P126" s="22">
        <v>2569</v>
      </c>
      <c r="Q126" s="2">
        <f t="shared" si="16"/>
        <v>2422.7844148657591</v>
      </c>
      <c r="R126" s="2">
        <f t="shared" si="17"/>
        <v>146.21558513424088</v>
      </c>
      <c r="S126" s="2">
        <f t="shared" si="18"/>
        <v>21378.997336148444</v>
      </c>
      <c r="T126" s="2">
        <f t="shared" si="19"/>
        <v>5.6915369845948183</v>
      </c>
      <c r="W126" s="20">
        <f t="shared" si="21"/>
        <v>2336</v>
      </c>
      <c r="X126" s="8">
        <f t="shared" si="23"/>
        <v>233</v>
      </c>
    </row>
    <row r="127" spans="1:24" x14ac:dyDescent="0.3">
      <c r="A127" s="3">
        <v>37408</v>
      </c>
      <c r="B127" s="4">
        <v>6761</v>
      </c>
      <c r="C127" s="2">
        <f t="shared" si="12"/>
        <v>6401.5377401232354</v>
      </c>
      <c r="D127" s="2">
        <f t="shared" si="13"/>
        <v>359.46225987676462</v>
      </c>
      <c r="E127" s="2">
        <f t="shared" si="14"/>
        <v>129213.11627571066</v>
      </c>
      <c r="F127" s="2">
        <f t="shared" si="15"/>
        <v>5.3167025569703386</v>
      </c>
      <c r="I127" s="20">
        <f t="shared" si="20"/>
        <v>6709.75</v>
      </c>
      <c r="J127" s="2">
        <f t="shared" si="22"/>
        <v>51.25</v>
      </c>
      <c r="O127" s="3">
        <v>37408</v>
      </c>
      <c r="P127" s="22">
        <v>2486</v>
      </c>
      <c r="Q127" s="2">
        <f t="shared" si="16"/>
        <v>2436.5324088244902</v>
      </c>
      <c r="R127" s="2">
        <f t="shared" si="17"/>
        <v>49.467591175509824</v>
      </c>
      <c r="S127" s="2">
        <f t="shared" si="18"/>
        <v>2447.0425767073775</v>
      </c>
      <c r="T127" s="2">
        <f t="shared" si="19"/>
        <v>1.9898467890390115</v>
      </c>
      <c r="W127" s="20">
        <f t="shared" si="21"/>
        <v>2430.25</v>
      </c>
      <c r="X127" s="8">
        <f t="shared" si="23"/>
        <v>55.75</v>
      </c>
    </row>
    <row r="128" spans="1:24" x14ac:dyDescent="0.3">
      <c r="A128" s="3">
        <v>37438</v>
      </c>
      <c r="B128" s="4">
        <v>6958</v>
      </c>
      <c r="C128" s="2">
        <f t="shared" si="12"/>
        <v>6469.1390585154986</v>
      </c>
      <c r="D128" s="2">
        <f t="shared" si="13"/>
        <v>488.86094148450138</v>
      </c>
      <c r="E128" s="2">
        <f t="shared" si="14"/>
        <v>238985.02010911307</v>
      </c>
      <c r="F128" s="2">
        <f t="shared" si="15"/>
        <v>7.025883033695048</v>
      </c>
      <c r="I128" s="20">
        <f t="shared" si="20"/>
        <v>6865</v>
      </c>
      <c r="J128" s="2">
        <f t="shared" si="22"/>
        <v>93</v>
      </c>
      <c r="O128" s="3">
        <v>37438</v>
      </c>
      <c r="P128" s="22">
        <v>2568</v>
      </c>
      <c r="Q128" s="2">
        <f t="shared" si="16"/>
        <v>2441.1836239737477</v>
      </c>
      <c r="R128" s="2">
        <f t="shared" si="17"/>
        <v>126.81637602625233</v>
      </c>
      <c r="S128" s="2">
        <f t="shared" si="18"/>
        <v>16082.393228431827</v>
      </c>
      <c r="T128" s="2">
        <f t="shared" si="19"/>
        <v>4.938332399776181</v>
      </c>
      <c r="W128" s="20">
        <f t="shared" si="21"/>
        <v>2480.75</v>
      </c>
      <c r="X128" s="8">
        <f t="shared" si="23"/>
        <v>87.25</v>
      </c>
    </row>
    <row r="129" spans="1:24" x14ac:dyDescent="0.3">
      <c r="A129" s="3">
        <v>37469</v>
      </c>
      <c r="B129" s="4">
        <v>7070</v>
      </c>
      <c r="C129" s="2">
        <f t="shared" si="12"/>
        <v>6561.0753974406616</v>
      </c>
      <c r="D129" s="2">
        <f t="shared" si="13"/>
        <v>508.92460255933838</v>
      </c>
      <c r="E129" s="2">
        <f t="shared" si="14"/>
        <v>259004.25109018054</v>
      </c>
      <c r="F129" s="2">
        <f t="shared" si="15"/>
        <v>7.1983677872607972</v>
      </c>
      <c r="I129" s="20">
        <f t="shared" si="20"/>
        <v>7001.25</v>
      </c>
      <c r="J129" s="2">
        <f t="shared" si="22"/>
        <v>68.75</v>
      </c>
      <c r="O129" s="3">
        <v>37469</v>
      </c>
      <c r="P129" s="22">
        <v>2595</v>
      </c>
      <c r="Q129" s="2">
        <f t="shared" si="16"/>
        <v>2453.1075975356384</v>
      </c>
      <c r="R129" s="2">
        <f t="shared" si="17"/>
        <v>141.89240246436157</v>
      </c>
      <c r="S129" s="2">
        <f t="shared" si="18"/>
        <v>20133.453877108361</v>
      </c>
      <c r="T129" s="2">
        <f t="shared" si="19"/>
        <v>5.4679153165457253</v>
      </c>
      <c r="W129" s="20">
        <f t="shared" si="21"/>
        <v>2554.5</v>
      </c>
      <c r="X129" s="8">
        <f t="shared" si="23"/>
        <v>40.5</v>
      </c>
    </row>
    <row r="130" spans="1:24" x14ac:dyDescent="0.3">
      <c r="A130" s="3">
        <v>37500</v>
      </c>
      <c r="B130" s="4">
        <v>6148</v>
      </c>
      <c r="C130" s="2">
        <f t="shared" si="12"/>
        <v>6656.7849556765241</v>
      </c>
      <c r="D130" s="2">
        <f t="shared" si="13"/>
        <v>508.78495567652408</v>
      </c>
      <c r="E130" s="2">
        <f t="shared" si="14"/>
        <v>258862.13112276257</v>
      </c>
      <c r="F130" s="2">
        <f t="shared" si="15"/>
        <v>8.2756173662414465</v>
      </c>
      <c r="I130" s="20">
        <f t="shared" si="20"/>
        <v>6734.25</v>
      </c>
      <c r="J130" s="2">
        <f t="shared" si="22"/>
        <v>586.25</v>
      </c>
      <c r="O130" s="3">
        <v>37500</v>
      </c>
      <c r="P130" s="22">
        <v>2297</v>
      </c>
      <c r="Q130" s="2">
        <f t="shared" si="16"/>
        <v>2466.4491020686805</v>
      </c>
      <c r="R130" s="2">
        <f t="shared" si="17"/>
        <v>169.44910206868053</v>
      </c>
      <c r="S130" s="2">
        <f t="shared" si="18"/>
        <v>28712.998191882114</v>
      </c>
      <c r="T130" s="2">
        <f t="shared" si="19"/>
        <v>7.3769744043831311</v>
      </c>
      <c r="W130" s="20">
        <f t="shared" si="21"/>
        <v>2486.5</v>
      </c>
      <c r="X130" s="8">
        <f t="shared" si="23"/>
        <v>189.5</v>
      </c>
    </row>
    <row r="131" spans="1:24" x14ac:dyDescent="0.3">
      <c r="A131" s="3">
        <v>37530</v>
      </c>
      <c r="B131" s="4">
        <v>6924</v>
      </c>
      <c r="C131" s="2">
        <f t="shared" si="12"/>
        <v>6561.1016597620282</v>
      </c>
      <c r="D131" s="2">
        <f t="shared" si="13"/>
        <v>362.89834023797175</v>
      </c>
      <c r="E131" s="2">
        <f t="shared" si="14"/>
        <v>131695.20534747469</v>
      </c>
      <c r="F131" s="2">
        <f t="shared" si="15"/>
        <v>5.2411660924028265</v>
      </c>
      <c r="I131" s="20">
        <f t="shared" si="20"/>
        <v>6775</v>
      </c>
      <c r="J131" s="2">
        <f t="shared" si="22"/>
        <v>149</v>
      </c>
      <c r="O131" s="3">
        <v>37530</v>
      </c>
      <c r="P131" s="22">
        <v>2401</v>
      </c>
      <c r="Q131" s="2">
        <f t="shared" si="16"/>
        <v>2450.5165649905448</v>
      </c>
      <c r="R131" s="2">
        <f t="shared" si="17"/>
        <v>49.516564990544794</v>
      </c>
      <c r="S131" s="2">
        <f t="shared" si="18"/>
        <v>2451.8902084628462</v>
      </c>
      <c r="T131" s="2">
        <f t="shared" si="19"/>
        <v>2.0623309033962847</v>
      </c>
      <c r="W131" s="20">
        <f t="shared" si="21"/>
        <v>2465.25</v>
      </c>
      <c r="X131" s="8">
        <f t="shared" si="23"/>
        <v>64.25</v>
      </c>
    </row>
    <row r="132" spans="1:24" x14ac:dyDescent="0.3">
      <c r="A132" s="3">
        <v>37561</v>
      </c>
      <c r="B132" s="4">
        <v>6716</v>
      </c>
      <c r="C132" s="2">
        <f t="shared" ref="C132:C195" si="24">($G$2*B131)+($H$2*C131)</f>
        <v>6629.3491755119749</v>
      </c>
      <c r="D132" s="2">
        <f t="shared" ref="D132:D195" si="25">ABS(B132-C132)</f>
        <v>86.650824488025137</v>
      </c>
      <c r="E132" s="2">
        <f t="shared" ref="E132:E195" si="26">D132^2</f>
        <v>7508.365384454537</v>
      </c>
      <c r="F132" s="2">
        <f t="shared" ref="F132:F195" si="27">(D132/B132)*100</f>
        <v>1.2902147779634476</v>
      </c>
      <c r="I132" s="20">
        <f t="shared" si="20"/>
        <v>6714.5</v>
      </c>
      <c r="J132" s="2">
        <f t="shared" si="22"/>
        <v>1.5</v>
      </c>
      <c r="O132" s="3">
        <v>37561</v>
      </c>
      <c r="P132" s="22">
        <v>2601</v>
      </c>
      <c r="Q132" s="2">
        <f t="shared" ref="Q132:Q195" si="28">($U$2*P131)+($V$2*Q131)</f>
        <v>2445.8607450536883</v>
      </c>
      <c r="R132" s="2">
        <f t="shared" ref="R132:R195" si="29">ABS(P132-Q132)</f>
        <v>155.13925494631167</v>
      </c>
      <c r="S132" s="2">
        <f t="shared" ref="S132:S195" si="30">R132^2</f>
        <v>24068.188425296688</v>
      </c>
      <c r="T132" s="2">
        <f t="shared" ref="T132:T195" si="31">(R132/P132)*100</f>
        <v>5.9646003439566195</v>
      </c>
      <c r="W132" s="20">
        <f t="shared" si="21"/>
        <v>2473.5</v>
      </c>
      <c r="X132" s="8">
        <f t="shared" si="23"/>
        <v>127.5</v>
      </c>
    </row>
    <row r="133" spans="1:24" x14ac:dyDescent="0.3">
      <c r="A133" s="3">
        <v>37591</v>
      </c>
      <c r="B133" s="4">
        <v>7975</v>
      </c>
      <c r="C133" s="2">
        <f t="shared" si="24"/>
        <v>6645.6449334510016</v>
      </c>
      <c r="D133" s="2">
        <f t="shared" si="25"/>
        <v>1329.3550665489984</v>
      </c>
      <c r="E133" s="2">
        <f t="shared" si="26"/>
        <v>1767184.8929594918</v>
      </c>
      <c r="F133" s="2">
        <f t="shared" si="27"/>
        <v>16.669029047636343</v>
      </c>
      <c r="I133" s="20">
        <f t="shared" ref="I133:I196" si="32">AVERAGE(B130:B133)</f>
        <v>6940.75</v>
      </c>
      <c r="J133" s="2">
        <f t="shared" si="22"/>
        <v>1034.25</v>
      </c>
      <c r="O133" s="3">
        <v>37591</v>
      </c>
      <c r="P133" s="22">
        <v>3488</v>
      </c>
      <c r="Q133" s="2">
        <f t="shared" si="28"/>
        <v>2460.4477915563289</v>
      </c>
      <c r="R133" s="2">
        <f t="shared" si="29"/>
        <v>1027.5522084436711</v>
      </c>
      <c r="S133" s="2">
        <f t="shared" si="30"/>
        <v>1055863.5410774658</v>
      </c>
      <c r="T133" s="2">
        <f t="shared" si="31"/>
        <v>29.459639003545618</v>
      </c>
      <c r="W133" s="20">
        <f t="shared" ref="W133:W196" si="33">AVERAGE(P130:P133)</f>
        <v>2696.75</v>
      </c>
      <c r="X133" s="8">
        <f t="shared" si="23"/>
        <v>791.25</v>
      </c>
    </row>
    <row r="134" spans="1:24" x14ac:dyDescent="0.3">
      <c r="A134" s="3">
        <v>37622</v>
      </c>
      <c r="B134" s="4">
        <v>5326</v>
      </c>
      <c r="C134" s="2">
        <f t="shared" si="24"/>
        <v>6895.6465751837268</v>
      </c>
      <c r="D134" s="2">
        <f t="shared" si="25"/>
        <v>1569.6465751837268</v>
      </c>
      <c r="E134" s="2">
        <f t="shared" si="26"/>
        <v>2463790.370986003</v>
      </c>
      <c r="F134" s="2">
        <f t="shared" si="27"/>
        <v>29.471396454820255</v>
      </c>
      <c r="I134" s="20">
        <f t="shared" si="32"/>
        <v>6735.25</v>
      </c>
      <c r="J134" s="2">
        <f t="shared" ref="J134:J197" si="34">ABS(B134-I134)</f>
        <v>1409.25</v>
      </c>
      <c r="O134" s="3">
        <v>37622</v>
      </c>
      <c r="P134" s="22">
        <v>2121</v>
      </c>
      <c r="Q134" s="2">
        <f t="shared" si="28"/>
        <v>2557.063904954874</v>
      </c>
      <c r="R134" s="2">
        <f t="shared" si="29"/>
        <v>436.06390495487403</v>
      </c>
      <c r="S134" s="2">
        <f t="shared" si="30"/>
        <v>190151.7292044934</v>
      </c>
      <c r="T134" s="2">
        <f t="shared" si="31"/>
        <v>20.55935431187525</v>
      </c>
      <c r="W134" s="20">
        <f t="shared" si="33"/>
        <v>2652.75</v>
      </c>
      <c r="X134" s="8">
        <f t="shared" ref="X134:X197" si="35">ABS(P134-W134)</f>
        <v>531.75</v>
      </c>
    </row>
    <row r="135" spans="1:24" x14ac:dyDescent="0.3">
      <c r="A135" s="3">
        <v>37653</v>
      </c>
      <c r="B135" s="4">
        <v>5609</v>
      </c>
      <c r="C135" s="2">
        <f t="shared" si="24"/>
        <v>6600.4551469411681</v>
      </c>
      <c r="D135" s="2">
        <f t="shared" si="25"/>
        <v>991.4551469411681</v>
      </c>
      <c r="E135" s="2">
        <f t="shared" si="26"/>
        <v>982983.30839613324</v>
      </c>
      <c r="F135" s="2">
        <f t="shared" si="27"/>
        <v>17.676148100216938</v>
      </c>
      <c r="I135" s="20">
        <f t="shared" si="32"/>
        <v>6406.5</v>
      </c>
      <c r="J135" s="2">
        <f t="shared" si="34"/>
        <v>797.5</v>
      </c>
      <c r="O135" s="3">
        <v>37653</v>
      </c>
      <c r="P135" s="22">
        <v>2046</v>
      </c>
      <c r="Q135" s="2">
        <f t="shared" si="28"/>
        <v>2516.0627768915674</v>
      </c>
      <c r="R135" s="2">
        <f t="shared" si="29"/>
        <v>470.06277689156741</v>
      </c>
      <c r="S135" s="2">
        <f t="shared" si="30"/>
        <v>220959.01421901147</v>
      </c>
      <c r="T135" s="2">
        <f t="shared" si="31"/>
        <v>22.974720278180225</v>
      </c>
      <c r="W135" s="20">
        <f t="shared" si="33"/>
        <v>2564</v>
      </c>
      <c r="X135" s="8">
        <f t="shared" si="35"/>
        <v>518</v>
      </c>
    </row>
    <row r="136" spans="1:24" x14ac:dyDescent="0.3">
      <c r="A136" s="3">
        <v>37681</v>
      </c>
      <c r="B136" s="4">
        <v>6414</v>
      </c>
      <c r="C136" s="2">
        <f t="shared" si="24"/>
        <v>6413.9997591544352</v>
      </c>
      <c r="D136" s="2">
        <f t="shared" si="25"/>
        <v>2.4084556480374886E-4</v>
      </c>
      <c r="E136" s="2">
        <f t="shared" si="26"/>
        <v>5.8006586085636789E-8</v>
      </c>
      <c r="F136" s="2">
        <f t="shared" si="27"/>
        <v>3.7549978921694549E-6</v>
      </c>
      <c r="I136" s="20">
        <f t="shared" si="32"/>
        <v>6331</v>
      </c>
      <c r="J136" s="2">
        <f t="shared" si="34"/>
        <v>83</v>
      </c>
      <c r="O136" s="3">
        <v>37681</v>
      </c>
      <c r="P136" s="22">
        <v>2273</v>
      </c>
      <c r="Q136" s="2">
        <f t="shared" si="28"/>
        <v>2471.8648877883197</v>
      </c>
      <c r="R136" s="2">
        <f t="shared" si="29"/>
        <v>198.86488778831972</v>
      </c>
      <c r="S136" s="2">
        <f t="shared" si="30"/>
        <v>39547.243595060994</v>
      </c>
      <c r="T136" s="2">
        <f t="shared" si="31"/>
        <v>8.7490051820642201</v>
      </c>
      <c r="W136" s="20">
        <f t="shared" si="33"/>
        <v>2482</v>
      </c>
      <c r="X136" s="8">
        <f t="shared" si="35"/>
        <v>209</v>
      </c>
    </row>
    <row r="137" spans="1:24" x14ac:dyDescent="0.3">
      <c r="A137" s="3">
        <v>37712</v>
      </c>
      <c r="B137" s="4">
        <v>6741</v>
      </c>
      <c r="C137" s="2">
        <f t="shared" si="24"/>
        <v>6413.9998044484191</v>
      </c>
      <c r="D137" s="2">
        <f t="shared" si="25"/>
        <v>327.00019555158087</v>
      </c>
      <c r="E137" s="2">
        <f t="shared" si="26"/>
        <v>106929.12789077213</v>
      </c>
      <c r="F137" s="2">
        <f t="shared" si="27"/>
        <v>4.8509152284762029</v>
      </c>
      <c r="I137" s="20">
        <f t="shared" si="32"/>
        <v>6022.5</v>
      </c>
      <c r="J137" s="2">
        <f t="shared" si="34"/>
        <v>718.5</v>
      </c>
      <c r="O137" s="3">
        <v>37712</v>
      </c>
      <c r="P137" s="22">
        <v>2333</v>
      </c>
      <c r="Q137" s="2">
        <f t="shared" si="28"/>
        <v>2453.1665166577218</v>
      </c>
      <c r="R137" s="2">
        <f t="shared" si="29"/>
        <v>120.16651665772179</v>
      </c>
      <c r="S137" s="2">
        <f t="shared" si="30"/>
        <v>14439.991725650527</v>
      </c>
      <c r="T137" s="2">
        <f t="shared" si="31"/>
        <v>5.1507293895294373</v>
      </c>
      <c r="W137" s="20">
        <f t="shared" si="33"/>
        <v>2193.25</v>
      </c>
      <c r="X137" s="8">
        <f t="shared" si="35"/>
        <v>139.75</v>
      </c>
    </row>
    <row r="138" spans="1:24" x14ac:dyDescent="0.3">
      <c r="A138" s="3">
        <v>37742</v>
      </c>
      <c r="B138" s="4">
        <v>7144</v>
      </c>
      <c r="C138" s="2">
        <f t="shared" si="24"/>
        <v>6475.4962306417929</v>
      </c>
      <c r="D138" s="2">
        <f t="shared" si="25"/>
        <v>668.50376935820714</v>
      </c>
      <c r="E138" s="2">
        <f t="shared" si="26"/>
        <v>446897.28964613099</v>
      </c>
      <c r="F138" s="2">
        <f t="shared" si="27"/>
        <v>9.3575555621249595</v>
      </c>
      <c r="I138" s="20">
        <f t="shared" si="32"/>
        <v>6477</v>
      </c>
      <c r="J138" s="2">
        <f t="shared" si="34"/>
        <v>667</v>
      </c>
      <c r="O138" s="3">
        <v>37742</v>
      </c>
      <c r="P138" s="22">
        <v>2576</v>
      </c>
      <c r="Q138" s="2">
        <f t="shared" si="28"/>
        <v>2441.8677994687478</v>
      </c>
      <c r="R138" s="2">
        <f t="shared" si="29"/>
        <v>134.13220053125224</v>
      </c>
      <c r="S138" s="2">
        <f t="shared" si="30"/>
        <v>17991.447219356061</v>
      </c>
      <c r="T138" s="2">
        <f t="shared" si="31"/>
        <v>5.206995362238052</v>
      </c>
      <c r="W138" s="20">
        <f t="shared" si="33"/>
        <v>2307</v>
      </c>
      <c r="X138" s="8">
        <f t="shared" si="35"/>
        <v>269</v>
      </c>
    </row>
    <row r="139" spans="1:24" x14ac:dyDescent="0.3">
      <c r="A139" s="3">
        <v>37773</v>
      </c>
      <c r="B139" s="4">
        <v>7133</v>
      </c>
      <c r="C139" s="2">
        <f t="shared" si="24"/>
        <v>6601.2166224690336</v>
      </c>
      <c r="D139" s="2">
        <f t="shared" si="25"/>
        <v>531.78337753096639</v>
      </c>
      <c r="E139" s="2">
        <f t="shared" si="26"/>
        <v>282793.56061824231</v>
      </c>
      <c r="F139" s="2">
        <f t="shared" si="27"/>
        <v>7.4552555380760746</v>
      </c>
      <c r="I139" s="20">
        <f t="shared" si="32"/>
        <v>6858</v>
      </c>
      <c r="J139" s="2">
        <f t="shared" si="34"/>
        <v>275</v>
      </c>
      <c r="O139" s="3">
        <v>37773</v>
      </c>
      <c r="P139" s="22">
        <v>2433</v>
      </c>
      <c r="Q139" s="2">
        <f t="shared" si="28"/>
        <v>2454.4796471105842</v>
      </c>
      <c r="R139" s="2">
        <f t="shared" si="29"/>
        <v>21.47964711058421</v>
      </c>
      <c r="S139" s="2">
        <f t="shared" si="30"/>
        <v>461.37523999522858</v>
      </c>
      <c r="T139" s="2">
        <f t="shared" si="31"/>
        <v>0.88284616155298845</v>
      </c>
      <c r="W139" s="20">
        <f t="shared" si="33"/>
        <v>2403.75</v>
      </c>
      <c r="X139" s="8">
        <f t="shared" si="35"/>
        <v>29.25</v>
      </c>
    </row>
    <row r="140" spans="1:24" x14ac:dyDescent="0.3">
      <c r="A140" s="3">
        <v>37803</v>
      </c>
      <c r="B140" s="4">
        <v>7568</v>
      </c>
      <c r="C140" s="2">
        <f t="shared" si="24"/>
        <v>6701.2250557118132</v>
      </c>
      <c r="D140" s="2">
        <f t="shared" si="25"/>
        <v>866.77494428818682</v>
      </c>
      <c r="E140" s="2">
        <f t="shared" si="26"/>
        <v>751298.80404578941</v>
      </c>
      <c r="F140" s="2">
        <f t="shared" si="27"/>
        <v>11.453157297676887</v>
      </c>
      <c r="I140" s="20">
        <f t="shared" si="32"/>
        <v>7146.5</v>
      </c>
      <c r="J140" s="2">
        <f t="shared" si="34"/>
        <v>421.5</v>
      </c>
      <c r="O140" s="3">
        <v>37803</v>
      </c>
      <c r="P140" s="22">
        <v>2611</v>
      </c>
      <c r="Q140" s="2">
        <f t="shared" si="28"/>
        <v>2452.4600124838043</v>
      </c>
      <c r="R140" s="2">
        <f t="shared" si="29"/>
        <v>158.53998751619565</v>
      </c>
      <c r="S140" s="2">
        <f t="shared" si="30"/>
        <v>25134.927641635473</v>
      </c>
      <c r="T140" s="2">
        <f t="shared" si="31"/>
        <v>6.0720025858366782</v>
      </c>
      <c r="W140" s="20">
        <f t="shared" si="33"/>
        <v>2488.25</v>
      </c>
      <c r="X140" s="8">
        <f t="shared" si="35"/>
        <v>122.75</v>
      </c>
    </row>
    <row r="141" spans="1:24" x14ac:dyDescent="0.3">
      <c r="A141" s="3">
        <v>37834</v>
      </c>
      <c r="B141" s="4">
        <v>7266</v>
      </c>
      <c r="C141" s="2">
        <f t="shared" si="24"/>
        <v>6864.2327912202636</v>
      </c>
      <c r="D141" s="2">
        <f t="shared" si="25"/>
        <v>401.76720877973639</v>
      </c>
      <c r="E141" s="2">
        <f t="shared" si="26"/>
        <v>161416.89005066029</v>
      </c>
      <c r="F141" s="2">
        <f t="shared" si="27"/>
        <v>5.5294138285127499</v>
      </c>
      <c r="I141" s="20">
        <f t="shared" si="32"/>
        <v>7277.75</v>
      </c>
      <c r="J141" s="2">
        <f t="shared" si="34"/>
        <v>11.75</v>
      </c>
      <c r="O141" s="3">
        <v>37834</v>
      </c>
      <c r="P141" s="22">
        <v>2660</v>
      </c>
      <c r="Q141" s="2">
        <f t="shared" si="28"/>
        <v>2467.3668145773627</v>
      </c>
      <c r="R141" s="2">
        <f t="shared" si="29"/>
        <v>192.63318542263733</v>
      </c>
      <c r="S141" s="2">
        <f t="shared" si="30"/>
        <v>37107.544126072171</v>
      </c>
      <c r="T141" s="2">
        <f t="shared" si="31"/>
        <v>7.2418490760389975</v>
      </c>
      <c r="W141" s="20">
        <f t="shared" si="33"/>
        <v>2570</v>
      </c>
      <c r="X141" s="8">
        <f t="shared" si="35"/>
        <v>90</v>
      </c>
    </row>
    <row r="142" spans="1:24" x14ac:dyDescent="0.3">
      <c r="A142" s="3">
        <v>37865</v>
      </c>
      <c r="B142" s="4">
        <v>6634</v>
      </c>
      <c r="C142" s="2">
        <f t="shared" si="24"/>
        <v>6939.7900778450157</v>
      </c>
      <c r="D142" s="2">
        <f t="shared" si="25"/>
        <v>305.79007784501573</v>
      </c>
      <c r="E142" s="2">
        <f t="shared" si="26"/>
        <v>93507.571708460775</v>
      </c>
      <c r="F142" s="2">
        <f t="shared" si="27"/>
        <v>4.6094374109890826</v>
      </c>
      <c r="I142" s="20">
        <f t="shared" si="32"/>
        <v>7150.25</v>
      </c>
      <c r="J142" s="2">
        <f t="shared" si="34"/>
        <v>516.25</v>
      </c>
      <c r="O142" s="3">
        <v>37865</v>
      </c>
      <c r="P142" s="22">
        <v>2461</v>
      </c>
      <c r="Q142" s="2">
        <f t="shared" si="28"/>
        <v>2485.4792467576267</v>
      </c>
      <c r="R142" s="2">
        <f t="shared" si="29"/>
        <v>24.479246757626697</v>
      </c>
      <c r="S142" s="2">
        <f t="shared" si="30"/>
        <v>599.23352182077713</v>
      </c>
      <c r="T142" s="2">
        <f t="shared" si="31"/>
        <v>0.99468698730705796</v>
      </c>
      <c r="W142" s="20">
        <f t="shared" si="33"/>
        <v>2541.25</v>
      </c>
      <c r="X142" s="8">
        <f t="shared" si="35"/>
        <v>80.25</v>
      </c>
    </row>
    <row r="143" spans="1:24" x14ac:dyDescent="0.3">
      <c r="A143" s="3">
        <v>37895</v>
      </c>
      <c r="B143" s="4">
        <v>7626</v>
      </c>
      <c r="C143" s="2">
        <f t="shared" si="24"/>
        <v>6882.2824762940691</v>
      </c>
      <c r="D143" s="2">
        <f t="shared" si="25"/>
        <v>743.71752370593094</v>
      </c>
      <c r="E143" s="2">
        <f t="shared" si="26"/>
        <v>553115.75506728201</v>
      </c>
      <c r="F143" s="2">
        <f t="shared" si="27"/>
        <v>9.7523934396266849</v>
      </c>
      <c r="I143" s="20">
        <f t="shared" si="32"/>
        <v>7273.5</v>
      </c>
      <c r="J143" s="2">
        <f t="shared" si="34"/>
        <v>352.5</v>
      </c>
      <c r="O143" s="3">
        <v>37895</v>
      </c>
      <c r="P143" s="22">
        <v>2641</v>
      </c>
      <c r="Q143" s="2">
        <f t="shared" si="28"/>
        <v>2483.1775732648239</v>
      </c>
      <c r="R143" s="2">
        <f t="shared" si="29"/>
        <v>157.82242673517612</v>
      </c>
      <c r="S143" s="2">
        <f t="shared" si="30"/>
        <v>24907.918380580035</v>
      </c>
      <c r="T143" s="2">
        <f t="shared" si="31"/>
        <v>5.9758586419983386</v>
      </c>
      <c r="W143" s="20">
        <f t="shared" si="33"/>
        <v>2593.25</v>
      </c>
      <c r="X143" s="8">
        <f t="shared" si="35"/>
        <v>47.75</v>
      </c>
    </row>
    <row r="144" spans="1:24" x14ac:dyDescent="0.3">
      <c r="A144" s="3">
        <v>37926</v>
      </c>
      <c r="B144" s="4">
        <v>6843</v>
      </c>
      <c r="C144" s="2">
        <f t="shared" si="24"/>
        <v>7022.1477437387966</v>
      </c>
      <c r="D144" s="2">
        <f t="shared" si="25"/>
        <v>179.14774373879663</v>
      </c>
      <c r="E144" s="2">
        <f t="shared" si="26"/>
        <v>32093.914086701549</v>
      </c>
      <c r="F144" s="2">
        <f t="shared" si="27"/>
        <v>2.6179708276895606</v>
      </c>
      <c r="I144" s="20">
        <f t="shared" si="32"/>
        <v>7092.25</v>
      </c>
      <c r="J144" s="2">
        <f t="shared" si="34"/>
        <v>249.25</v>
      </c>
      <c r="O144" s="3">
        <v>37926</v>
      </c>
      <c r="P144" s="22">
        <v>2660</v>
      </c>
      <c r="Q144" s="2">
        <f t="shared" si="28"/>
        <v>2498.0169063449152</v>
      </c>
      <c r="R144" s="2">
        <f t="shared" si="29"/>
        <v>161.98309365508476</v>
      </c>
      <c r="S144" s="2">
        <f t="shared" si="30"/>
        <v>26238.522630071959</v>
      </c>
      <c r="T144" s="2">
        <f t="shared" si="31"/>
        <v>6.0895899870332615</v>
      </c>
      <c r="W144" s="20">
        <f t="shared" si="33"/>
        <v>2605.5</v>
      </c>
      <c r="X144" s="8">
        <f t="shared" si="35"/>
        <v>54.5</v>
      </c>
    </row>
    <row r="145" spans="1:24" x14ac:dyDescent="0.3">
      <c r="A145" s="3">
        <v>37956</v>
      </c>
      <c r="B145" s="4">
        <v>8540</v>
      </c>
      <c r="C145" s="2">
        <f t="shared" si="24"/>
        <v>6988.4567975240434</v>
      </c>
      <c r="D145" s="2">
        <f t="shared" si="25"/>
        <v>1551.5432024759566</v>
      </c>
      <c r="E145" s="2">
        <f t="shared" si="26"/>
        <v>2407286.3091493472</v>
      </c>
      <c r="F145" s="2">
        <f t="shared" si="27"/>
        <v>18.167953190584971</v>
      </c>
      <c r="I145" s="20">
        <f t="shared" si="32"/>
        <v>7410.75</v>
      </c>
      <c r="J145" s="2">
        <f t="shared" si="34"/>
        <v>1129.25</v>
      </c>
      <c r="O145" s="3">
        <v>37956</v>
      </c>
      <c r="P145" s="22">
        <v>3654</v>
      </c>
      <c r="Q145" s="2">
        <f t="shared" si="28"/>
        <v>2513.2474482255375</v>
      </c>
      <c r="R145" s="2">
        <f t="shared" si="29"/>
        <v>1140.7525517744625</v>
      </c>
      <c r="S145" s="2">
        <f t="shared" si="30"/>
        <v>1301316.3843799478</v>
      </c>
      <c r="T145" s="2">
        <f t="shared" si="31"/>
        <v>31.219281657757598</v>
      </c>
      <c r="W145" s="20">
        <f t="shared" si="33"/>
        <v>2854</v>
      </c>
      <c r="X145" s="8">
        <f t="shared" si="35"/>
        <v>800</v>
      </c>
    </row>
    <row r="146" spans="1:24" x14ac:dyDescent="0.3">
      <c r="A146" s="3">
        <v>37987</v>
      </c>
      <c r="B146" s="4">
        <v>5629</v>
      </c>
      <c r="C146" s="2">
        <f t="shared" si="24"/>
        <v>7280.2436628986916</v>
      </c>
      <c r="D146" s="2">
        <f t="shared" si="25"/>
        <v>1651.2436628986916</v>
      </c>
      <c r="E146" s="2">
        <f t="shared" si="26"/>
        <v>2726605.634263088</v>
      </c>
      <c r="F146" s="2">
        <f t="shared" si="27"/>
        <v>29.334582748244653</v>
      </c>
      <c r="I146" s="20">
        <f t="shared" si="32"/>
        <v>7159.5</v>
      </c>
      <c r="J146" s="2">
        <f t="shared" si="34"/>
        <v>1530.5</v>
      </c>
      <c r="O146" s="3">
        <v>37987</v>
      </c>
      <c r="P146" s="22">
        <v>2293</v>
      </c>
      <c r="Q146" s="2">
        <f t="shared" si="28"/>
        <v>2620.5072808610516</v>
      </c>
      <c r="R146" s="2">
        <f t="shared" si="29"/>
        <v>327.50728086105164</v>
      </c>
      <c r="S146" s="2">
        <f t="shared" si="30"/>
        <v>107261.01901699977</v>
      </c>
      <c r="T146" s="2">
        <f t="shared" si="31"/>
        <v>14.282916740560472</v>
      </c>
      <c r="W146" s="20">
        <f t="shared" si="33"/>
        <v>2812</v>
      </c>
      <c r="X146" s="8">
        <f t="shared" si="35"/>
        <v>519</v>
      </c>
    </row>
    <row r="147" spans="1:24" x14ac:dyDescent="0.3">
      <c r="A147" s="3">
        <v>38018</v>
      </c>
      <c r="B147" s="4">
        <v>5898</v>
      </c>
      <c r="C147" s="2">
        <f t="shared" si="24"/>
        <v>6969.7068943458817</v>
      </c>
      <c r="D147" s="2">
        <f t="shared" si="25"/>
        <v>1071.7068943458817</v>
      </c>
      <c r="E147" s="2">
        <f t="shared" si="26"/>
        <v>1148555.6673884948</v>
      </c>
      <c r="F147" s="2">
        <f t="shared" si="27"/>
        <v>18.170683186603622</v>
      </c>
      <c r="I147" s="20">
        <f t="shared" si="32"/>
        <v>6727.5</v>
      </c>
      <c r="J147" s="2">
        <f t="shared" si="34"/>
        <v>829.5</v>
      </c>
      <c r="O147" s="3">
        <v>38018</v>
      </c>
      <c r="P147" s="22">
        <v>2219</v>
      </c>
      <c r="Q147" s="2">
        <f t="shared" si="28"/>
        <v>2589.713243997031</v>
      </c>
      <c r="R147" s="2">
        <f t="shared" si="29"/>
        <v>370.71324399703099</v>
      </c>
      <c r="S147" s="2">
        <f t="shared" si="30"/>
        <v>137428.30927480222</v>
      </c>
      <c r="T147" s="2">
        <f t="shared" si="31"/>
        <v>16.706320144075303</v>
      </c>
      <c r="W147" s="20">
        <f t="shared" si="33"/>
        <v>2706.5</v>
      </c>
      <c r="X147" s="8">
        <f t="shared" si="35"/>
        <v>487.5</v>
      </c>
    </row>
    <row r="148" spans="1:24" x14ac:dyDescent="0.3">
      <c r="A148" s="3">
        <v>38047</v>
      </c>
      <c r="B148" s="4">
        <v>7045</v>
      </c>
      <c r="C148" s="2">
        <f t="shared" si="24"/>
        <v>6768.1591741131742</v>
      </c>
      <c r="D148" s="2">
        <f t="shared" si="25"/>
        <v>276.84082588682577</v>
      </c>
      <c r="E148" s="2">
        <f t="shared" si="26"/>
        <v>76640.842877699775</v>
      </c>
      <c r="F148" s="2">
        <f t="shared" si="27"/>
        <v>3.9296071807924169</v>
      </c>
      <c r="I148" s="20">
        <f t="shared" si="32"/>
        <v>6778</v>
      </c>
      <c r="J148" s="2">
        <f t="shared" si="34"/>
        <v>267</v>
      </c>
      <c r="O148" s="3">
        <v>38047</v>
      </c>
      <c r="P148" s="22">
        <v>2398</v>
      </c>
      <c r="Q148" s="2">
        <f t="shared" si="28"/>
        <v>2554.856744710627</v>
      </c>
      <c r="R148" s="2">
        <f t="shared" si="29"/>
        <v>156.85674471062703</v>
      </c>
      <c r="S148" s="2">
        <f t="shared" si="30"/>
        <v>24604.038361214818</v>
      </c>
      <c r="T148" s="2">
        <f t="shared" si="31"/>
        <v>6.5411486534873653</v>
      </c>
      <c r="W148" s="20">
        <f t="shared" si="33"/>
        <v>2641</v>
      </c>
      <c r="X148" s="8">
        <f t="shared" si="35"/>
        <v>243</v>
      </c>
    </row>
    <row r="149" spans="1:24" x14ac:dyDescent="0.3">
      <c r="A149" s="3">
        <v>38078</v>
      </c>
      <c r="B149" s="4">
        <v>7094</v>
      </c>
      <c r="C149" s="2">
        <f t="shared" si="24"/>
        <v>6820.2225112244705</v>
      </c>
      <c r="D149" s="2">
        <f t="shared" si="25"/>
        <v>273.77748877552949</v>
      </c>
      <c r="E149" s="2">
        <f t="shared" si="26"/>
        <v>74954.113360235177</v>
      </c>
      <c r="F149" s="2">
        <f t="shared" si="27"/>
        <v>3.8592823340221245</v>
      </c>
      <c r="I149" s="20">
        <f t="shared" si="32"/>
        <v>6416.5</v>
      </c>
      <c r="J149" s="2">
        <f t="shared" si="34"/>
        <v>677.5</v>
      </c>
      <c r="O149" s="3">
        <v>38078</v>
      </c>
      <c r="P149" s="22">
        <v>2553</v>
      </c>
      <c r="Q149" s="2">
        <f t="shared" si="28"/>
        <v>2540.108210368764</v>
      </c>
      <c r="R149" s="2">
        <f t="shared" si="29"/>
        <v>12.891789631235952</v>
      </c>
      <c r="S149" s="2">
        <f t="shared" si="30"/>
        <v>166.19823989604279</v>
      </c>
      <c r="T149" s="2">
        <f t="shared" si="31"/>
        <v>0.50496629969588536</v>
      </c>
      <c r="W149" s="20">
        <f t="shared" si="33"/>
        <v>2365.75</v>
      </c>
      <c r="X149" s="8">
        <f t="shared" si="35"/>
        <v>187.25</v>
      </c>
    </row>
    <row r="150" spans="1:24" x14ac:dyDescent="0.3">
      <c r="A150" s="3">
        <v>38108</v>
      </c>
      <c r="B150" s="4">
        <v>7333</v>
      </c>
      <c r="C150" s="2">
        <f t="shared" si="24"/>
        <v>6871.7097499507108</v>
      </c>
      <c r="D150" s="2">
        <f t="shared" si="25"/>
        <v>461.29025004928917</v>
      </c>
      <c r="E150" s="2">
        <f t="shared" si="26"/>
        <v>212788.69479053572</v>
      </c>
      <c r="F150" s="2">
        <f t="shared" si="27"/>
        <v>6.2906075282870466</v>
      </c>
      <c r="I150" s="20">
        <f t="shared" si="32"/>
        <v>6842.5</v>
      </c>
      <c r="J150" s="2">
        <f t="shared" si="34"/>
        <v>490.5</v>
      </c>
      <c r="O150" s="3">
        <v>38108</v>
      </c>
      <c r="P150" s="22">
        <v>2685</v>
      </c>
      <c r="Q150" s="2">
        <f t="shared" si="28"/>
        <v>2541.3203673751782</v>
      </c>
      <c r="R150" s="2">
        <f t="shared" si="29"/>
        <v>143.67963262482181</v>
      </c>
      <c r="S150" s="2">
        <f t="shared" si="30"/>
        <v>20643.83683120376</v>
      </c>
      <c r="T150" s="2">
        <f t="shared" si="31"/>
        <v>5.3511967458034198</v>
      </c>
      <c r="W150" s="20">
        <f t="shared" si="33"/>
        <v>2463.75</v>
      </c>
      <c r="X150" s="8">
        <f t="shared" si="35"/>
        <v>221.25</v>
      </c>
    </row>
    <row r="151" spans="1:24" x14ac:dyDescent="0.3">
      <c r="A151" s="3">
        <v>38139</v>
      </c>
      <c r="B151" s="4">
        <v>7918</v>
      </c>
      <c r="C151" s="2">
        <f t="shared" si="24"/>
        <v>6958.4610797718706</v>
      </c>
      <c r="D151" s="2">
        <f t="shared" si="25"/>
        <v>959.53892022812943</v>
      </c>
      <c r="E151" s="2">
        <f t="shared" si="26"/>
        <v>920714.93943256454</v>
      </c>
      <c r="F151" s="2">
        <f t="shared" si="27"/>
        <v>12.118450621724291</v>
      </c>
      <c r="I151" s="20">
        <f t="shared" si="32"/>
        <v>7347.5</v>
      </c>
      <c r="J151" s="2">
        <f t="shared" si="34"/>
        <v>570.5</v>
      </c>
      <c r="O151" s="3">
        <v>38139</v>
      </c>
      <c r="P151" s="22">
        <v>2643</v>
      </c>
      <c r="Q151" s="2">
        <f t="shared" si="28"/>
        <v>2554.8299171232798</v>
      </c>
      <c r="R151" s="2">
        <f t="shared" si="29"/>
        <v>88.170082876720244</v>
      </c>
      <c r="S151" s="2">
        <f t="shared" si="30"/>
        <v>7773.9635144877166</v>
      </c>
      <c r="T151" s="2">
        <f t="shared" si="31"/>
        <v>3.3359849745259269</v>
      </c>
      <c r="W151" s="20">
        <f t="shared" si="33"/>
        <v>2569.75</v>
      </c>
      <c r="X151" s="8">
        <f t="shared" si="35"/>
        <v>73.25</v>
      </c>
    </row>
    <row r="152" spans="1:24" x14ac:dyDescent="0.3">
      <c r="A152" s="3">
        <v>38169</v>
      </c>
      <c r="B152" s="4">
        <v>7289</v>
      </c>
      <c r="C152" s="2">
        <f t="shared" si="24"/>
        <v>7138.9142268653877</v>
      </c>
      <c r="D152" s="2">
        <f t="shared" si="25"/>
        <v>150.08577313461228</v>
      </c>
      <c r="E152" s="2">
        <f t="shared" si="26"/>
        <v>22525.739297414304</v>
      </c>
      <c r="F152" s="2">
        <f t="shared" si="27"/>
        <v>2.0590722065387883</v>
      </c>
      <c r="I152" s="20">
        <f t="shared" si="32"/>
        <v>7408.5</v>
      </c>
      <c r="J152" s="2">
        <f t="shared" si="34"/>
        <v>119.5</v>
      </c>
      <c r="O152" s="3">
        <v>38169</v>
      </c>
      <c r="P152" s="22">
        <v>2867</v>
      </c>
      <c r="Q152" s="2">
        <f t="shared" si="28"/>
        <v>2563.1201535274022</v>
      </c>
      <c r="R152" s="2">
        <f t="shared" si="29"/>
        <v>303.87984647259782</v>
      </c>
      <c r="S152" s="2">
        <f t="shared" si="30"/>
        <v>92342.961092209618</v>
      </c>
      <c r="T152" s="2">
        <f t="shared" si="31"/>
        <v>10.599227292382205</v>
      </c>
      <c r="W152" s="20">
        <f t="shared" si="33"/>
        <v>2687</v>
      </c>
      <c r="X152" s="8">
        <f t="shared" si="35"/>
        <v>180</v>
      </c>
    </row>
    <row r="153" spans="1:24" x14ac:dyDescent="0.3">
      <c r="A153" s="3">
        <v>38200</v>
      </c>
      <c r="B153" s="4">
        <v>7396</v>
      </c>
      <c r="C153" s="2">
        <f t="shared" si="24"/>
        <v>7167.1397105067044</v>
      </c>
      <c r="D153" s="2">
        <f t="shared" si="25"/>
        <v>228.86028949329557</v>
      </c>
      <c r="E153" s="2">
        <f t="shared" si="26"/>
        <v>52377.032106955055</v>
      </c>
      <c r="F153" s="2">
        <f t="shared" si="27"/>
        <v>3.0943792522078901</v>
      </c>
      <c r="I153" s="20">
        <f t="shared" si="32"/>
        <v>7484</v>
      </c>
      <c r="J153" s="2">
        <f t="shared" si="34"/>
        <v>88</v>
      </c>
      <c r="O153" s="3">
        <v>38200</v>
      </c>
      <c r="P153" s="22">
        <v>2622</v>
      </c>
      <c r="Q153" s="2">
        <f t="shared" si="28"/>
        <v>2591.6926089852104</v>
      </c>
      <c r="R153" s="2">
        <f t="shared" si="29"/>
        <v>30.307391014789573</v>
      </c>
      <c r="S153" s="2">
        <f t="shared" si="30"/>
        <v>918.53795012334774</v>
      </c>
      <c r="T153" s="2">
        <f t="shared" si="31"/>
        <v>1.1558882919446825</v>
      </c>
      <c r="W153" s="20">
        <f t="shared" si="33"/>
        <v>2704.25</v>
      </c>
      <c r="X153" s="8">
        <f t="shared" si="35"/>
        <v>82.25</v>
      </c>
    </row>
    <row r="154" spans="1:24" x14ac:dyDescent="0.3">
      <c r="A154" s="3">
        <v>38231</v>
      </c>
      <c r="B154" s="4">
        <v>7259</v>
      </c>
      <c r="C154" s="2">
        <f t="shared" si="24"/>
        <v>7210.179715047615</v>
      </c>
      <c r="D154" s="2">
        <f t="shared" si="25"/>
        <v>48.820284952385009</v>
      </c>
      <c r="E154" s="2">
        <f t="shared" si="26"/>
        <v>2383.4202228320701</v>
      </c>
      <c r="F154" s="2">
        <f t="shared" si="27"/>
        <v>0.6725483531117924</v>
      </c>
      <c r="I154" s="20">
        <f t="shared" si="32"/>
        <v>7465.5</v>
      </c>
      <c r="J154" s="2">
        <f t="shared" si="34"/>
        <v>206.5</v>
      </c>
      <c r="O154" s="3">
        <v>38231</v>
      </c>
      <c r="P154" s="22">
        <v>2618</v>
      </c>
      <c r="Q154" s="2">
        <f t="shared" si="28"/>
        <v>2594.5422766741485</v>
      </c>
      <c r="R154" s="2">
        <f t="shared" si="29"/>
        <v>23.457723325851475</v>
      </c>
      <c r="S154" s="2">
        <f t="shared" si="30"/>
        <v>550.26478363219644</v>
      </c>
      <c r="T154" s="2">
        <f t="shared" si="31"/>
        <v>0.89601693376056057</v>
      </c>
      <c r="W154" s="20">
        <f t="shared" si="33"/>
        <v>2687.5</v>
      </c>
      <c r="X154" s="8">
        <f t="shared" si="35"/>
        <v>69.5</v>
      </c>
    </row>
    <row r="155" spans="1:24" x14ac:dyDescent="0.3">
      <c r="A155" s="3">
        <v>38261</v>
      </c>
      <c r="B155" s="4">
        <v>7268</v>
      </c>
      <c r="C155" s="2">
        <f t="shared" si="24"/>
        <v>7219.3609727078729</v>
      </c>
      <c r="D155" s="2">
        <f t="shared" si="25"/>
        <v>48.639027292127139</v>
      </c>
      <c r="E155" s="2">
        <f t="shared" si="26"/>
        <v>2365.7549759242888</v>
      </c>
      <c r="F155" s="2">
        <f t="shared" si="27"/>
        <v>0.66922161931930568</v>
      </c>
      <c r="I155" s="20">
        <f t="shared" si="32"/>
        <v>7303</v>
      </c>
      <c r="J155" s="2">
        <f t="shared" si="34"/>
        <v>35</v>
      </c>
      <c r="O155" s="3">
        <v>38261</v>
      </c>
      <c r="P155" s="22">
        <v>2727</v>
      </c>
      <c r="Q155" s="2">
        <f t="shared" si="28"/>
        <v>2596.7479009123122</v>
      </c>
      <c r="R155" s="2">
        <f t="shared" si="29"/>
        <v>130.25209908768784</v>
      </c>
      <c r="S155" s="2">
        <f t="shared" si="30"/>
        <v>16965.609316748851</v>
      </c>
      <c r="T155" s="2">
        <f t="shared" si="31"/>
        <v>4.7763879386757555</v>
      </c>
      <c r="W155" s="20">
        <f t="shared" si="33"/>
        <v>2708.5</v>
      </c>
      <c r="X155" s="8">
        <f t="shared" si="35"/>
        <v>18.5</v>
      </c>
    </row>
    <row r="156" spans="1:24" x14ac:dyDescent="0.3">
      <c r="A156" s="3">
        <v>38292</v>
      </c>
      <c r="B156" s="4">
        <v>7731</v>
      </c>
      <c r="C156" s="2">
        <f t="shared" si="24"/>
        <v>7228.5081426260513</v>
      </c>
      <c r="D156" s="2">
        <f t="shared" si="25"/>
        <v>502.49185737394873</v>
      </c>
      <c r="E156" s="2">
        <f t="shared" si="26"/>
        <v>252498.06672712084</v>
      </c>
      <c r="F156" s="2">
        <f t="shared" si="27"/>
        <v>6.4997006515838676</v>
      </c>
      <c r="I156" s="20">
        <f t="shared" si="32"/>
        <v>7413.5</v>
      </c>
      <c r="J156" s="2">
        <f t="shared" si="34"/>
        <v>317.5</v>
      </c>
      <c r="O156" s="3">
        <v>38292</v>
      </c>
      <c r="P156" s="22">
        <v>2763</v>
      </c>
      <c r="Q156" s="2">
        <f t="shared" si="28"/>
        <v>2608.9949200636943</v>
      </c>
      <c r="R156" s="2">
        <f t="shared" si="29"/>
        <v>154.00507993630572</v>
      </c>
      <c r="S156" s="2">
        <f t="shared" si="30"/>
        <v>23717.564646187915</v>
      </c>
      <c r="T156" s="2">
        <f t="shared" si="31"/>
        <v>5.5738356835434573</v>
      </c>
      <c r="W156" s="20">
        <f t="shared" si="33"/>
        <v>2682.5</v>
      </c>
      <c r="X156" s="8">
        <f t="shared" si="35"/>
        <v>80.5</v>
      </c>
    </row>
    <row r="157" spans="1:24" x14ac:dyDescent="0.3">
      <c r="A157" s="3">
        <v>38322</v>
      </c>
      <c r="B157" s="4">
        <v>9058</v>
      </c>
      <c r="C157" s="2">
        <f t="shared" si="24"/>
        <v>7323.0079436663655</v>
      </c>
      <c r="D157" s="2">
        <f t="shared" si="25"/>
        <v>1734.9920563336345</v>
      </c>
      <c r="E157" s="2">
        <f t="shared" si="26"/>
        <v>3010197.4355408135</v>
      </c>
      <c r="F157" s="2">
        <f t="shared" si="27"/>
        <v>19.154251008320099</v>
      </c>
      <c r="I157" s="20">
        <f t="shared" si="32"/>
        <v>7829</v>
      </c>
      <c r="J157" s="2">
        <f t="shared" si="34"/>
        <v>1229</v>
      </c>
      <c r="O157" s="3">
        <v>38322</v>
      </c>
      <c r="P157" s="22">
        <v>3801</v>
      </c>
      <c r="Q157" s="2">
        <f t="shared" si="28"/>
        <v>2623.4753251903735</v>
      </c>
      <c r="R157" s="2">
        <f t="shared" si="29"/>
        <v>1177.5246748096265</v>
      </c>
      <c r="S157" s="2">
        <f t="shared" si="30"/>
        <v>1386564.3597855167</v>
      </c>
      <c r="T157" s="2">
        <f t="shared" si="31"/>
        <v>30.979338984731029</v>
      </c>
      <c r="W157" s="20">
        <f t="shared" si="33"/>
        <v>2977.25</v>
      </c>
      <c r="X157" s="8">
        <f t="shared" si="35"/>
        <v>823.75</v>
      </c>
    </row>
    <row r="158" spans="1:24" x14ac:dyDescent="0.3">
      <c r="A158" s="3">
        <v>38353</v>
      </c>
      <c r="B158" s="4">
        <v>5557</v>
      </c>
      <c r="C158" s="2">
        <f t="shared" si="24"/>
        <v>7649.294632145059</v>
      </c>
      <c r="D158" s="2">
        <f t="shared" si="25"/>
        <v>2092.294632145059</v>
      </c>
      <c r="E158" s="2">
        <f t="shared" si="26"/>
        <v>4377696.827703028</v>
      </c>
      <c r="F158" s="2">
        <f t="shared" si="27"/>
        <v>37.651513984974969</v>
      </c>
      <c r="I158" s="20">
        <f t="shared" si="32"/>
        <v>7403.5</v>
      </c>
      <c r="J158" s="2">
        <f t="shared" si="34"/>
        <v>1846.5</v>
      </c>
      <c r="O158" s="3">
        <v>38353</v>
      </c>
      <c r="P158" s="22">
        <v>2219</v>
      </c>
      <c r="Q158" s="2">
        <f t="shared" si="28"/>
        <v>2734.192675195688</v>
      </c>
      <c r="R158" s="2">
        <f t="shared" si="29"/>
        <v>515.19267519568803</v>
      </c>
      <c r="S158" s="2">
        <f t="shared" si="30"/>
        <v>265423.49257528968</v>
      </c>
      <c r="T158" s="2">
        <f t="shared" si="31"/>
        <v>23.21733552031041</v>
      </c>
      <c r="W158" s="20">
        <f t="shared" si="33"/>
        <v>2877.5</v>
      </c>
      <c r="X158" s="8">
        <f t="shared" si="35"/>
        <v>658.5</v>
      </c>
    </row>
    <row r="159" spans="1:24" x14ac:dyDescent="0.3">
      <c r="A159" s="3">
        <v>38384</v>
      </c>
      <c r="B159" s="4">
        <v>6237</v>
      </c>
      <c r="C159" s="2">
        <f t="shared" si="24"/>
        <v>7255.8127805410786</v>
      </c>
      <c r="D159" s="2">
        <f t="shared" si="25"/>
        <v>1018.8127805410786</v>
      </c>
      <c r="E159" s="2">
        <f t="shared" si="26"/>
        <v>1037979.481793844</v>
      </c>
      <c r="F159" s="2">
        <f t="shared" si="27"/>
        <v>16.334981249656543</v>
      </c>
      <c r="I159" s="20">
        <f t="shared" si="32"/>
        <v>7145.75</v>
      </c>
      <c r="J159" s="2">
        <f t="shared" si="34"/>
        <v>908.75</v>
      </c>
      <c r="O159" s="3">
        <v>38384</v>
      </c>
      <c r="P159" s="22">
        <v>2316</v>
      </c>
      <c r="Q159" s="2">
        <f t="shared" si="28"/>
        <v>2685.7514246978694</v>
      </c>
      <c r="R159" s="2">
        <f t="shared" si="29"/>
        <v>369.75142469786942</v>
      </c>
      <c r="S159" s="2">
        <f t="shared" si="30"/>
        <v>136716.11606610421</v>
      </c>
      <c r="T159" s="2">
        <f t="shared" si="31"/>
        <v>15.965087422187798</v>
      </c>
      <c r="W159" s="20">
        <f t="shared" si="33"/>
        <v>2774.75</v>
      </c>
      <c r="X159" s="8">
        <f t="shared" si="35"/>
        <v>458.75</v>
      </c>
    </row>
    <row r="160" spans="1:24" x14ac:dyDescent="0.3">
      <c r="A160" s="3">
        <v>38412</v>
      </c>
      <c r="B160" s="4">
        <v>7723</v>
      </c>
      <c r="C160" s="2">
        <f t="shared" si="24"/>
        <v>7064.2124518081655</v>
      </c>
      <c r="D160" s="2">
        <f t="shared" si="25"/>
        <v>658.7875481918345</v>
      </c>
      <c r="E160" s="2">
        <f t="shared" si="26"/>
        <v>434001.03365260869</v>
      </c>
      <c r="F160" s="2">
        <f t="shared" si="27"/>
        <v>8.5302026180478379</v>
      </c>
      <c r="I160" s="20">
        <f t="shared" si="32"/>
        <v>7143.75</v>
      </c>
      <c r="J160" s="2">
        <f t="shared" si="34"/>
        <v>579.25</v>
      </c>
      <c r="O160" s="3">
        <v>38412</v>
      </c>
      <c r="P160" s="22">
        <v>2530</v>
      </c>
      <c r="Q160" s="2">
        <f t="shared" si="28"/>
        <v>2650.9853609549959</v>
      </c>
      <c r="R160" s="2">
        <f t="shared" si="29"/>
        <v>120.98536095499594</v>
      </c>
      <c r="S160" s="2">
        <f t="shared" si="30"/>
        <v>14637.457565410656</v>
      </c>
      <c r="T160" s="2">
        <f t="shared" si="31"/>
        <v>4.7820300772725668</v>
      </c>
      <c r="W160" s="20">
        <f t="shared" si="33"/>
        <v>2716.5</v>
      </c>
      <c r="X160" s="8">
        <f t="shared" si="35"/>
        <v>186.5</v>
      </c>
    </row>
    <row r="161" spans="1:24" x14ac:dyDescent="0.3">
      <c r="A161" s="3">
        <v>38443</v>
      </c>
      <c r="B161" s="4">
        <v>7262</v>
      </c>
      <c r="C161" s="2">
        <f t="shared" si="24"/>
        <v>7188.1055882209912</v>
      </c>
      <c r="D161" s="2">
        <f t="shared" si="25"/>
        <v>73.894411779008806</v>
      </c>
      <c r="E161" s="2">
        <f t="shared" si="26"/>
        <v>5460.3840921657156</v>
      </c>
      <c r="F161" s="2">
        <f t="shared" si="27"/>
        <v>1.0175490468054091</v>
      </c>
      <c r="I161" s="20">
        <f t="shared" si="32"/>
        <v>6694.75</v>
      </c>
      <c r="J161" s="2">
        <f t="shared" si="34"/>
        <v>567.25</v>
      </c>
      <c r="O161" s="3">
        <v>38443</v>
      </c>
      <c r="P161" s="22">
        <v>2640</v>
      </c>
      <c r="Q161" s="2">
        <f t="shared" si="28"/>
        <v>2639.6096515189797</v>
      </c>
      <c r="R161" s="2">
        <f t="shared" si="29"/>
        <v>0.39034848102028263</v>
      </c>
      <c r="S161" s="2">
        <f t="shared" si="30"/>
        <v>0.15237193663484194</v>
      </c>
      <c r="T161" s="2">
        <f t="shared" si="31"/>
        <v>1.4785927311374342E-2</v>
      </c>
      <c r="W161" s="20">
        <f t="shared" si="33"/>
        <v>2426.25</v>
      </c>
      <c r="X161" s="8">
        <f t="shared" si="35"/>
        <v>213.75</v>
      </c>
    </row>
    <row r="162" spans="1:24" x14ac:dyDescent="0.3">
      <c r="A162" s="3">
        <v>38473</v>
      </c>
      <c r="B162" s="4">
        <v>8241</v>
      </c>
      <c r="C162" s="2">
        <f t="shared" si="24"/>
        <v>7202.0023451706484</v>
      </c>
      <c r="D162" s="2">
        <f t="shared" si="25"/>
        <v>1038.9976548293516</v>
      </c>
      <c r="E162" s="2">
        <f t="shared" si="26"/>
        <v>1079516.1267408924</v>
      </c>
      <c r="F162" s="2">
        <f t="shared" si="27"/>
        <v>12.60766478375624</v>
      </c>
      <c r="I162" s="20">
        <f t="shared" si="32"/>
        <v>7365.75</v>
      </c>
      <c r="J162" s="2">
        <f t="shared" si="34"/>
        <v>875.25</v>
      </c>
      <c r="O162" s="3">
        <v>38473</v>
      </c>
      <c r="P162" s="22">
        <v>2709</v>
      </c>
      <c r="Q162" s="2">
        <f t="shared" si="28"/>
        <v>2639.6463542313068</v>
      </c>
      <c r="R162" s="2">
        <f t="shared" si="29"/>
        <v>69.353645768693241</v>
      </c>
      <c r="S162" s="2">
        <f t="shared" si="30"/>
        <v>4809.928181409382</v>
      </c>
      <c r="T162" s="2">
        <f t="shared" si="31"/>
        <v>2.5601198142743904</v>
      </c>
      <c r="W162" s="20">
        <f t="shared" si="33"/>
        <v>2548.75</v>
      </c>
      <c r="X162" s="8">
        <f t="shared" si="35"/>
        <v>160.25</v>
      </c>
    </row>
    <row r="163" spans="1:24" x14ac:dyDescent="0.3">
      <c r="A163" s="3">
        <v>38504</v>
      </c>
      <c r="B163" s="4">
        <v>8757</v>
      </c>
      <c r="C163" s="2">
        <f t="shared" si="24"/>
        <v>7397.3986888563904</v>
      </c>
      <c r="D163" s="2">
        <f t="shared" si="25"/>
        <v>1359.6013111436096</v>
      </c>
      <c r="E163" s="2">
        <f t="shared" si="26"/>
        <v>1848515.7252634221</v>
      </c>
      <c r="F163" s="2">
        <f t="shared" si="27"/>
        <v>15.525879994788278</v>
      </c>
      <c r="I163" s="20">
        <f t="shared" si="32"/>
        <v>7995.75</v>
      </c>
      <c r="J163" s="2">
        <f t="shared" si="34"/>
        <v>761.25</v>
      </c>
      <c r="O163" s="3">
        <v>38504</v>
      </c>
      <c r="P163" s="22">
        <v>2783</v>
      </c>
      <c r="Q163" s="2">
        <f t="shared" si="28"/>
        <v>2646.1673656690996</v>
      </c>
      <c r="R163" s="2">
        <f t="shared" si="29"/>
        <v>136.83263433090042</v>
      </c>
      <c r="S163" s="2">
        <f t="shared" si="30"/>
        <v>18723.169817933907</v>
      </c>
      <c r="T163" s="2">
        <f t="shared" si="31"/>
        <v>4.9167313809162918</v>
      </c>
      <c r="W163" s="20">
        <f t="shared" si="33"/>
        <v>2665.5</v>
      </c>
      <c r="X163" s="8">
        <f t="shared" si="35"/>
        <v>117.5</v>
      </c>
    </row>
    <row r="164" spans="1:24" x14ac:dyDescent="0.3">
      <c r="A164" s="3">
        <v>38534</v>
      </c>
      <c r="B164" s="4">
        <v>7352</v>
      </c>
      <c r="C164" s="2">
        <f t="shared" si="24"/>
        <v>7653.0885105157413</v>
      </c>
      <c r="D164" s="2">
        <f t="shared" si="25"/>
        <v>301.08851051574129</v>
      </c>
      <c r="E164" s="2">
        <f t="shared" si="26"/>
        <v>90654.291164587659</v>
      </c>
      <c r="F164" s="2">
        <f t="shared" si="27"/>
        <v>4.0953279449910402</v>
      </c>
      <c r="I164" s="20">
        <f t="shared" si="32"/>
        <v>7903</v>
      </c>
      <c r="J164" s="2">
        <f t="shared" si="34"/>
        <v>551</v>
      </c>
      <c r="O164" s="3">
        <v>38534</v>
      </c>
      <c r="P164" s="22">
        <v>2924</v>
      </c>
      <c r="Q164" s="2">
        <f t="shared" si="28"/>
        <v>2659.0331229576364</v>
      </c>
      <c r="R164" s="2">
        <f t="shared" si="29"/>
        <v>264.96687704236365</v>
      </c>
      <c r="S164" s="2">
        <f t="shared" si="30"/>
        <v>70207.44592958306</v>
      </c>
      <c r="T164" s="2">
        <f t="shared" si="31"/>
        <v>9.061794700491232</v>
      </c>
      <c r="W164" s="20">
        <f t="shared" si="33"/>
        <v>2764</v>
      </c>
      <c r="X164" s="8">
        <f t="shared" si="35"/>
        <v>160</v>
      </c>
    </row>
    <row r="165" spans="1:24" x14ac:dyDescent="0.3">
      <c r="A165" s="3">
        <v>38565</v>
      </c>
      <c r="B165" s="4">
        <v>8496</v>
      </c>
      <c r="C165" s="2">
        <f t="shared" si="24"/>
        <v>7596.4650967793323</v>
      </c>
      <c r="D165" s="2">
        <f t="shared" si="25"/>
        <v>899.53490322066773</v>
      </c>
      <c r="E165" s="2">
        <f t="shared" si="26"/>
        <v>809163.042112216</v>
      </c>
      <c r="F165" s="2">
        <f t="shared" si="27"/>
        <v>10.587746036024809</v>
      </c>
      <c r="I165" s="20">
        <f t="shared" si="32"/>
        <v>8211.5</v>
      </c>
      <c r="J165" s="2">
        <f t="shared" si="34"/>
        <v>284.5</v>
      </c>
      <c r="O165" s="3">
        <v>38565</v>
      </c>
      <c r="P165" s="22">
        <v>2791</v>
      </c>
      <c r="Q165" s="2">
        <f t="shared" si="28"/>
        <v>2683.9467668862085</v>
      </c>
      <c r="R165" s="2">
        <f t="shared" si="29"/>
        <v>107.05323311379152</v>
      </c>
      <c r="S165" s="2">
        <f t="shared" si="30"/>
        <v>11460.39472011579</v>
      </c>
      <c r="T165" s="2">
        <f t="shared" si="31"/>
        <v>3.8356586568896995</v>
      </c>
      <c r="W165" s="20">
        <f t="shared" si="33"/>
        <v>2801.75</v>
      </c>
      <c r="X165" s="8">
        <f t="shared" si="35"/>
        <v>10.75</v>
      </c>
    </row>
    <row r="166" spans="1:24" x14ac:dyDescent="0.3">
      <c r="A166" s="3">
        <v>38596</v>
      </c>
      <c r="B166" s="4">
        <v>7741</v>
      </c>
      <c r="C166" s="2">
        <f t="shared" si="24"/>
        <v>7765.6337472474552</v>
      </c>
      <c r="D166" s="2">
        <f t="shared" si="25"/>
        <v>24.633747247455176</v>
      </c>
      <c r="E166" s="2">
        <f t="shared" si="26"/>
        <v>606.82150345150546</v>
      </c>
      <c r="F166" s="2">
        <f t="shared" si="27"/>
        <v>0.31822435405574445</v>
      </c>
      <c r="I166" s="20">
        <f t="shared" si="32"/>
        <v>8086.5</v>
      </c>
      <c r="J166" s="2">
        <f t="shared" si="34"/>
        <v>345.5</v>
      </c>
      <c r="O166" s="3">
        <v>38596</v>
      </c>
      <c r="P166" s="22">
        <v>2784</v>
      </c>
      <c r="Q166" s="2">
        <f t="shared" si="28"/>
        <v>2694.0125009921849</v>
      </c>
      <c r="R166" s="2">
        <f t="shared" si="29"/>
        <v>89.987499007815131</v>
      </c>
      <c r="S166" s="2">
        <f t="shared" si="30"/>
        <v>8097.7499776815293</v>
      </c>
      <c r="T166" s="2">
        <f t="shared" si="31"/>
        <v>3.2323095907979571</v>
      </c>
      <c r="W166" s="20">
        <f t="shared" si="33"/>
        <v>2820.5</v>
      </c>
      <c r="X166" s="8">
        <f t="shared" si="35"/>
        <v>36.5</v>
      </c>
    </row>
    <row r="167" spans="1:24" x14ac:dyDescent="0.3">
      <c r="A167" s="3">
        <v>38626</v>
      </c>
      <c r="B167" s="4">
        <v>7710</v>
      </c>
      <c r="C167" s="2">
        <f t="shared" si="24"/>
        <v>7761.0010667779097</v>
      </c>
      <c r="D167" s="2">
        <f t="shared" si="25"/>
        <v>51.001066777909728</v>
      </c>
      <c r="E167" s="2">
        <f t="shared" si="26"/>
        <v>2601.1088124848075</v>
      </c>
      <c r="F167" s="2">
        <f t="shared" si="27"/>
        <v>0.66149243551115078</v>
      </c>
      <c r="I167" s="20">
        <f t="shared" si="32"/>
        <v>7824.75</v>
      </c>
      <c r="J167" s="2">
        <f t="shared" si="34"/>
        <v>114.75</v>
      </c>
      <c r="O167" s="3">
        <v>38626</v>
      </c>
      <c r="P167" s="22">
        <v>2801</v>
      </c>
      <c r="Q167" s="2">
        <f t="shared" si="28"/>
        <v>2702.4736208624431</v>
      </c>
      <c r="R167" s="2">
        <f t="shared" si="29"/>
        <v>98.526379137556887</v>
      </c>
      <c r="S167" s="2">
        <f t="shared" si="30"/>
        <v>9707.4473859576046</v>
      </c>
      <c r="T167" s="2">
        <f t="shared" si="31"/>
        <v>3.5175429895593315</v>
      </c>
      <c r="W167" s="20">
        <f t="shared" si="33"/>
        <v>2825</v>
      </c>
      <c r="X167" s="8">
        <f t="shared" si="35"/>
        <v>24</v>
      </c>
    </row>
    <row r="168" spans="1:24" x14ac:dyDescent="0.3">
      <c r="A168" s="3">
        <v>38657</v>
      </c>
      <c r="B168" s="4">
        <v>8247</v>
      </c>
      <c r="C168" s="2">
        <f t="shared" si="24"/>
        <v>7751.4096861562539</v>
      </c>
      <c r="D168" s="2">
        <f t="shared" si="25"/>
        <v>495.59031384374612</v>
      </c>
      <c r="E168" s="2">
        <f t="shared" si="26"/>
        <v>245609.75917574277</v>
      </c>
      <c r="F168" s="2">
        <f t="shared" si="27"/>
        <v>6.0093405340577926</v>
      </c>
      <c r="I168" s="20">
        <f t="shared" si="32"/>
        <v>8048.5</v>
      </c>
      <c r="J168" s="2">
        <f t="shared" si="34"/>
        <v>198.5</v>
      </c>
      <c r="O168" s="3">
        <v>38657</v>
      </c>
      <c r="P168" s="22">
        <v>2933</v>
      </c>
      <c r="Q168" s="2">
        <f t="shared" si="28"/>
        <v>2711.7376132331278</v>
      </c>
      <c r="R168" s="2">
        <f t="shared" si="29"/>
        <v>221.26238676687217</v>
      </c>
      <c r="S168" s="2">
        <f t="shared" si="30"/>
        <v>48957.043797772931</v>
      </c>
      <c r="T168" s="2">
        <f t="shared" si="31"/>
        <v>7.5438931730948582</v>
      </c>
      <c r="W168" s="20">
        <f t="shared" si="33"/>
        <v>2827.25</v>
      </c>
      <c r="X168" s="8">
        <f t="shared" si="35"/>
        <v>105.75</v>
      </c>
    </row>
    <row r="169" spans="1:24" x14ac:dyDescent="0.3">
      <c r="A169" s="3">
        <v>38687</v>
      </c>
      <c r="B169" s="4">
        <v>8902</v>
      </c>
      <c r="C169" s="2">
        <f t="shared" si="24"/>
        <v>7844.6115666812311</v>
      </c>
      <c r="D169" s="2">
        <f t="shared" si="25"/>
        <v>1057.3884333187689</v>
      </c>
      <c r="E169" s="2">
        <f t="shared" si="26"/>
        <v>1118070.2989163205</v>
      </c>
      <c r="F169" s="2">
        <f t="shared" si="27"/>
        <v>11.878099677811377</v>
      </c>
      <c r="I169" s="20">
        <f t="shared" si="32"/>
        <v>8150</v>
      </c>
      <c r="J169" s="2">
        <f t="shared" si="34"/>
        <v>752</v>
      </c>
      <c r="O169" s="3">
        <v>38687</v>
      </c>
      <c r="P169" s="22">
        <v>4137</v>
      </c>
      <c r="Q169" s="2">
        <f t="shared" si="28"/>
        <v>2732.5419204741966</v>
      </c>
      <c r="R169" s="2">
        <f t="shared" si="29"/>
        <v>1404.4580795258034</v>
      </c>
      <c r="S169" s="2">
        <f t="shared" si="30"/>
        <v>1972502.4971453079</v>
      </c>
      <c r="T169" s="2">
        <f t="shared" si="31"/>
        <v>33.948708714667717</v>
      </c>
      <c r="W169" s="20">
        <f t="shared" si="33"/>
        <v>3163.75</v>
      </c>
      <c r="X169" s="8">
        <f t="shared" si="35"/>
        <v>973.25</v>
      </c>
    </row>
    <row r="170" spans="1:24" x14ac:dyDescent="0.3">
      <c r="A170" s="3">
        <v>38718</v>
      </c>
      <c r="B170" s="4">
        <v>6066</v>
      </c>
      <c r="C170" s="2">
        <f t="shared" si="24"/>
        <v>8043.4665234424338</v>
      </c>
      <c r="D170" s="2">
        <f t="shared" si="25"/>
        <v>1977.4665234424338</v>
      </c>
      <c r="E170" s="2">
        <f t="shared" si="26"/>
        <v>3910373.8513355055</v>
      </c>
      <c r="F170" s="2">
        <f t="shared" si="27"/>
        <v>32.599184362717338</v>
      </c>
      <c r="I170" s="20">
        <f t="shared" si="32"/>
        <v>7731.25</v>
      </c>
      <c r="J170" s="2">
        <f t="shared" si="34"/>
        <v>1665.25</v>
      </c>
      <c r="O170" s="3">
        <v>38718</v>
      </c>
      <c r="P170" s="22">
        <v>2424</v>
      </c>
      <c r="Q170" s="2">
        <f t="shared" si="28"/>
        <v>2864.5967980365626</v>
      </c>
      <c r="R170" s="2">
        <f t="shared" si="29"/>
        <v>440.59679803656263</v>
      </c>
      <c r="S170" s="2">
        <f t="shared" si="30"/>
        <v>194125.53844007157</v>
      </c>
      <c r="T170" s="2">
        <f t="shared" si="31"/>
        <v>18.176435562564468</v>
      </c>
      <c r="W170" s="20">
        <f t="shared" si="33"/>
        <v>3073.75</v>
      </c>
      <c r="X170" s="8">
        <f t="shared" si="35"/>
        <v>649.75</v>
      </c>
    </row>
    <row r="171" spans="1:24" x14ac:dyDescent="0.3">
      <c r="A171" s="3">
        <v>38749</v>
      </c>
      <c r="B171" s="4">
        <v>6590</v>
      </c>
      <c r="C171" s="2">
        <f t="shared" si="24"/>
        <v>7671.5795161468623</v>
      </c>
      <c r="D171" s="2">
        <f t="shared" si="25"/>
        <v>1081.5795161468623</v>
      </c>
      <c r="E171" s="2">
        <f t="shared" si="26"/>
        <v>1169814.2497484807</v>
      </c>
      <c r="F171" s="2">
        <f t="shared" si="27"/>
        <v>16.412435753366651</v>
      </c>
      <c r="I171" s="20">
        <f t="shared" si="32"/>
        <v>7451.25</v>
      </c>
      <c r="J171" s="2">
        <f t="shared" si="34"/>
        <v>861.25</v>
      </c>
      <c r="O171" s="3">
        <v>38749</v>
      </c>
      <c r="P171" s="22">
        <v>2519</v>
      </c>
      <c r="Q171" s="2">
        <f t="shared" si="28"/>
        <v>2823.1694624205838</v>
      </c>
      <c r="R171" s="2">
        <f t="shared" si="29"/>
        <v>304.16946242058384</v>
      </c>
      <c r="S171" s="2">
        <f t="shared" si="30"/>
        <v>92519.061869226964</v>
      </c>
      <c r="T171" s="2">
        <f t="shared" si="31"/>
        <v>12.075008432734572</v>
      </c>
      <c r="W171" s="20">
        <f t="shared" si="33"/>
        <v>3003.25</v>
      </c>
      <c r="X171" s="8">
        <f t="shared" si="35"/>
        <v>484.25</v>
      </c>
    </row>
    <row r="172" spans="1:24" x14ac:dyDescent="0.3">
      <c r="A172" s="3">
        <v>38777</v>
      </c>
      <c r="B172" s="4">
        <v>7923</v>
      </c>
      <c r="C172" s="2">
        <f t="shared" si="24"/>
        <v>7468.1751274283906</v>
      </c>
      <c r="D172" s="2">
        <f t="shared" si="25"/>
        <v>454.82487257160938</v>
      </c>
      <c r="E172" s="2">
        <f t="shared" si="26"/>
        <v>206865.66470978071</v>
      </c>
      <c r="F172" s="2">
        <f t="shared" si="27"/>
        <v>5.7405638340478271</v>
      </c>
      <c r="I172" s="20">
        <f t="shared" si="32"/>
        <v>7370.25</v>
      </c>
      <c r="J172" s="2">
        <f t="shared" si="34"/>
        <v>552.75</v>
      </c>
      <c r="O172" s="3">
        <v>38777</v>
      </c>
      <c r="P172" s="22">
        <v>2753</v>
      </c>
      <c r="Q172" s="2">
        <f t="shared" si="28"/>
        <v>2794.5697756775498</v>
      </c>
      <c r="R172" s="2">
        <f t="shared" si="29"/>
        <v>41.569775677549842</v>
      </c>
      <c r="S172" s="2">
        <f t="shared" si="30"/>
        <v>1728.0462498818144</v>
      </c>
      <c r="T172" s="2">
        <f t="shared" si="31"/>
        <v>1.5099809545059877</v>
      </c>
      <c r="W172" s="20">
        <f t="shared" si="33"/>
        <v>2958.25</v>
      </c>
      <c r="X172" s="8">
        <f t="shared" si="35"/>
        <v>205.25</v>
      </c>
    </row>
    <row r="173" spans="1:24" x14ac:dyDescent="0.3">
      <c r="A173" s="3">
        <v>38808</v>
      </c>
      <c r="B173" s="4">
        <v>7335</v>
      </c>
      <c r="C173" s="2">
        <f t="shared" si="24"/>
        <v>7553.7105631483319</v>
      </c>
      <c r="D173" s="2">
        <f t="shared" si="25"/>
        <v>218.71056314833186</v>
      </c>
      <c r="E173" s="2">
        <f t="shared" si="26"/>
        <v>47834.310432660459</v>
      </c>
      <c r="F173" s="2">
        <f t="shared" si="27"/>
        <v>2.9817391022267463</v>
      </c>
      <c r="I173" s="20">
        <f t="shared" si="32"/>
        <v>6978.5</v>
      </c>
      <c r="J173" s="2">
        <f t="shared" si="34"/>
        <v>356.5</v>
      </c>
      <c r="O173" s="3">
        <v>38808</v>
      </c>
      <c r="P173" s="22">
        <v>2791</v>
      </c>
      <c r="Q173" s="2">
        <f t="shared" si="28"/>
        <v>2790.661156604172</v>
      </c>
      <c r="R173" s="2">
        <f t="shared" si="29"/>
        <v>0.33884339582800749</v>
      </c>
      <c r="S173" s="2">
        <f t="shared" si="30"/>
        <v>0.11481484689625576</v>
      </c>
      <c r="T173" s="2">
        <f t="shared" si="31"/>
        <v>1.2140573121748746E-2</v>
      </c>
      <c r="W173" s="20">
        <f t="shared" si="33"/>
        <v>2621.75</v>
      </c>
      <c r="X173" s="8">
        <f t="shared" si="35"/>
        <v>169.25</v>
      </c>
    </row>
    <row r="174" spans="1:24" x14ac:dyDescent="0.3">
      <c r="A174" s="3">
        <v>38838</v>
      </c>
      <c r="B174" s="4">
        <v>8843</v>
      </c>
      <c r="C174" s="2">
        <f t="shared" si="24"/>
        <v>7512.5793400257426</v>
      </c>
      <c r="D174" s="2">
        <f t="shared" si="25"/>
        <v>1330.4206599742574</v>
      </c>
      <c r="E174" s="2">
        <f t="shared" si="26"/>
        <v>1770019.1324863387</v>
      </c>
      <c r="F174" s="2">
        <f t="shared" si="27"/>
        <v>15.044901729890958</v>
      </c>
      <c r="I174" s="20">
        <f t="shared" si="32"/>
        <v>7672.75</v>
      </c>
      <c r="J174" s="2">
        <f t="shared" si="34"/>
        <v>1170.25</v>
      </c>
      <c r="O174" s="3">
        <v>38838</v>
      </c>
      <c r="P174" s="22">
        <v>3017</v>
      </c>
      <c r="Q174" s="2">
        <f t="shared" si="28"/>
        <v>2790.6930165249491</v>
      </c>
      <c r="R174" s="2">
        <f t="shared" si="29"/>
        <v>226.30698347505086</v>
      </c>
      <c r="S174" s="2">
        <f t="shared" si="30"/>
        <v>51214.850769576944</v>
      </c>
      <c r="T174" s="2">
        <f t="shared" si="31"/>
        <v>7.5010601085532276</v>
      </c>
      <c r="W174" s="20">
        <f t="shared" si="33"/>
        <v>2770</v>
      </c>
      <c r="X174" s="8">
        <f t="shared" si="35"/>
        <v>247</v>
      </c>
    </row>
    <row r="175" spans="1:24" x14ac:dyDescent="0.3">
      <c r="A175" s="3">
        <v>38869</v>
      </c>
      <c r="B175" s="4">
        <v>9327</v>
      </c>
      <c r="C175" s="2">
        <f t="shared" si="24"/>
        <v>7762.7813797653198</v>
      </c>
      <c r="D175" s="2">
        <f t="shared" si="25"/>
        <v>1564.2186202346802</v>
      </c>
      <c r="E175" s="2">
        <f t="shared" si="26"/>
        <v>2446779.8918888867</v>
      </c>
      <c r="F175" s="2">
        <f t="shared" si="27"/>
        <v>16.770865446924844</v>
      </c>
      <c r="I175" s="20">
        <f t="shared" si="32"/>
        <v>8357</v>
      </c>
      <c r="J175" s="2">
        <f t="shared" si="34"/>
        <v>970</v>
      </c>
      <c r="O175" s="3">
        <v>38869</v>
      </c>
      <c r="P175" s="22">
        <v>3055</v>
      </c>
      <c r="Q175" s="2">
        <f t="shared" si="28"/>
        <v>2811.9716445096283</v>
      </c>
      <c r="R175" s="2">
        <f t="shared" si="29"/>
        <v>243.02835549037172</v>
      </c>
      <c r="S175" s="2">
        <f t="shared" si="30"/>
        <v>59062.781572354492</v>
      </c>
      <c r="T175" s="2">
        <f t="shared" si="31"/>
        <v>7.9551016527126581</v>
      </c>
      <c r="W175" s="20">
        <f t="shared" si="33"/>
        <v>2904</v>
      </c>
      <c r="X175" s="8">
        <f t="shared" si="35"/>
        <v>151</v>
      </c>
    </row>
    <row r="176" spans="1:24" x14ac:dyDescent="0.3">
      <c r="A176" s="3">
        <v>38899</v>
      </c>
      <c r="B176" s="4">
        <v>7792</v>
      </c>
      <c r="C176" s="2">
        <f t="shared" si="24"/>
        <v>8056.9520140284076</v>
      </c>
      <c r="D176" s="2">
        <f t="shared" si="25"/>
        <v>264.95201402840758</v>
      </c>
      <c r="E176" s="2">
        <f t="shared" si="26"/>
        <v>70199.569737709491</v>
      </c>
      <c r="F176" s="2">
        <f t="shared" si="27"/>
        <v>3.4003081882495838</v>
      </c>
      <c r="I176" s="20">
        <f t="shared" si="32"/>
        <v>8324.25</v>
      </c>
      <c r="J176" s="2">
        <f t="shared" si="34"/>
        <v>532.25</v>
      </c>
      <c r="O176" s="3">
        <v>38899</v>
      </c>
      <c r="P176" s="22">
        <v>3117</v>
      </c>
      <c r="Q176" s="2">
        <f t="shared" si="28"/>
        <v>2834.8225079111899</v>
      </c>
      <c r="R176" s="2">
        <f t="shared" si="29"/>
        <v>282.17749208881014</v>
      </c>
      <c r="S176" s="2">
        <f t="shared" si="30"/>
        <v>79624.137041530514</v>
      </c>
      <c r="T176" s="2">
        <f t="shared" si="31"/>
        <v>9.0528550557847343</v>
      </c>
      <c r="W176" s="20">
        <f t="shared" si="33"/>
        <v>2995</v>
      </c>
      <c r="X176" s="8">
        <f t="shared" si="35"/>
        <v>122</v>
      </c>
    </row>
    <row r="177" spans="1:24" x14ac:dyDescent="0.3">
      <c r="A177" s="3">
        <v>38930</v>
      </c>
      <c r="B177" s="4">
        <v>9156</v>
      </c>
      <c r="C177" s="2">
        <f t="shared" si="24"/>
        <v>8007.1245148490889</v>
      </c>
      <c r="D177" s="2">
        <f t="shared" si="25"/>
        <v>1148.8754851509111</v>
      </c>
      <c r="E177" s="2">
        <f t="shared" si="26"/>
        <v>1319914.8803807413</v>
      </c>
      <c r="F177" s="2">
        <f t="shared" si="27"/>
        <v>12.547788173338917</v>
      </c>
      <c r="I177" s="20">
        <f t="shared" si="32"/>
        <v>8779.5</v>
      </c>
      <c r="J177" s="2">
        <f t="shared" si="34"/>
        <v>376.5</v>
      </c>
      <c r="O177" s="3">
        <v>38930</v>
      </c>
      <c r="P177" s="22">
        <v>3024</v>
      </c>
      <c r="Q177" s="2">
        <f t="shared" si="28"/>
        <v>2861.3543885788026</v>
      </c>
      <c r="R177" s="2">
        <f t="shared" si="29"/>
        <v>162.64561142119737</v>
      </c>
      <c r="S177" s="2">
        <f t="shared" si="30"/>
        <v>26453.594914575129</v>
      </c>
      <c r="T177" s="2">
        <f t="shared" si="31"/>
        <v>5.3784924411771611</v>
      </c>
      <c r="W177" s="20">
        <f t="shared" si="33"/>
        <v>3053.25</v>
      </c>
      <c r="X177" s="8">
        <f t="shared" si="35"/>
        <v>29.25</v>
      </c>
    </row>
    <row r="178" spans="1:24" x14ac:dyDescent="0.3">
      <c r="A178" s="3">
        <v>38961</v>
      </c>
      <c r="B178" s="4">
        <v>8037</v>
      </c>
      <c r="C178" s="2">
        <f t="shared" si="24"/>
        <v>8223.1847418430953</v>
      </c>
      <c r="D178" s="2">
        <f t="shared" si="25"/>
        <v>186.18474184309525</v>
      </c>
      <c r="E178" s="2">
        <f t="shared" si="26"/>
        <v>34664.758095180026</v>
      </c>
      <c r="F178" s="2">
        <f t="shared" si="27"/>
        <v>2.3165950210662594</v>
      </c>
      <c r="I178" s="20">
        <f t="shared" si="32"/>
        <v>8578</v>
      </c>
      <c r="J178" s="2">
        <f t="shared" si="34"/>
        <v>541</v>
      </c>
      <c r="O178" s="3">
        <v>38961</v>
      </c>
      <c r="P178" s="22">
        <v>2997</v>
      </c>
      <c r="Q178" s="2">
        <f t="shared" si="28"/>
        <v>2876.6472240257203</v>
      </c>
      <c r="R178" s="2">
        <f t="shared" si="29"/>
        <v>120.35277597427967</v>
      </c>
      <c r="S178" s="2">
        <f t="shared" si="30"/>
        <v>14484.790684715148</v>
      </c>
      <c r="T178" s="2">
        <f t="shared" si="31"/>
        <v>4.0157749741167725</v>
      </c>
      <c r="W178" s="20">
        <f t="shared" si="33"/>
        <v>3048.25</v>
      </c>
      <c r="X178" s="8">
        <f t="shared" si="35"/>
        <v>51.25</v>
      </c>
    </row>
    <row r="179" spans="1:24" x14ac:dyDescent="0.3">
      <c r="A179" s="3">
        <v>38991</v>
      </c>
      <c r="B179" s="4">
        <v>8640</v>
      </c>
      <c r="C179" s="2">
        <f t="shared" si="24"/>
        <v>8188.1704012070823</v>
      </c>
      <c r="D179" s="2">
        <f t="shared" si="25"/>
        <v>451.82959879291775</v>
      </c>
      <c r="E179" s="2">
        <f t="shared" si="26"/>
        <v>204149.98634536902</v>
      </c>
      <c r="F179" s="2">
        <f t="shared" si="27"/>
        <v>5.2295092452883996</v>
      </c>
      <c r="I179" s="20">
        <f t="shared" si="32"/>
        <v>8406.25</v>
      </c>
      <c r="J179" s="2">
        <f t="shared" si="34"/>
        <v>233.75</v>
      </c>
      <c r="O179" s="3">
        <v>38991</v>
      </c>
      <c r="P179" s="22">
        <v>2913</v>
      </c>
      <c r="Q179" s="2">
        <f t="shared" si="28"/>
        <v>2887.9634543406478</v>
      </c>
      <c r="R179" s="2">
        <f t="shared" si="29"/>
        <v>25.036545659352214</v>
      </c>
      <c r="S179" s="2">
        <f t="shared" si="30"/>
        <v>626.82861855282817</v>
      </c>
      <c r="T179" s="2">
        <f t="shared" si="31"/>
        <v>0.85947633571411652</v>
      </c>
      <c r="W179" s="20">
        <f t="shared" si="33"/>
        <v>3012.75</v>
      </c>
      <c r="X179" s="8">
        <f t="shared" si="35"/>
        <v>99.75</v>
      </c>
    </row>
    <row r="180" spans="1:24" x14ac:dyDescent="0.3">
      <c r="A180" s="3">
        <v>39022</v>
      </c>
      <c r="B180" s="4">
        <v>9128</v>
      </c>
      <c r="C180" s="2">
        <f t="shared" si="24"/>
        <v>8273.1425386924475</v>
      </c>
      <c r="D180" s="2">
        <f t="shared" si="25"/>
        <v>854.85746130755251</v>
      </c>
      <c r="E180" s="2">
        <f t="shared" si="26"/>
        <v>730781.2791531937</v>
      </c>
      <c r="F180" s="2">
        <f t="shared" si="27"/>
        <v>9.3652219687505749</v>
      </c>
      <c r="I180" s="20">
        <f t="shared" si="32"/>
        <v>8740.25</v>
      </c>
      <c r="J180" s="2">
        <f t="shared" si="34"/>
        <v>387.75</v>
      </c>
      <c r="O180" s="3">
        <v>39022</v>
      </c>
      <c r="P180" s="22">
        <v>3137</v>
      </c>
      <c r="Q180" s="2">
        <f t="shared" si="28"/>
        <v>2890.3175281430831</v>
      </c>
      <c r="R180" s="2">
        <f t="shared" si="29"/>
        <v>246.68247185691689</v>
      </c>
      <c r="S180" s="2">
        <f t="shared" si="30"/>
        <v>60852.241921438595</v>
      </c>
      <c r="T180" s="2">
        <f t="shared" si="31"/>
        <v>7.8636427114095282</v>
      </c>
      <c r="W180" s="20">
        <f t="shared" si="33"/>
        <v>3017.75</v>
      </c>
      <c r="X180" s="8">
        <f t="shared" si="35"/>
        <v>119.25</v>
      </c>
    </row>
    <row r="181" spans="1:24" x14ac:dyDescent="0.3">
      <c r="A181" s="3">
        <v>39052</v>
      </c>
      <c r="B181" s="4">
        <v>9545</v>
      </c>
      <c r="C181" s="2">
        <f t="shared" si="24"/>
        <v>8433.9090443102159</v>
      </c>
      <c r="D181" s="2">
        <f t="shared" si="25"/>
        <v>1111.0909556897841</v>
      </c>
      <c r="E181" s="2">
        <f t="shared" si="26"/>
        <v>1234523.1118156377</v>
      </c>
      <c r="F181" s="2">
        <f t="shared" si="27"/>
        <v>11.640554800312039</v>
      </c>
      <c r="I181" s="20">
        <f t="shared" si="32"/>
        <v>8837.5</v>
      </c>
      <c r="J181" s="2">
        <f t="shared" si="34"/>
        <v>707.5</v>
      </c>
      <c r="O181" s="3">
        <v>39052</v>
      </c>
      <c r="P181" s="22">
        <v>4269</v>
      </c>
      <c r="Q181" s="2">
        <f t="shared" si="28"/>
        <v>2913.5119716745312</v>
      </c>
      <c r="R181" s="2">
        <f t="shared" si="29"/>
        <v>1355.4880283254688</v>
      </c>
      <c r="S181" s="2">
        <f t="shared" si="30"/>
        <v>1837347.7949336669</v>
      </c>
      <c r="T181" s="2">
        <f t="shared" si="31"/>
        <v>31.751886351029956</v>
      </c>
      <c r="W181" s="20">
        <f t="shared" si="33"/>
        <v>3329</v>
      </c>
      <c r="X181" s="8">
        <f t="shared" si="35"/>
        <v>940</v>
      </c>
    </row>
    <row r="182" spans="1:24" x14ac:dyDescent="0.3">
      <c r="A182" s="3">
        <v>39083</v>
      </c>
      <c r="B182" s="4">
        <v>6627</v>
      </c>
      <c r="C182" s="2">
        <f t="shared" si="24"/>
        <v>8642.8634237883271</v>
      </c>
      <c r="D182" s="2">
        <f t="shared" si="25"/>
        <v>2015.8634237883271</v>
      </c>
      <c r="E182" s="2">
        <f t="shared" si="26"/>
        <v>4063705.3433675962</v>
      </c>
      <c r="F182" s="2">
        <f t="shared" si="27"/>
        <v>30.418944074065596</v>
      </c>
      <c r="I182" s="20">
        <f t="shared" si="32"/>
        <v>8485</v>
      </c>
      <c r="J182" s="2">
        <f t="shared" si="34"/>
        <v>1858</v>
      </c>
      <c r="O182" s="3">
        <v>39083</v>
      </c>
      <c r="P182" s="22">
        <v>2569</v>
      </c>
      <c r="Q182" s="2">
        <f t="shared" si="28"/>
        <v>3040.9624155341367</v>
      </c>
      <c r="R182" s="2">
        <f t="shared" si="29"/>
        <v>471.96241553413665</v>
      </c>
      <c r="S182" s="2">
        <f t="shared" si="30"/>
        <v>222748.52167681706</v>
      </c>
      <c r="T182" s="2">
        <f t="shared" si="31"/>
        <v>18.371444746365771</v>
      </c>
      <c r="W182" s="20">
        <f t="shared" si="33"/>
        <v>3222</v>
      </c>
      <c r="X182" s="8">
        <f t="shared" si="35"/>
        <v>653</v>
      </c>
    </row>
    <row r="183" spans="1:24" x14ac:dyDescent="0.3">
      <c r="A183" s="3">
        <v>39114</v>
      </c>
      <c r="B183" s="4">
        <v>6743</v>
      </c>
      <c r="C183" s="2">
        <f t="shared" si="24"/>
        <v>8263.755405067388</v>
      </c>
      <c r="D183" s="2">
        <f t="shared" si="25"/>
        <v>1520.755405067388</v>
      </c>
      <c r="E183" s="2">
        <f t="shared" si="26"/>
        <v>2312697.0020416752</v>
      </c>
      <c r="F183" s="2">
        <f t="shared" si="27"/>
        <v>22.553098102734509</v>
      </c>
      <c r="I183" s="20">
        <f t="shared" si="32"/>
        <v>8010.75</v>
      </c>
      <c r="J183" s="2">
        <f t="shared" si="34"/>
        <v>1267.75</v>
      </c>
      <c r="O183" s="3">
        <v>39114</v>
      </c>
      <c r="P183" s="22">
        <v>2603</v>
      </c>
      <c r="Q183" s="2">
        <f t="shared" si="28"/>
        <v>2996.5859119517427</v>
      </c>
      <c r="R183" s="2">
        <f t="shared" si="29"/>
        <v>393.58591195174267</v>
      </c>
      <c r="S183" s="2">
        <f t="shared" si="30"/>
        <v>154909.87008688494</v>
      </c>
      <c r="T183" s="2">
        <f t="shared" si="31"/>
        <v>15.120472990846817</v>
      </c>
      <c r="W183" s="20">
        <f t="shared" si="33"/>
        <v>3144.5</v>
      </c>
      <c r="X183" s="8">
        <f t="shared" si="35"/>
        <v>541.5</v>
      </c>
    </row>
    <row r="184" spans="1:24" x14ac:dyDescent="0.3">
      <c r="A184" s="3">
        <v>39142</v>
      </c>
      <c r="B184" s="4">
        <v>8195</v>
      </c>
      <c r="C184" s="2">
        <f t="shared" si="24"/>
        <v>7977.7585653158103</v>
      </c>
      <c r="D184" s="2">
        <f t="shared" si="25"/>
        <v>217.2414346841897</v>
      </c>
      <c r="E184" s="2">
        <f t="shared" si="26"/>
        <v>47193.84094364506</v>
      </c>
      <c r="F184" s="2">
        <f t="shared" si="27"/>
        <v>2.6509021926075618</v>
      </c>
      <c r="I184" s="20">
        <f t="shared" si="32"/>
        <v>7777.5</v>
      </c>
      <c r="J184" s="2">
        <f t="shared" si="34"/>
        <v>417.5</v>
      </c>
      <c r="O184" s="3">
        <v>39142</v>
      </c>
      <c r="P184" s="22">
        <v>3005</v>
      </c>
      <c r="Q184" s="2">
        <f t="shared" si="28"/>
        <v>2959.5787985528091</v>
      </c>
      <c r="R184" s="2">
        <f t="shared" si="29"/>
        <v>45.421201447190924</v>
      </c>
      <c r="S184" s="2">
        <f t="shared" si="30"/>
        <v>2063.0855409062988</v>
      </c>
      <c r="T184" s="2">
        <f t="shared" si="31"/>
        <v>1.511520846828317</v>
      </c>
      <c r="W184" s="20">
        <f t="shared" si="33"/>
        <v>3111.5</v>
      </c>
      <c r="X184" s="8">
        <f t="shared" si="35"/>
        <v>106.5</v>
      </c>
    </row>
    <row r="185" spans="1:24" x14ac:dyDescent="0.3">
      <c r="A185" s="3">
        <v>39173</v>
      </c>
      <c r="B185" s="4">
        <v>7828</v>
      </c>
      <c r="C185" s="2">
        <f t="shared" si="24"/>
        <v>8018.6135006826353</v>
      </c>
      <c r="D185" s="2">
        <f t="shared" si="25"/>
        <v>190.61350068263528</v>
      </c>
      <c r="E185" s="2">
        <f t="shared" si="26"/>
        <v>36333.506642488996</v>
      </c>
      <c r="F185" s="2">
        <f t="shared" si="27"/>
        <v>2.4350217256340736</v>
      </c>
      <c r="I185" s="20">
        <f t="shared" si="32"/>
        <v>7348.25</v>
      </c>
      <c r="J185" s="2">
        <f t="shared" si="34"/>
        <v>479.75</v>
      </c>
      <c r="O185" s="3">
        <v>39173</v>
      </c>
      <c r="P185" s="22">
        <v>2867</v>
      </c>
      <c r="Q185" s="2">
        <f t="shared" si="28"/>
        <v>2963.8495498719722</v>
      </c>
      <c r="R185" s="2">
        <f t="shared" si="29"/>
        <v>96.849549871972158</v>
      </c>
      <c r="S185" s="2">
        <f t="shared" si="30"/>
        <v>9379.8353104036214</v>
      </c>
      <c r="T185" s="2">
        <f t="shared" si="31"/>
        <v>3.3780798699676371</v>
      </c>
      <c r="W185" s="20">
        <f t="shared" si="33"/>
        <v>2761</v>
      </c>
      <c r="X185" s="8">
        <f t="shared" si="35"/>
        <v>106</v>
      </c>
    </row>
    <row r="186" spans="1:24" x14ac:dyDescent="0.3">
      <c r="A186" s="3">
        <v>39203</v>
      </c>
      <c r="B186" s="4">
        <v>9570</v>
      </c>
      <c r="C186" s="2">
        <f t="shared" si="24"/>
        <v>7982.7662772385711</v>
      </c>
      <c r="D186" s="2">
        <f t="shared" si="25"/>
        <v>1587.2337227614289</v>
      </c>
      <c r="E186" s="2">
        <f t="shared" si="26"/>
        <v>2519310.8906711047</v>
      </c>
      <c r="F186" s="2">
        <f t="shared" si="27"/>
        <v>16.585514344424546</v>
      </c>
      <c r="I186" s="20">
        <f t="shared" si="32"/>
        <v>8084</v>
      </c>
      <c r="J186" s="2">
        <f t="shared" si="34"/>
        <v>1486</v>
      </c>
      <c r="O186" s="3">
        <v>39203</v>
      </c>
      <c r="P186" s="22">
        <v>3262</v>
      </c>
      <c r="Q186" s="2">
        <f t="shared" si="28"/>
        <v>2954.7432222166594</v>
      </c>
      <c r="R186" s="2">
        <f t="shared" si="29"/>
        <v>307.25677778334057</v>
      </c>
      <c r="S186" s="2">
        <f t="shared" si="30"/>
        <v>94406.727493801125</v>
      </c>
      <c r="T186" s="2">
        <f t="shared" si="31"/>
        <v>9.4192758363991587</v>
      </c>
      <c r="W186" s="20">
        <f t="shared" si="33"/>
        <v>2934.25</v>
      </c>
      <c r="X186" s="8">
        <f t="shared" si="35"/>
        <v>327.75</v>
      </c>
    </row>
    <row r="187" spans="1:24" x14ac:dyDescent="0.3">
      <c r="A187" s="3">
        <v>39234</v>
      </c>
      <c r="B187" s="4">
        <v>9484</v>
      </c>
      <c r="C187" s="2">
        <f t="shared" si="24"/>
        <v>8281.2651858364243</v>
      </c>
      <c r="D187" s="2">
        <f t="shared" si="25"/>
        <v>1202.7348141635757</v>
      </c>
      <c r="E187" s="2">
        <f t="shared" si="26"/>
        <v>1446571.033201091</v>
      </c>
      <c r="F187" s="2">
        <f t="shared" si="27"/>
        <v>12.681725159885868</v>
      </c>
      <c r="I187" s="20">
        <f t="shared" si="32"/>
        <v>8769.25</v>
      </c>
      <c r="J187" s="2">
        <f t="shared" si="34"/>
        <v>714.75</v>
      </c>
      <c r="O187" s="3">
        <v>39234</v>
      </c>
      <c r="P187" s="22">
        <v>3364</v>
      </c>
      <c r="Q187" s="2">
        <f t="shared" si="28"/>
        <v>2983.6331953400195</v>
      </c>
      <c r="R187" s="2">
        <f t="shared" si="29"/>
        <v>380.36680465998052</v>
      </c>
      <c r="S187" s="2">
        <f t="shared" si="30"/>
        <v>144678.90608724378</v>
      </c>
      <c r="T187" s="2">
        <f t="shared" si="31"/>
        <v>11.306979924494071</v>
      </c>
      <c r="W187" s="20">
        <f t="shared" si="33"/>
        <v>3124.5</v>
      </c>
      <c r="X187" s="8">
        <f t="shared" si="35"/>
        <v>239.5</v>
      </c>
    </row>
    <row r="188" spans="1:24" x14ac:dyDescent="0.3">
      <c r="A188" s="3">
        <v>39264</v>
      </c>
      <c r="B188" s="4">
        <v>8608</v>
      </c>
      <c r="C188" s="2">
        <f t="shared" si="24"/>
        <v>8507.4543249733269</v>
      </c>
      <c r="D188" s="2">
        <f t="shared" si="25"/>
        <v>100.54567502667305</v>
      </c>
      <c r="E188" s="2">
        <f t="shared" si="26"/>
        <v>10109.432766569345</v>
      </c>
      <c r="F188" s="2">
        <f t="shared" si="27"/>
        <v>1.168049198729938</v>
      </c>
      <c r="I188" s="20">
        <f t="shared" si="32"/>
        <v>8872.5</v>
      </c>
      <c r="J188" s="2">
        <f t="shared" si="34"/>
        <v>264.5</v>
      </c>
      <c r="O188" s="3">
        <v>39264</v>
      </c>
      <c r="P188" s="22">
        <v>3322</v>
      </c>
      <c r="Q188" s="2">
        <f t="shared" si="28"/>
        <v>3019.3973755248221</v>
      </c>
      <c r="R188" s="2">
        <f t="shared" si="29"/>
        <v>302.60262447517789</v>
      </c>
      <c r="S188" s="2">
        <f t="shared" si="30"/>
        <v>91568.348339265533</v>
      </c>
      <c r="T188" s="2">
        <f t="shared" si="31"/>
        <v>9.1090495025640532</v>
      </c>
      <c r="W188" s="20">
        <f t="shared" si="33"/>
        <v>3203.75</v>
      </c>
      <c r="X188" s="8">
        <f t="shared" si="35"/>
        <v>118.25</v>
      </c>
    </row>
    <row r="189" spans="1:24" x14ac:dyDescent="0.3">
      <c r="A189" s="3">
        <v>39295</v>
      </c>
      <c r="B189" s="4">
        <v>9543</v>
      </c>
      <c r="C189" s="2">
        <f t="shared" si="24"/>
        <v>8526.3631811986597</v>
      </c>
      <c r="D189" s="2">
        <f t="shared" si="25"/>
        <v>1016.6368188013403</v>
      </c>
      <c r="E189" s="2">
        <f t="shared" si="26"/>
        <v>1033550.4213425092</v>
      </c>
      <c r="F189" s="2">
        <f t="shared" si="27"/>
        <v>10.653220358391913</v>
      </c>
      <c r="I189" s="20">
        <f t="shared" si="32"/>
        <v>9301.25</v>
      </c>
      <c r="J189" s="2">
        <f t="shared" si="34"/>
        <v>241.75</v>
      </c>
      <c r="O189" s="3">
        <v>39295</v>
      </c>
      <c r="P189" s="22">
        <v>3292</v>
      </c>
      <c r="Q189" s="2">
        <f t="shared" si="28"/>
        <v>3047.8497395417048</v>
      </c>
      <c r="R189" s="2">
        <f t="shared" si="29"/>
        <v>244.15026045829518</v>
      </c>
      <c r="S189" s="2">
        <f t="shared" si="30"/>
        <v>59609.349681853375</v>
      </c>
      <c r="T189" s="2">
        <f t="shared" si="31"/>
        <v>7.4164720673844222</v>
      </c>
      <c r="W189" s="20">
        <f t="shared" si="33"/>
        <v>3310</v>
      </c>
      <c r="X189" s="8">
        <f t="shared" si="35"/>
        <v>18</v>
      </c>
    </row>
    <row r="190" spans="1:24" x14ac:dyDescent="0.3">
      <c r="A190" s="3">
        <v>39326</v>
      </c>
      <c r="B190" s="4">
        <v>8123</v>
      </c>
      <c r="C190" s="2">
        <f t="shared" si="24"/>
        <v>8717.5542934468504</v>
      </c>
      <c r="D190" s="2">
        <f t="shared" si="25"/>
        <v>594.55429344685035</v>
      </c>
      <c r="E190" s="2">
        <f t="shared" si="26"/>
        <v>353494.80785608344</v>
      </c>
      <c r="F190" s="2">
        <f t="shared" si="27"/>
        <v>7.3193930006998684</v>
      </c>
      <c r="I190" s="20">
        <f t="shared" si="32"/>
        <v>8939.5</v>
      </c>
      <c r="J190" s="2">
        <f t="shared" si="34"/>
        <v>816.5</v>
      </c>
      <c r="O190" s="3">
        <v>39326</v>
      </c>
      <c r="P190" s="22">
        <v>3057</v>
      </c>
      <c r="Q190" s="2">
        <f t="shared" si="28"/>
        <v>3070.8060906223477</v>
      </c>
      <c r="R190" s="2">
        <f t="shared" si="29"/>
        <v>13.80609062234771</v>
      </c>
      <c r="S190" s="2">
        <f t="shared" si="30"/>
        <v>190.60813827247739</v>
      </c>
      <c r="T190" s="2">
        <f t="shared" si="31"/>
        <v>0.45162219896459632</v>
      </c>
      <c r="W190" s="20">
        <f t="shared" si="33"/>
        <v>3258.75</v>
      </c>
      <c r="X190" s="8">
        <f t="shared" si="35"/>
        <v>201.75</v>
      </c>
    </row>
    <row r="191" spans="1:24" x14ac:dyDescent="0.3">
      <c r="A191" s="3">
        <v>39356</v>
      </c>
      <c r="B191" s="4">
        <v>9649</v>
      </c>
      <c r="C191" s="2">
        <f t="shared" si="24"/>
        <v>8605.7410140595603</v>
      </c>
      <c r="D191" s="2">
        <f t="shared" si="25"/>
        <v>1043.2589859404397</v>
      </c>
      <c r="E191" s="2">
        <f t="shared" si="26"/>
        <v>1088389.3117454746</v>
      </c>
      <c r="F191" s="2">
        <f t="shared" si="27"/>
        <v>10.812094371856563</v>
      </c>
      <c r="I191" s="20">
        <f t="shared" si="32"/>
        <v>8980.75</v>
      </c>
      <c r="J191" s="2">
        <f t="shared" si="34"/>
        <v>668.25</v>
      </c>
      <c r="O191" s="3">
        <v>39356</v>
      </c>
      <c r="P191" s="22">
        <v>3087</v>
      </c>
      <c r="Q191" s="2">
        <f t="shared" si="28"/>
        <v>3069.5079660052252</v>
      </c>
      <c r="R191" s="2">
        <f t="shared" si="29"/>
        <v>17.492033994774829</v>
      </c>
      <c r="S191" s="2">
        <f t="shared" si="30"/>
        <v>305.97125327435828</v>
      </c>
      <c r="T191" s="2">
        <f t="shared" si="31"/>
        <v>0.5666353739803961</v>
      </c>
      <c r="W191" s="20">
        <f t="shared" si="33"/>
        <v>3189.5</v>
      </c>
      <c r="X191" s="8">
        <f t="shared" si="35"/>
        <v>102.5</v>
      </c>
    </row>
    <row r="192" spans="1:24" x14ac:dyDescent="0.3">
      <c r="A192" s="3">
        <v>39387</v>
      </c>
      <c r="B192" s="4">
        <v>9390</v>
      </c>
      <c r="C192" s="2">
        <f t="shared" si="24"/>
        <v>8801.9387537007897</v>
      </c>
      <c r="D192" s="2">
        <f t="shared" si="25"/>
        <v>588.06124629921032</v>
      </c>
      <c r="E192" s="2">
        <f t="shared" si="26"/>
        <v>345816.02939898049</v>
      </c>
      <c r="F192" s="2">
        <f t="shared" si="27"/>
        <v>6.2626330809287571</v>
      </c>
      <c r="I192" s="20">
        <f t="shared" si="32"/>
        <v>9176.25</v>
      </c>
      <c r="J192" s="2">
        <f t="shared" si="34"/>
        <v>213.75</v>
      </c>
      <c r="O192" s="3">
        <v>39387</v>
      </c>
      <c r="P192" s="22">
        <v>3297</v>
      </c>
      <c r="Q192" s="2">
        <f t="shared" si="28"/>
        <v>3071.152663302475</v>
      </c>
      <c r="R192" s="2">
        <f t="shared" si="29"/>
        <v>225.84733669752495</v>
      </c>
      <c r="S192" s="2">
        <f t="shared" si="30"/>
        <v>51007.019493365202</v>
      </c>
      <c r="T192" s="2">
        <f t="shared" si="31"/>
        <v>6.8500860387481026</v>
      </c>
      <c r="W192" s="20">
        <f t="shared" si="33"/>
        <v>3183.25</v>
      </c>
      <c r="X192" s="8">
        <f t="shared" si="35"/>
        <v>113.75</v>
      </c>
    </row>
    <row r="193" spans="1:24" x14ac:dyDescent="0.3">
      <c r="A193" s="3">
        <v>39417</v>
      </c>
      <c r="B193" s="4">
        <v>10065</v>
      </c>
      <c r="C193" s="2">
        <f t="shared" si="24"/>
        <v>8912.5309353636239</v>
      </c>
      <c r="D193" s="2">
        <f t="shared" si="25"/>
        <v>1152.4690646363761</v>
      </c>
      <c r="E193" s="2">
        <f t="shared" si="26"/>
        <v>1328184.9449438436</v>
      </c>
      <c r="F193" s="2">
        <f t="shared" si="27"/>
        <v>11.450263930813472</v>
      </c>
      <c r="I193" s="20">
        <f t="shared" si="32"/>
        <v>9306.75</v>
      </c>
      <c r="J193" s="2">
        <f t="shared" si="34"/>
        <v>758.25</v>
      </c>
      <c r="O193" s="3">
        <v>39417</v>
      </c>
      <c r="P193" s="22">
        <v>4403</v>
      </c>
      <c r="Q193" s="2">
        <f t="shared" si="28"/>
        <v>3092.3880727676319</v>
      </c>
      <c r="R193" s="2">
        <f t="shared" si="29"/>
        <v>1310.6119272323681</v>
      </c>
      <c r="S193" s="2">
        <f t="shared" si="30"/>
        <v>1717703.623803742</v>
      </c>
      <c r="T193" s="2">
        <f t="shared" si="31"/>
        <v>29.766339478364028</v>
      </c>
      <c r="W193" s="20">
        <f t="shared" si="33"/>
        <v>3461</v>
      </c>
      <c r="X193" s="8">
        <f t="shared" si="35"/>
        <v>942</v>
      </c>
    </row>
    <row r="194" spans="1:24" x14ac:dyDescent="0.3">
      <c r="A194" s="3">
        <v>39448</v>
      </c>
      <c r="B194" s="4">
        <v>7093</v>
      </c>
      <c r="C194" s="2">
        <f t="shared" si="24"/>
        <v>9129.2669793712121</v>
      </c>
      <c r="D194" s="2">
        <f t="shared" si="25"/>
        <v>2036.2669793712121</v>
      </c>
      <c r="E194" s="2">
        <f t="shared" si="26"/>
        <v>4146383.2112775603</v>
      </c>
      <c r="F194" s="2">
        <f t="shared" si="27"/>
        <v>28.708120391529846</v>
      </c>
      <c r="I194" s="20">
        <f t="shared" si="32"/>
        <v>9049.25</v>
      </c>
      <c r="J194" s="2">
        <f t="shared" si="34"/>
        <v>1956.25</v>
      </c>
      <c r="O194" s="3">
        <v>39448</v>
      </c>
      <c r="P194" s="22">
        <v>2675</v>
      </c>
      <c r="Q194" s="2">
        <f t="shared" si="28"/>
        <v>3215.6190186431277</v>
      </c>
      <c r="R194" s="2">
        <f t="shared" si="29"/>
        <v>540.61901864312767</v>
      </c>
      <c r="S194" s="2">
        <f t="shared" si="30"/>
        <v>292268.92331865843</v>
      </c>
      <c r="T194" s="2">
        <f t="shared" si="31"/>
        <v>20.210056771705705</v>
      </c>
      <c r="W194" s="20">
        <f t="shared" si="33"/>
        <v>3365.5</v>
      </c>
      <c r="X194" s="8">
        <f t="shared" si="35"/>
        <v>690.5</v>
      </c>
    </row>
    <row r="195" spans="1:24" x14ac:dyDescent="0.3">
      <c r="A195" s="3">
        <v>39479</v>
      </c>
      <c r="B195" s="4">
        <v>7483</v>
      </c>
      <c r="C195" s="2">
        <f t="shared" si="24"/>
        <v>8746.3218199786334</v>
      </c>
      <c r="D195" s="2">
        <f t="shared" si="25"/>
        <v>1263.3218199786334</v>
      </c>
      <c r="E195" s="2">
        <f t="shared" si="26"/>
        <v>1595982.0208341265</v>
      </c>
      <c r="F195" s="2">
        <f t="shared" si="27"/>
        <v>16.88255806466168</v>
      </c>
      <c r="I195" s="20">
        <f t="shared" si="32"/>
        <v>8507.75</v>
      </c>
      <c r="J195" s="2">
        <f t="shared" si="34"/>
        <v>1024.75</v>
      </c>
      <c r="O195" s="3">
        <v>39479</v>
      </c>
      <c r="P195" s="22">
        <v>2806</v>
      </c>
      <c r="Q195" s="2">
        <f t="shared" si="28"/>
        <v>3164.7870434097272</v>
      </c>
      <c r="R195" s="2">
        <f t="shared" si="29"/>
        <v>358.78704340972718</v>
      </c>
      <c r="S195" s="2">
        <f t="shared" si="30"/>
        <v>128728.14251869345</v>
      </c>
      <c r="T195" s="2">
        <f t="shared" si="31"/>
        <v>12.786423499990276</v>
      </c>
      <c r="W195" s="20">
        <f t="shared" si="33"/>
        <v>3295.25</v>
      </c>
      <c r="X195" s="8">
        <f t="shared" si="35"/>
        <v>489.25</v>
      </c>
    </row>
    <row r="196" spans="1:24" x14ac:dyDescent="0.3">
      <c r="A196" s="3">
        <v>39508</v>
      </c>
      <c r="B196" s="4">
        <v>8365</v>
      </c>
      <c r="C196" s="2">
        <f t="shared" ref="C196:C259" si="36">($G$2*B195)+($H$2*C195)</f>
        <v>8508.7385459694306</v>
      </c>
      <c r="D196" s="2">
        <f t="shared" ref="D196:D259" si="37">ABS(B196-C196)</f>
        <v>143.73854596943056</v>
      </c>
      <c r="E196" s="2">
        <f t="shared" ref="E196:E259" si="38">D196^2</f>
        <v>20660.769597406103</v>
      </c>
      <c r="F196" s="2">
        <f t="shared" ref="F196:F259" si="39">(D196/B196)*100</f>
        <v>1.7183328866638443</v>
      </c>
      <c r="I196" s="20">
        <f t="shared" si="32"/>
        <v>8251.5</v>
      </c>
      <c r="J196" s="2">
        <f t="shared" si="34"/>
        <v>113.5</v>
      </c>
      <c r="O196" s="3">
        <v>39508</v>
      </c>
      <c r="P196" s="22">
        <v>2989</v>
      </c>
      <c r="Q196" s="2">
        <f t="shared" ref="Q196:Q259" si="40">($U$2*P195)+($V$2*Q195)</f>
        <v>3131.0519111340582</v>
      </c>
      <c r="R196" s="2">
        <f t="shared" ref="R196:R259" si="41">ABS(P196-Q196)</f>
        <v>142.05191113405817</v>
      </c>
      <c r="S196" s="2">
        <f t="shared" ref="S196:S259" si="42">R196^2</f>
        <v>20178.745456838362</v>
      </c>
      <c r="T196" s="2">
        <f t="shared" ref="T196:T259" si="43">(R196/P196)*100</f>
        <v>4.7524894992993696</v>
      </c>
      <c r="W196" s="20">
        <f t="shared" si="33"/>
        <v>3218.25</v>
      </c>
      <c r="X196" s="8">
        <f t="shared" si="35"/>
        <v>229.25</v>
      </c>
    </row>
    <row r="197" spans="1:24" x14ac:dyDescent="0.3">
      <c r="A197" s="3">
        <v>39539</v>
      </c>
      <c r="B197" s="4">
        <v>8895</v>
      </c>
      <c r="C197" s="2">
        <f t="shared" si="36"/>
        <v>8481.7067368035623</v>
      </c>
      <c r="D197" s="2">
        <f t="shared" si="37"/>
        <v>413.29326319643769</v>
      </c>
      <c r="E197" s="2">
        <f t="shared" si="38"/>
        <v>170811.32140355991</v>
      </c>
      <c r="F197" s="2">
        <f t="shared" si="39"/>
        <v>4.646354842006045</v>
      </c>
      <c r="I197" s="20">
        <f t="shared" ref="I197:I260" si="44">AVERAGE(B194:B197)</f>
        <v>7959</v>
      </c>
      <c r="J197" s="2">
        <f t="shared" si="34"/>
        <v>936</v>
      </c>
      <c r="O197" s="3">
        <v>39539</v>
      </c>
      <c r="P197" s="22">
        <v>2997</v>
      </c>
      <c r="Q197" s="2">
        <f t="shared" si="40"/>
        <v>3117.6954087180929</v>
      </c>
      <c r="R197" s="2">
        <f t="shared" si="41"/>
        <v>120.69540871809295</v>
      </c>
      <c r="S197" s="2">
        <f t="shared" si="42"/>
        <v>14567.381685627508</v>
      </c>
      <c r="T197" s="2">
        <f t="shared" si="43"/>
        <v>4.0272074981011992</v>
      </c>
      <c r="W197" s="20">
        <f t="shared" ref="W197:W260" si="45">AVERAGE(P194:P197)</f>
        <v>2866.75</v>
      </c>
      <c r="X197" s="8">
        <f t="shared" si="35"/>
        <v>130.25</v>
      </c>
    </row>
    <row r="198" spans="1:24" x14ac:dyDescent="0.3">
      <c r="A198" s="3">
        <v>39569</v>
      </c>
      <c r="B198" s="4">
        <v>9794</v>
      </c>
      <c r="C198" s="2">
        <f t="shared" si="36"/>
        <v>8559.431640342249</v>
      </c>
      <c r="D198" s="2">
        <f t="shared" si="37"/>
        <v>1234.568359657751</v>
      </c>
      <c r="E198" s="2">
        <f t="shared" si="38"/>
        <v>1524159.03466803</v>
      </c>
      <c r="F198" s="2">
        <f t="shared" si="39"/>
        <v>12.605353886642343</v>
      </c>
      <c r="I198" s="20">
        <f t="shared" si="44"/>
        <v>8634.25</v>
      </c>
      <c r="J198" s="2">
        <f t="shared" ref="J198:J261" si="46">ABS(B198-I198)</f>
        <v>1159.75</v>
      </c>
      <c r="O198" s="3">
        <v>39569</v>
      </c>
      <c r="P198" s="22">
        <v>3420</v>
      </c>
      <c r="Q198" s="2">
        <f t="shared" si="40"/>
        <v>3106.3469621870377</v>
      </c>
      <c r="R198" s="2">
        <f t="shared" si="41"/>
        <v>313.65303781296234</v>
      </c>
      <c r="S198" s="2">
        <f t="shared" si="42"/>
        <v>98378.228129299576</v>
      </c>
      <c r="T198" s="2">
        <f t="shared" si="43"/>
        <v>9.1711414565193667</v>
      </c>
      <c r="W198" s="20">
        <f t="shared" si="45"/>
        <v>3053</v>
      </c>
      <c r="X198" s="8">
        <f t="shared" ref="X198:X261" si="47">ABS(P198-W198)</f>
        <v>367</v>
      </c>
    </row>
    <row r="199" spans="1:24" x14ac:dyDescent="0.3">
      <c r="A199" s="3">
        <v>39600</v>
      </c>
      <c r="B199" s="4">
        <v>9977</v>
      </c>
      <c r="C199" s="2">
        <f t="shared" si="36"/>
        <v>8791.6074709478034</v>
      </c>
      <c r="D199" s="2">
        <f t="shared" si="37"/>
        <v>1185.3925290521966</v>
      </c>
      <c r="E199" s="2">
        <f t="shared" si="38"/>
        <v>1405155.4479327626</v>
      </c>
      <c r="F199" s="2">
        <f t="shared" si="39"/>
        <v>11.881252170514149</v>
      </c>
      <c r="I199" s="20">
        <f t="shared" si="44"/>
        <v>9257.75</v>
      </c>
      <c r="J199" s="2">
        <f t="shared" si="46"/>
        <v>719.25</v>
      </c>
      <c r="O199" s="3">
        <v>39600</v>
      </c>
      <c r="P199" s="22">
        <v>3279</v>
      </c>
      <c r="Q199" s="2">
        <f t="shared" si="40"/>
        <v>3135.8383468778784</v>
      </c>
      <c r="R199" s="2">
        <f t="shared" si="41"/>
        <v>143.16165312212161</v>
      </c>
      <c r="S199" s="2">
        <f t="shared" si="42"/>
        <v>20495.258924658672</v>
      </c>
      <c r="T199" s="2">
        <f t="shared" si="43"/>
        <v>4.3660156487380783</v>
      </c>
      <c r="W199" s="20">
        <f t="shared" si="45"/>
        <v>3171.25</v>
      </c>
      <c r="X199" s="8">
        <f t="shared" si="47"/>
        <v>107.75</v>
      </c>
    </row>
    <row r="200" spans="1:24" x14ac:dyDescent="0.3">
      <c r="A200" s="3">
        <v>39630</v>
      </c>
      <c r="B200" s="4">
        <v>9553</v>
      </c>
      <c r="C200" s="2">
        <f t="shared" si="36"/>
        <v>9014.5351791409812</v>
      </c>
      <c r="D200" s="2">
        <f t="shared" si="37"/>
        <v>538.4648208590188</v>
      </c>
      <c r="E200" s="2">
        <f t="shared" si="38"/>
        <v>289944.3633027352</v>
      </c>
      <c r="F200" s="2">
        <f t="shared" si="39"/>
        <v>5.6366044264526201</v>
      </c>
      <c r="I200" s="20">
        <f t="shared" si="44"/>
        <v>9554.75</v>
      </c>
      <c r="J200" s="2">
        <f t="shared" si="46"/>
        <v>1.75</v>
      </c>
      <c r="O200" s="3">
        <v>39630</v>
      </c>
      <c r="P200" s="22">
        <v>3517</v>
      </c>
      <c r="Q200" s="2">
        <f t="shared" si="40"/>
        <v>3149.2991933426233</v>
      </c>
      <c r="R200" s="2">
        <f t="shared" si="41"/>
        <v>367.70080665737669</v>
      </c>
      <c r="S200" s="2">
        <f t="shared" si="42"/>
        <v>135203.88321648553</v>
      </c>
      <c r="T200" s="2">
        <f t="shared" si="43"/>
        <v>10.454956117639371</v>
      </c>
      <c r="W200" s="20">
        <f t="shared" si="45"/>
        <v>3303.25</v>
      </c>
      <c r="X200" s="8">
        <f t="shared" si="47"/>
        <v>213.75</v>
      </c>
    </row>
    <row r="201" spans="1:24" x14ac:dyDescent="0.3">
      <c r="A201" s="3">
        <v>39661</v>
      </c>
      <c r="B201" s="4">
        <v>9375</v>
      </c>
      <c r="C201" s="2">
        <f t="shared" si="36"/>
        <v>9115.8001403371945</v>
      </c>
      <c r="D201" s="2">
        <f t="shared" si="37"/>
        <v>259.19985966280547</v>
      </c>
      <c r="E201" s="2">
        <f t="shared" si="38"/>
        <v>67184.567249218046</v>
      </c>
      <c r="F201" s="2">
        <f t="shared" si="39"/>
        <v>2.7647985030699247</v>
      </c>
      <c r="I201" s="20">
        <f t="shared" si="44"/>
        <v>9674.75</v>
      </c>
      <c r="J201" s="2">
        <f t="shared" si="46"/>
        <v>299.75</v>
      </c>
      <c r="O201" s="3">
        <v>39661</v>
      </c>
      <c r="P201" s="22">
        <v>3472</v>
      </c>
      <c r="Q201" s="2">
        <f t="shared" si="40"/>
        <v>3183.8724466924973</v>
      </c>
      <c r="R201" s="2">
        <f t="shared" si="41"/>
        <v>288.12755330750269</v>
      </c>
      <c r="S201" s="2">
        <f t="shared" si="42"/>
        <v>83017.486974967804</v>
      </c>
      <c r="T201" s="2">
        <f t="shared" si="43"/>
        <v>8.298604645953418</v>
      </c>
      <c r="W201" s="20">
        <f t="shared" si="45"/>
        <v>3422</v>
      </c>
      <c r="X201" s="8">
        <f t="shared" si="47"/>
        <v>50</v>
      </c>
    </row>
    <row r="202" spans="1:24" x14ac:dyDescent="0.3">
      <c r="A202" s="3">
        <v>39692</v>
      </c>
      <c r="B202" s="4">
        <v>9225</v>
      </c>
      <c r="C202" s="2">
        <f t="shared" si="36"/>
        <v>9164.5458758319382</v>
      </c>
      <c r="D202" s="2">
        <f t="shared" si="37"/>
        <v>60.454124168061753</v>
      </c>
      <c r="E202" s="2">
        <f t="shared" si="38"/>
        <v>3654.7011289274283</v>
      </c>
      <c r="F202" s="2">
        <f t="shared" si="39"/>
        <v>0.65532925927438213</v>
      </c>
      <c r="I202" s="20">
        <f t="shared" si="44"/>
        <v>9532.5</v>
      </c>
      <c r="J202" s="2">
        <f t="shared" si="46"/>
        <v>307.5</v>
      </c>
      <c r="O202" s="3">
        <v>39692</v>
      </c>
      <c r="P202" s="22">
        <v>3151</v>
      </c>
      <c r="Q202" s="2">
        <f t="shared" si="40"/>
        <v>3210.9637848598941</v>
      </c>
      <c r="R202" s="2">
        <f t="shared" si="41"/>
        <v>59.963784859894076</v>
      </c>
      <c r="S202" s="2">
        <f t="shared" si="42"/>
        <v>3595.6554947236618</v>
      </c>
      <c r="T202" s="2">
        <f t="shared" si="43"/>
        <v>1.9030080882225984</v>
      </c>
      <c r="W202" s="20">
        <f t="shared" si="45"/>
        <v>3354.75</v>
      </c>
      <c r="X202" s="8">
        <f t="shared" si="47"/>
        <v>203.75</v>
      </c>
    </row>
    <row r="203" spans="1:24" x14ac:dyDescent="0.3">
      <c r="A203" s="3">
        <v>39722</v>
      </c>
      <c r="B203" s="4">
        <v>9948</v>
      </c>
      <c r="C203" s="2">
        <f t="shared" si="36"/>
        <v>9175.9150206690392</v>
      </c>
      <c r="D203" s="2">
        <f t="shared" si="37"/>
        <v>772.08497933096078</v>
      </c>
      <c r="E203" s="2">
        <f t="shared" si="38"/>
        <v>596115.21530849009</v>
      </c>
      <c r="F203" s="2">
        <f t="shared" si="39"/>
        <v>7.7612080753011732</v>
      </c>
      <c r="I203" s="20">
        <f t="shared" si="44"/>
        <v>9525.25</v>
      </c>
      <c r="J203" s="2">
        <f t="shared" si="46"/>
        <v>422.75</v>
      </c>
      <c r="O203" s="3">
        <v>39722</v>
      </c>
      <c r="P203" s="22">
        <v>3351</v>
      </c>
      <c r="Q203" s="2">
        <f t="shared" si="40"/>
        <v>3205.3256598184385</v>
      </c>
      <c r="R203" s="2">
        <f t="shared" si="41"/>
        <v>145.67434018156155</v>
      </c>
      <c r="S203" s="2">
        <f t="shared" si="42"/>
        <v>21221.013387333318</v>
      </c>
      <c r="T203" s="2">
        <f t="shared" si="43"/>
        <v>4.3471900979278288</v>
      </c>
      <c r="W203" s="20">
        <f t="shared" si="45"/>
        <v>3372.75</v>
      </c>
      <c r="X203" s="8">
        <f t="shared" si="47"/>
        <v>21.75</v>
      </c>
    </row>
    <row r="204" spans="1:24" x14ac:dyDescent="0.3">
      <c r="A204" s="3">
        <v>39753</v>
      </c>
      <c r="B204" s="4">
        <v>8758</v>
      </c>
      <c r="C204" s="2">
        <f t="shared" si="36"/>
        <v>9321.1151385660614</v>
      </c>
      <c r="D204" s="2">
        <f t="shared" si="37"/>
        <v>563.11513856606143</v>
      </c>
      <c r="E204" s="2">
        <f t="shared" si="38"/>
        <v>317098.65928227454</v>
      </c>
      <c r="F204" s="2">
        <f t="shared" si="39"/>
        <v>6.4297229797449358</v>
      </c>
      <c r="I204" s="20">
        <f t="shared" si="44"/>
        <v>9326.5</v>
      </c>
      <c r="J204" s="2">
        <f t="shared" si="46"/>
        <v>568.5</v>
      </c>
      <c r="O204" s="3">
        <v>39753</v>
      </c>
      <c r="P204" s="22">
        <v>3386</v>
      </c>
      <c r="Q204" s="2">
        <f t="shared" si="40"/>
        <v>3219.0227629481737</v>
      </c>
      <c r="R204" s="2">
        <f t="shared" si="41"/>
        <v>166.97723705182625</v>
      </c>
      <c r="S204" s="2">
        <f t="shared" si="42"/>
        <v>27881.397693461779</v>
      </c>
      <c r="T204" s="2">
        <f t="shared" si="43"/>
        <v>4.9314009761319033</v>
      </c>
      <c r="W204" s="20">
        <f t="shared" si="45"/>
        <v>3340</v>
      </c>
      <c r="X204" s="8">
        <f t="shared" si="47"/>
        <v>46</v>
      </c>
    </row>
    <row r="205" spans="1:24" x14ac:dyDescent="0.3">
      <c r="A205" s="3">
        <v>39783</v>
      </c>
      <c r="B205" s="4">
        <v>10839</v>
      </c>
      <c r="C205" s="2">
        <f t="shared" si="36"/>
        <v>9215.2143806206841</v>
      </c>
      <c r="D205" s="2">
        <f t="shared" si="37"/>
        <v>1623.7856193793159</v>
      </c>
      <c r="E205" s="2">
        <f t="shared" si="38"/>
        <v>2636679.7377030686</v>
      </c>
      <c r="F205" s="2">
        <f t="shared" si="39"/>
        <v>14.98095414133514</v>
      </c>
      <c r="I205" s="20">
        <f t="shared" si="44"/>
        <v>9692.5</v>
      </c>
      <c r="J205" s="2">
        <f t="shared" si="46"/>
        <v>1146.5</v>
      </c>
      <c r="O205" s="3">
        <v>39783</v>
      </c>
      <c r="P205" s="22">
        <v>4461</v>
      </c>
      <c r="Q205" s="2">
        <f t="shared" si="40"/>
        <v>3234.7228816744127</v>
      </c>
      <c r="R205" s="2">
        <f t="shared" si="41"/>
        <v>1226.2771183255873</v>
      </c>
      <c r="S205" s="2">
        <f t="shared" si="42"/>
        <v>1503755.5709289063</v>
      </c>
      <c r="T205" s="2">
        <f t="shared" si="43"/>
        <v>27.488839236170975</v>
      </c>
      <c r="W205" s="20">
        <f t="shared" si="45"/>
        <v>3587.25</v>
      </c>
      <c r="X205" s="8">
        <f t="shared" si="47"/>
        <v>873.75</v>
      </c>
    </row>
    <row r="206" spans="1:24" x14ac:dyDescent="0.3">
      <c r="A206" s="3">
        <v>39814</v>
      </c>
      <c r="B206" s="4">
        <v>7266</v>
      </c>
      <c r="C206" s="2">
        <f t="shared" si="36"/>
        <v>9520.5873249016004</v>
      </c>
      <c r="D206" s="2">
        <f t="shared" si="37"/>
        <v>2254.5873249016004</v>
      </c>
      <c r="E206" s="2">
        <f t="shared" si="38"/>
        <v>5083164.0056069549</v>
      </c>
      <c r="F206" s="2">
        <f t="shared" si="39"/>
        <v>31.029277799361417</v>
      </c>
      <c r="I206" s="20">
        <f t="shared" si="44"/>
        <v>9202.75</v>
      </c>
      <c r="J206" s="2">
        <f t="shared" si="46"/>
        <v>1936.75</v>
      </c>
      <c r="O206" s="3">
        <v>39814</v>
      </c>
      <c r="P206" s="22">
        <v>2913</v>
      </c>
      <c r="Q206" s="2">
        <f t="shared" si="40"/>
        <v>3350.024204710478</v>
      </c>
      <c r="R206" s="2">
        <f t="shared" si="41"/>
        <v>437.02420471047799</v>
      </c>
      <c r="S206" s="2">
        <f t="shared" si="42"/>
        <v>190990.15550282577</v>
      </c>
      <c r="T206" s="2">
        <f t="shared" si="43"/>
        <v>15.002547363902439</v>
      </c>
      <c r="W206" s="20">
        <f t="shared" si="45"/>
        <v>3527.75</v>
      </c>
      <c r="X206" s="8">
        <f t="shared" si="47"/>
        <v>614.75</v>
      </c>
    </row>
    <row r="207" spans="1:24" x14ac:dyDescent="0.3">
      <c r="A207" s="3">
        <v>39845</v>
      </c>
      <c r="B207" s="4">
        <v>7578</v>
      </c>
      <c r="C207" s="2">
        <f t="shared" si="36"/>
        <v>9096.5843276298274</v>
      </c>
      <c r="D207" s="2">
        <f t="shared" si="37"/>
        <v>1518.5843276298274</v>
      </c>
      <c r="E207" s="2">
        <f t="shared" si="38"/>
        <v>2306098.3601229349</v>
      </c>
      <c r="F207" s="2">
        <f t="shared" si="39"/>
        <v>20.039381467799252</v>
      </c>
      <c r="I207" s="20">
        <f t="shared" si="44"/>
        <v>8610.25</v>
      </c>
      <c r="J207" s="2">
        <f t="shared" si="46"/>
        <v>1032.25</v>
      </c>
      <c r="O207" s="3">
        <v>39845</v>
      </c>
      <c r="P207" s="22">
        <v>2781</v>
      </c>
      <c r="Q207" s="2">
        <f t="shared" si="40"/>
        <v>3308.9327839794882</v>
      </c>
      <c r="R207" s="2">
        <f t="shared" si="41"/>
        <v>527.93278397948825</v>
      </c>
      <c r="S207" s="2">
        <f t="shared" si="42"/>
        <v>278713.024400333</v>
      </c>
      <c r="T207" s="2">
        <f t="shared" si="43"/>
        <v>18.983559294479978</v>
      </c>
      <c r="W207" s="20">
        <f t="shared" si="45"/>
        <v>3385.25</v>
      </c>
      <c r="X207" s="8">
        <f t="shared" si="47"/>
        <v>604.25</v>
      </c>
    </row>
    <row r="208" spans="1:24" x14ac:dyDescent="0.3">
      <c r="A208" s="3">
        <v>39873</v>
      </c>
      <c r="B208" s="4">
        <v>8688</v>
      </c>
      <c r="C208" s="2">
        <f t="shared" si="36"/>
        <v>8810.9957858096132</v>
      </c>
      <c r="D208" s="2">
        <f t="shared" si="37"/>
        <v>122.99578580961315</v>
      </c>
      <c r="E208" s="2">
        <f t="shared" si="38"/>
        <v>15127.963326924237</v>
      </c>
      <c r="F208" s="2">
        <f t="shared" si="39"/>
        <v>1.4156973504789727</v>
      </c>
      <c r="I208" s="20">
        <f t="shared" si="44"/>
        <v>8592.75</v>
      </c>
      <c r="J208" s="2">
        <f t="shared" si="46"/>
        <v>95.25</v>
      </c>
      <c r="O208" s="3">
        <v>39873</v>
      </c>
      <c r="P208" s="22">
        <v>3024</v>
      </c>
      <c r="Q208" s="2">
        <f t="shared" si="40"/>
        <v>3259.293638343252</v>
      </c>
      <c r="R208" s="2">
        <f t="shared" si="41"/>
        <v>235.29363834325204</v>
      </c>
      <c r="S208" s="2">
        <f t="shared" si="42"/>
        <v>55363.096244805085</v>
      </c>
      <c r="T208" s="2">
        <f t="shared" si="43"/>
        <v>7.780874283837699</v>
      </c>
      <c r="W208" s="20">
        <f t="shared" si="45"/>
        <v>3294.75</v>
      </c>
      <c r="X208" s="8">
        <f t="shared" si="47"/>
        <v>270.75</v>
      </c>
    </row>
    <row r="209" spans="1:24" x14ac:dyDescent="0.3">
      <c r="A209" s="3">
        <v>39904</v>
      </c>
      <c r="B209" s="4">
        <v>9162</v>
      </c>
      <c r="C209" s="2">
        <f t="shared" si="36"/>
        <v>8787.8649089262581</v>
      </c>
      <c r="D209" s="2">
        <f t="shared" si="37"/>
        <v>374.13509107374193</v>
      </c>
      <c r="E209" s="2">
        <f t="shared" si="38"/>
        <v>139977.06637275717</v>
      </c>
      <c r="F209" s="2">
        <f t="shared" si="39"/>
        <v>4.0835526203202566</v>
      </c>
      <c r="I209" s="20">
        <f t="shared" si="44"/>
        <v>8173.5</v>
      </c>
      <c r="J209" s="2">
        <f t="shared" si="46"/>
        <v>988.5</v>
      </c>
      <c r="O209" s="3">
        <v>39904</v>
      </c>
      <c r="P209" s="22">
        <v>3130</v>
      </c>
      <c r="Q209" s="2">
        <f t="shared" si="40"/>
        <v>3237.1700356130709</v>
      </c>
      <c r="R209" s="2">
        <f t="shared" si="41"/>
        <v>107.17003561307092</v>
      </c>
      <c r="S209" s="2">
        <f t="shared" si="42"/>
        <v>11485.41653330689</v>
      </c>
      <c r="T209" s="2">
        <f t="shared" si="43"/>
        <v>3.423962799139646</v>
      </c>
      <c r="W209" s="20">
        <f t="shared" si="45"/>
        <v>2962</v>
      </c>
      <c r="X209" s="8">
        <f t="shared" si="47"/>
        <v>168</v>
      </c>
    </row>
    <row r="210" spans="1:24" x14ac:dyDescent="0.3">
      <c r="A210" s="3">
        <v>39934</v>
      </c>
      <c r="B210" s="4">
        <v>9369</v>
      </c>
      <c r="C210" s="2">
        <f t="shared" si="36"/>
        <v>8858.2256344779908</v>
      </c>
      <c r="D210" s="2">
        <f t="shared" si="37"/>
        <v>510.77436552200925</v>
      </c>
      <c r="E210" s="2">
        <f t="shared" si="38"/>
        <v>260890.45247441111</v>
      </c>
      <c r="F210" s="2">
        <f t="shared" si="39"/>
        <v>5.4517490182731265</v>
      </c>
      <c r="I210" s="20">
        <f t="shared" si="44"/>
        <v>8699.25</v>
      </c>
      <c r="J210" s="2">
        <f t="shared" si="46"/>
        <v>669.75</v>
      </c>
      <c r="O210" s="3">
        <v>39934</v>
      </c>
      <c r="P210" s="22">
        <v>3467</v>
      </c>
      <c r="Q210" s="2">
        <f t="shared" si="40"/>
        <v>3227.093319093332</v>
      </c>
      <c r="R210" s="2">
        <f t="shared" si="41"/>
        <v>239.90668090666804</v>
      </c>
      <c r="S210" s="2">
        <f t="shared" si="42"/>
        <v>57555.215543653838</v>
      </c>
      <c r="T210" s="2">
        <f t="shared" si="43"/>
        <v>6.9197196684934541</v>
      </c>
      <c r="W210" s="20">
        <f t="shared" si="45"/>
        <v>3100.5</v>
      </c>
      <c r="X210" s="8">
        <f t="shared" si="47"/>
        <v>366.5</v>
      </c>
    </row>
    <row r="211" spans="1:24" x14ac:dyDescent="0.3">
      <c r="A211" s="3">
        <v>39965</v>
      </c>
      <c r="B211" s="4">
        <v>10167</v>
      </c>
      <c r="C211" s="2">
        <f t="shared" si="36"/>
        <v>8954.2830634890288</v>
      </c>
      <c r="D211" s="2">
        <f t="shared" si="37"/>
        <v>1212.7169365109712</v>
      </c>
      <c r="E211" s="2">
        <f t="shared" si="38"/>
        <v>1470682.3681005549</v>
      </c>
      <c r="F211" s="2">
        <f t="shared" si="39"/>
        <v>11.927972228887294</v>
      </c>
      <c r="I211" s="20">
        <f t="shared" si="44"/>
        <v>9346.5</v>
      </c>
      <c r="J211" s="2">
        <f t="shared" si="46"/>
        <v>820.5</v>
      </c>
      <c r="O211" s="3">
        <v>39965</v>
      </c>
      <c r="P211" s="22">
        <v>3307</v>
      </c>
      <c r="Q211" s="2">
        <f t="shared" si="40"/>
        <v>3249.6506654715308</v>
      </c>
      <c r="R211" s="2">
        <f t="shared" si="41"/>
        <v>57.349334528469171</v>
      </c>
      <c r="S211" s="2">
        <f t="shared" si="42"/>
        <v>3288.9461708582662</v>
      </c>
      <c r="T211" s="2">
        <f t="shared" si="43"/>
        <v>1.7341800583147617</v>
      </c>
      <c r="W211" s="20">
        <f t="shared" si="45"/>
        <v>3232</v>
      </c>
      <c r="X211" s="8">
        <f t="shared" si="47"/>
        <v>75</v>
      </c>
    </row>
    <row r="212" spans="1:24" x14ac:dyDescent="0.3">
      <c r="A212" s="3">
        <v>39995</v>
      </c>
      <c r="B212" s="4">
        <v>9507</v>
      </c>
      <c r="C212" s="2">
        <f t="shared" si="36"/>
        <v>9182.349464042105</v>
      </c>
      <c r="D212" s="2">
        <f t="shared" si="37"/>
        <v>324.65053595789504</v>
      </c>
      <c r="E212" s="2">
        <f t="shared" si="38"/>
        <v>105397.97049774851</v>
      </c>
      <c r="F212" s="2">
        <f t="shared" si="39"/>
        <v>3.4148578516660888</v>
      </c>
      <c r="I212" s="20">
        <f t="shared" si="44"/>
        <v>9551.25</v>
      </c>
      <c r="J212" s="2">
        <f t="shared" si="46"/>
        <v>44.25</v>
      </c>
      <c r="O212" s="3">
        <v>39995</v>
      </c>
      <c r="P212" s="22">
        <v>3555</v>
      </c>
      <c r="Q212" s="2">
        <f t="shared" si="40"/>
        <v>3255.0429655051475</v>
      </c>
      <c r="R212" s="2">
        <f t="shared" si="41"/>
        <v>299.95703449485245</v>
      </c>
      <c r="S212" s="2">
        <f t="shared" si="42"/>
        <v>89974.222542946096</v>
      </c>
      <c r="T212" s="2">
        <f t="shared" si="43"/>
        <v>8.4376099717258075</v>
      </c>
      <c r="W212" s="20">
        <f t="shared" si="45"/>
        <v>3364.75</v>
      </c>
      <c r="X212" s="8">
        <f t="shared" si="47"/>
        <v>190.25</v>
      </c>
    </row>
    <row r="213" spans="1:24" x14ac:dyDescent="0.3">
      <c r="A213" s="3">
        <v>40026</v>
      </c>
      <c r="B213" s="4">
        <v>8923</v>
      </c>
      <c r="C213" s="2">
        <f t="shared" si="36"/>
        <v>9243.4040077236386</v>
      </c>
      <c r="D213" s="2">
        <f t="shared" si="37"/>
        <v>320.40400772363864</v>
      </c>
      <c r="E213" s="2">
        <f t="shared" si="38"/>
        <v>102658.7281653695</v>
      </c>
      <c r="F213" s="2">
        <f t="shared" si="39"/>
        <v>3.5907655241918484</v>
      </c>
      <c r="I213" s="20">
        <f t="shared" si="44"/>
        <v>9491.5</v>
      </c>
      <c r="J213" s="2">
        <f t="shared" si="46"/>
        <v>568.5</v>
      </c>
      <c r="O213" s="3">
        <v>40026</v>
      </c>
      <c r="P213" s="22">
        <v>3399</v>
      </c>
      <c r="Q213" s="2">
        <f t="shared" si="40"/>
        <v>3283.246576593036</v>
      </c>
      <c r="R213" s="2">
        <f t="shared" si="41"/>
        <v>115.75342340696398</v>
      </c>
      <c r="S213" s="2">
        <f t="shared" si="42"/>
        <v>13398.855030431876</v>
      </c>
      <c r="T213" s="2">
        <f t="shared" si="43"/>
        <v>3.4055140749327446</v>
      </c>
      <c r="W213" s="20">
        <f t="shared" si="45"/>
        <v>3432</v>
      </c>
      <c r="X213" s="8">
        <f t="shared" si="47"/>
        <v>33</v>
      </c>
    </row>
    <row r="214" spans="1:24" x14ac:dyDescent="0.3">
      <c r="A214" s="3">
        <v>40057</v>
      </c>
      <c r="B214" s="4">
        <v>9272</v>
      </c>
      <c r="C214" s="2">
        <f t="shared" si="36"/>
        <v>9183.1480761337461</v>
      </c>
      <c r="D214" s="2">
        <f t="shared" si="37"/>
        <v>88.851923866253856</v>
      </c>
      <c r="E214" s="2">
        <f t="shared" si="38"/>
        <v>7894.6643747345715</v>
      </c>
      <c r="F214" s="2">
        <f t="shared" si="39"/>
        <v>0.95828218147383359</v>
      </c>
      <c r="I214" s="20">
        <f t="shared" si="44"/>
        <v>9467.25</v>
      </c>
      <c r="J214" s="2">
        <f t="shared" si="46"/>
        <v>195.25</v>
      </c>
      <c r="O214" s="3">
        <v>40057</v>
      </c>
      <c r="P214" s="22">
        <v>3263</v>
      </c>
      <c r="Q214" s="2">
        <f t="shared" si="40"/>
        <v>3294.1303504687166</v>
      </c>
      <c r="R214" s="2">
        <f t="shared" si="41"/>
        <v>31.130350468716642</v>
      </c>
      <c r="S214" s="2">
        <f t="shared" si="42"/>
        <v>969.09872030512645</v>
      </c>
      <c r="T214" s="2">
        <f t="shared" si="43"/>
        <v>0.95404077440136814</v>
      </c>
      <c r="W214" s="20">
        <f t="shared" si="45"/>
        <v>3381</v>
      </c>
      <c r="X214" s="8">
        <f t="shared" si="47"/>
        <v>118</v>
      </c>
    </row>
    <row r="215" spans="1:24" x14ac:dyDescent="0.3">
      <c r="A215" s="3">
        <v>40087</v>
      </c>
      <c r="B215" s="4">
        <v>9075</v>
      </c>
      <c r="C215" s="2">
        <f t="shared" si="36"/>
        <v>9199.8577780009382</v>
      </c>
      <c r="D215" s="2">
        <f t="shared" si="37"/>
        <v>124.8577780009382</v>
      </c>
      <c r="E215" s="2">
        <f t="shared" si="38"/>
        <v>15589.464727331566</v>
      </c>
      <c r="F215" s="2">
        <f t="shared" si="39"/>
        <v>1.3758432837568948</v>
      </c>
      <c r="I215" s="20">
        <f t="shared" si="44"/>
        <v>9194.25</v>
      </c>
      <c r="J215" s="2">
        <f t="shared" si="46"/>
        <v>119.25</v>
      </c>
      <c r="O215" s="3">
        <v>40087</v>
      </c>
      <c r="P215" s="22">
        <v>3425</v>
      </c>
      <c r="Q215" s="2">
        <f t="shared" si="40"/>
        <v>3291.2033036030616</v>
      </c>
      <c r="R215" s="2">
        <f t="shared" si="41"/>
        <v>133.79669639693839</v>
      </c>
      <c r="S215" s="2">
        <f t="shared" si="42"/>
        <v>17901.555966734504</v>
      </c>
      <c r="T215" s="2">
        <f t="shared" si="43"/>
        <v>3.9064728875018511</v>
      </c>
      <c r="W215" s="20">
        <f t="shared" si="45"/>
        <v>3410.5</v>
      </c>
      <c r="X215" s="8">
        <f t="shared" si="47"/>
        <v>14.5</v>
      </c>
    </row>
    <row r="216" spans="1:24" x14ac:dyDescent="0.3">
      <c r="A216" s="3">
        <v>40118</v>
      </c>
      <c r="B216" s="4">
        <v>8949</v>
      </c>
      <c r="C216" s="2">
        <f t="shared" si="36"/>
        <v>9176.3767304848916</v>
      </c>
      <c r="D216" s="2">
        <f t="shared" si="37"/>
        <v>227.3767304848916</v>
      </c>
      <c r="E216" s="2">
        <f t="shared" si="38"/>
        <v>51700.177565999031</v>
      </c>
      <c r="F216" s="2">
        <f t="shared" si="39"/>
        <v>2.5408060172632876</v>
      </c>
      <c r="I216" s="20">
        <f t="shared" si="44"/>
        <v>9054.75</v>
      </c>
      <c r="J216" s="2">
        <f t="shared" si="46"/>
        <v>105.75</v>
      </c>
      <c r="O216" s="3">
        <v>40118</v>
      </c>
      <c r="P216" s="22">
        <v>3356</v>
      </c>
      <c r="Q216" s="2">
        <f t="shared" si="40"/>
        <v>3303.7836052998646</v>
      </c>
      <c r="R216" s="2">
        <f t="shared" si="41"/>
        <v>52.216394700135425</v>
      </c>
      <c r="S216" s="2">
        <f t="shared" si="42"/>
        <v>2726.5518754803306</v>
      </c>
      <c r="T216" s="2">
        <f t="shared" si="43"/>
        <v>1.5559116418395538</v>
      </c>
      <c r="W216" s="20">
        <f t="shared" si="45"/>
        <v>3360.75</v>
      </c>
      <c r="X216" s="8">
        <f t="shared" si="47"/>
        <v>4.75</v>
      </c>
    </row>
    <row r="217" spans="1:24" x14ac:dyDescent="0.3">
      <c r="A217" s="3">
        <v>40148</v>
      </c>
      <c r="B217" s="4">
        <v>10843</v>
      </c>
      <c r="C217" s="2">
        <f t="shared" si="36"/>
        <v>9133.6157275418554</v>
      </c>
      <c r="D217" s="2">
        <f t="shared" si="37"/>
        <v>1709.3842724581446</v>
      </c>
      <c r="E217" s="2">
        <f t="shared" si="38"/>
        <v>2921994.59092726</v>
      </c>
      <c r="F217" s="2">
        <f t="shared" si="39"/>
        <v>15.764864635784786</v>
      </c>
      <c r="I217" s="20">
        <f t="shared" si="44"/>
        <v>9534.75</v>
      </c>
      <c r="J217" s="2">
        <f t="shared" si="46"/>
        <v>1308.25</v>
      </c>
      <c r="O217" s="3">
        <v>40148</v>
      </c>
      <c r="P217" s="22">
        <v>4625</v>
      </c>
      <c r="Q217" s="2">
        <f t="shared" si="40"/>
        <v>3308.6932780835496</v>
      </c>
      <c r="R217" s="2">
        <f t="shared" si="41"/>
        <v>1316.3067219164504</v>
      </c>
      <c r="S217" s="2">
        <f t="shared" si="42"/>
        <v>1732663.3861624317</v>
      </c>
      <c r="T217" s="2">
        <f t="shared" si="43"/>
        <v>28.460685879274607</v>
      </c>
      <c r="W217" s="20">
        <f t="shared" si="45"/>
        <v>3667.25</v>
      </c>
      <c r="X217" s="8">
        <f t="shared" si="47"/>
        <v>957.75</v>
      </c>
    </row>
    <row r="218" spans="1:24" x14ac:dyDescent="0.3">
      <c r="A218" s="3">
        <v>40179</v>
      </c>
      <c r="B218" s="4">
        <v>6558</v>
      </c>
      <c r="C218" s="2">
        <f t="shared" si="36"/>
        <v>9455.0865559308677</v>
      </c>
      <c r="D218" s="2">
        <f t="shared" si="37"/>
        <v>2897.0865559308677</v>
      </c>
      <c r="E218" s="2">
        <f t="shared" si="38"/>
        <v>8393110.5125553757</v>
      </c>
      <c r="F218" s="2">
        <f t="shared" si="39"/>
        <v>44.176373222489595</v>
      </c>
      <c r="I218" s="20">
        <f t="shared" si="44"/>
        <v>8856.25</v>
      </c>
      <c r="J218" s="2">
        <f t="shared" si="46"/>
        <v>2298.25</v>
      </c>
      <c r="O218" s="3">
        <v>40179</v>
      </c>
      <c r="P218" s="22">
        <v>2878</v>
      </c>
      <c r="Q218" s="2">
        <f t="shared" si="40"/>
        <v>3432.4596798944785</v>
      </c>
      <c r="R218" s="2">
        <f t="shared" si="41"/>
        <v>554.45967989447854</v>
      </c>
      <c r="S218" s="2">
        <f t="shared" si="42"/>
        <v>307425.53662868764</v>
      </c>
      <c r="T218" s="2">
        <f t="shared" si="43"/>
        <v>19.265451003977713</v>
      </c>
      <c r="W218" s="20">
        <f t="shared" si="45"/>
        <v>3571</v>
      </c>
      <c r="X218" s="8">
        <f t="shared" si="47"/>
        <v>693</v>
      </c>
    </row>
    <row r="219" spans="1:24" x14ac:dyDescent="0.3">
      <c r="A219" s="3">
        <v>40210</v>
      </c>
      <c r="B219" s="4">
        <v>7481</v>
      </c>
      <c r="C219" s="2">
        <f t="shared" si="36"/>
        <v>8910.2536414975984</v>
      </c>
      <c r="D219" s="2">
        <f t="shared" si="37"/>
        <v>1429.2536414975984</v>
      </c>
      <c r="E219" s="2">
        <f t="shared" si="38"/>
        <v>2042765.9717341457</v>
      </c>
      <c r="F219" s="2">
        <f t="shared" si="39"/>
        <v>19.105114844240052</v>
      </c>
      <c r="I219" s="20">
        <f t="shared" si="44"/>
        <v>8457.75</v>
      </c>
      <c r="J219" s="2">
        <f t="shared" si="46"/>
        <v>976.75</v>
      </c>
      <c r="O219" s="3">
        <v>40210</v>
      </c>
      <c r="P219" s="22">
        <v>2916</v>
      </c>
      <c r="Q219" s="2">
        <f t="shared" si="40"/>
        <v>3380.32632952317</v>
      </c>
      <c r="R219" s="2">
        <f t="shared" si="41"/>
        <v>464.32632952316999</v>
      </c>
      <c r="S219" s="2">
        <f t="shared" si="42"/>
        <v>215598.94028845945</v>
      </c>
      <c r="T219" s="2">
        <f t="shared" si="43"/>
        <v>15.923399503538066</v>
      </c>
      <c r="W219" s="20">
        <f t="shared" si="45"/>
        <v>3443.75</v>
      </c>
      <c r="X219" s="8">
        <f t="shared" si="47"/>
        <v>527.75</v>
      </c>
    </row>
    <row r="220" spans="1:24" x14ac:dyDescent="0.3">
      <c r="A220" s="3">
        <v>40238</v>
      </c>
      <c r="B220" s="4">
        <v>9475</v>
      </c>
      <c r="C220" s="2">
        <f t="shared" si="36"/>
        <v>8641.4648387028228</v>
      </c>
      <c r="D220" s="2">
        <f t="shared" si="37"/>
        <v>833.53516129717718</v>
      </c>
      <c r="E220" s="2">
        <f t="shared" si="38"/>
        <v>694780.86511871114</v>
      </c>
      <c r="F220" s="2">
        <f t="shared" si="39"/>
        <v>8.7972048685717912</v>
      </c>
      <c r="I220" s="20">
        <f t="shared" si="44"/>
        <v>8589.25</v>
      </c>
      <c r="J220" s="2">
        <f t="shared" si="46"/>
        <v>885.75</v>
      </c>
      <c r="O220" s="3">
        <v>40238</v>
      </c>
      <c r="P220" s="22">
        <v>3214</v>
      </c>
      <c r="Q220" s="2">
        <f t="shared" si="40"/>
        <v>3336.6678127699552</v>
      </c>
      <c r="R220" s="2">
        <f t="shared" si="41"/>
        <v>122.66781276995516</v>
      </c>
      <c r="S220" s="2">
        <f t="shared" si="42"/>
        <v>15047.392289764775</v>
      </c>
      <c r="T220" s="2">
        <f t="shared" si="43"/>
        <v>3.8166712125063831</v>
      </c>
      <c r="W220" s="20">
        <f t="shared" si="45"/>
        <v>3408.25</v>
      </c>
      <c r="X220" s="8">
        <f t="shared" si="47"/>
        <v>194.25</v>
      </c>
    </row>
    <row r="221" spans="1:24" x14ac:dyDescent="0.3">
      <c r="A221" s="3">
        <v>40269</v>
      </c>
      <c r="B221" s="4">
        <v>9424</v>
      </c>
      <c r="C221" s="2">
        <f t="shared" si="36"/>
        <v>8798.2214224101499</v>
      </c>
      <c r="D221" s="2">
        <f t="shared" si="37"/>
        <v>625.7785775898501</v>
      </c>
      <c r="E221" s="2">
        <f t="shared" si="38"/>
        <v>391598.82817037601</v>
      </c>
      <c r="F221" s="2">
        <f t="shared" si="39"/>
        <v>6.640265042337119</v>
      </c>
      <c r="I221" s="20">
        <f t="shared" si="44"/>
        <v>8234.5</v>
      </c>
      <c r="J221" s="2">
        <f t="shared" si="46"/>
        <v>1189.5</v>
      </c>
      <c r="O221" s="3">
        <v>40269</v>
      </c>
      <c r="P221" s="22">
        <v>3310</v>
      </c>
      <c r="Q221" s="2">
        <f t="shared" si="40"/>
        <v>3325.1339099555335</v>
      </c>
      <c r="R221" s="2">
        <f t="shared" si="41"/>
        <v>15.133909955533454</v>
      </c>
      <c r="S221" s="2">
        <f t="shared" si="42"/>
        <v>229.0352305421946</v>
      </c>
      <c r="T221" s="2">
        <f t="shared" si="43"/>
        <v>0.45721782343001371</v>
      </c>
      <c r="W221" s="20">
        <f t="shared" si="45"/>
        <v>3079.5</v>
      </c>
      <c r="X221" s="8">
        <f t="shared" si="47"/>
        <v>230.5</v>
      </c>
    </row>
    <row r="222" spans="1:24" x14ac:dyDescent="0.3">
      <c r="A222" s="3">
        <v>40299</v>
      </c>
      <c r="B222" s="4">
        <v>9351</v>
      </c>
      <c r="C222" s="2">
        <f t="shared" si="36"/>
        <v>8915.9068141428234</v>
      </c>
      <c r="D222" s="2">
        <f t="shared" si="37"/>
        <v>435.09318585717665</v>
      </c>
      <c r="E222" s="2">
        <f t="shared" si="38"/>
        <v>189306.08037934767</v>
      </c>
      <c r="F222" s="2">
        <f t="shared" si="39"/>
        <v>4.6529054203526536</v>
      </c>
      <c r="I222" s="20">
        <f t="shared" si="44"/>
        <v>8932.75</v>
      </c>
      <c r="J222" s="2">
        <f t="shared" si="46"/>
        <v>418.25</v>
      </c>
      <c r="O222" s="3">
        <v>40299</v>
      </c>
      <c r="P222" s="22">
        <v>3467</v>
      </c>
      <c r="Q222" s="2">
        <f t="shared" si="40"/>
        <v>3323.7109364575331</v>
      </c>
      <c r="R222" s="2">
        <f t="shared" si="41"/>
        <v>143.28906354246692</v>
      </c>
      <c r="S222" s="2">
        <f t="shared" si="42"/>
        <v>20531.755730877121</v>
      </c>
      <c r="T222" s="2">
        <f t="shared" si="43"/>
        <v>4.1329409732468108</v>
      </c>
      <c r="W222" s="20">
        <f t="shared" si="45"/>
        <v>3226.75</v>
      </c>
      <c r="X222" s="8">
        <f t="shared" si="47"/>
        <v>240.25</v>
      </c>
    </row>
    <row r="223" spans="1:24" x14ac:dyDescent="0.3">
      <c r="A223" s="3">
        <v>40330</v>
      </c>
      <c r="B223" s="4">
        <v>10552</v>
      </c>
      <c r="C223" s="2">
        <f t="shared" si="36"/>
        <v>8997.7314624314058</v>
      </c>
      <c r="D223" s="2">
        <f t="shared" si="37"/>
        <v>1554.2685375685942</v>
      </c>
      <c r="E223" s="2">
        <f t="shared" si="38"/>
        <v>2415750.6868756167</v>
      </c>
      <c r="F223" s="2">
        <f t="shared" si="39"/>
        <v>14.729610856411998</v>
      </c>
      <c r="I223" s="20">
        <f t="shared" si="44"/>
        <v>9700.5</v>
      </c>
      <c r="J223" s="2">
        <f t="shared" si="46"/>
        <v>851.5</v>
      </c>
      <c r="O223" s="3">
        <v>40330</v>
      </c>
      <c r="P223" s="22">
        <v>3438</v>
      </c>
      <c r="Q223" s="2">
        <f t="shared" si="40"/>
        <v>3337.1837627511563</v>
      </c>
      <c r="R223" s="2">
        <f t="shared" si="41"/>
        <v>100.81623724884366</v>
      </c>
      <c r="S223" s="2">
        <f t="shared" si="42"/>
        <v>10163.913693015133</v>
      </c>
      <c r="T223" s="2">
        <f t="shared" si="43"/>
        <v>2.9324094604084836</v>
      </c>
      <c r="W223" s="20">
        <f t="shared" si="45"/>
        <v>3357.25</v>
      </c>
      <c r="X223" s="8">
        <f t="shared" si="47"/>
        <v>80.75</v>
      </c>
    </row>
    <row r="224" spans="1:24" x14ac:dyDescent="0.3">
      <c r="A224" s="3">
        <v>40360</v>
      </c>
      <c r="B224" s="4">
        <v>9077</v>
      </c>
      <c r="C224" s="2">
        <f t="shared" si="36"/>
        <v>9290.0308607361767</v>
      </c>
      <c r="D224" s="2">
        <f t="shared" si="37"/>
        <v>213.03086073617669</v>
      </c>
      <c r="E224" s="2">
        <f t="shared" si="38"/>
        <v>45382.147625996309</v>
      </c>
      <c r="F224" s="2">
        <f t="shared" si="39"/>
        <v>2.3469302714132056</v>
      </c>
      <c r="I224" s="20">
        <f t="shared" si="44"/>
        <v>9601</v>
      </c>
      <c r="J224" s="2">
        <f t="shared" si="46"/>
        <v>524</v>
      </c>
      <c r="O224" s="3">
        <v>40360</v>
      </c>
      <c r="P224" s="22">
        <v>3657</v>
      </c>
      <c r="Q224" s="2">
        <f t="shared" si="40"/>
        <v>3346.663060182867</v>
      </c>
      <c r="R224" s="2">
        <f t="shared" si="41"/>
        <v>310.33693981713304</v>
      </c>
      <c r="S224" s="2">
        <f t="shared" si="42"/>
        <v>96309.01621506286</v>
      </c>
      <c r="T224" s="2">
        <f t="shared" si="43"/>
        <v>8.486107186686711</v>
      </c>
      <c r="W224" s="20">
        <f t="shared" si="45"/>
        <v>3468</v>
      </c>
      <c r="X224" s="8">
        <f t="shared" si="47"/>
        <v>189</v>
      </c>
    </row>
    <row r="225" spans="1:24" x14ac:dyDescent="0.3">
      <c r="A225" s="3">
        <v>40391</v>
      </c>
      <c r="B225" s="4">
        <v>9273</v>
      </c>
      <c r="C225" s="2">
        <f t="shared" si="36"/>
        <v>9249.9677758133221</v>
      </c>
      <c r="D225" s="2">
        <f t="shared" si="37"/>
        <v>23.032224186677922</v>
      </c>
      <c r="E225" s="2">
        <f t="shared" si="38"/>
        <v>530.48335098539144</v>
      </c>
      <c r="F225" s="2">
        <f t="shared" si="39"/>
        <v>0.24837942614771832</v>
      </c>
      <c r="I225" s="20">
        <f t="shared" si="44"/>
        <v>9563.25</v>
      </c>
      <c r="J225" s="2">
        <f t="shared" si="46"/>
        <v>290.25</v>
      </c>
      <c r="O225" s="3">
        <v>40391</v>
      </c>
      <c r="P225" s="22">
        <v>3454</v>
      </c>
      <c r="Q225" s="2">
        <f t="shared" si="40"/>
        <v>3375.8426470911982</v>
      </c>
      <c r="R225" s="2">
        <f t="shared" si="41"/>
        <v>78.15735290880184</v>
      </c>
      <c r="S225" s="2">
        <f t="shared" si="42"/>
        <v>6108.5718137109952</v>
      </c>
      <c r="T225" s="2">
        <f t="shared" si="43"/>
        <v>2.2628069747771233</v>
      </c>
      <c r="W225" s="20">
        <f t="shared" si="45"/>
        <v>3504</v>
      </c>
      <c r="X225" s="8">
        <f t="shared" si="47"/>
        <v>50</v>
      </c>
    </row>
    <row r="226" spans="1:24" x14ac:dyDescent="0.3">
      <c r="A226" s="3">
        <v>40422</v>
      </c>
      <c r="B226" s="4">
        <v>9420</v>
      </c>
      <c r="C226" s="2">
        <f t="shared" si="36"/>
        <v>9254.2992700877403</v>
      </c>
      <c r="D226" s="2">
        <f t="shared" si="37"/>
        <v>165.7007299122597</v>
      </c>
      <c r="E226" s="2">
        <f t="shared" si="38"/>
        <v>27456.731893455639</v>
      </c>
      <c r="F226" s="2">
        <f t="shared" si="39"/>
        <v>1.7590311031025447</v>
      </c>
      <c r="I226" s="20">
        <f t="shared" si="44"/>
        <v>9580.5</v>
      </c>
      <c r="J226" s="2">
        <f t="shared" si="46"/>
        <v>160.5</v>
      </c>
      <c r="O226" s="3">
        <v>40422</v>
      </c>
      <c r="P226" s="22">
        <v>3365</v>
      </c>
      <c r="Q226" s="2">
        <f t="shared" si="40"/>
        <v>3383.1914315223112</v>
      </c>
      <c r="R226" s="2">
        <f t="shared" si="41"/>
        <v>18.191431522311177</v>
      </c>
      <c r="S226" s="2">
        <f t="shared" si="42"/>
        <v>330.92818083093675</v>
      </c>
      <c r="T226" s="2">
        <f t="shared" si="43"/>
        <v>0.54060717748324449</v>
      </c>
      <c r="W226" s="20">
        <f t="shared" si="45"/>
        <v>3478.5</v>
      </c>
      <c r="X226" s="8">
        <f t="shared" si="47"/>
        <v>113.5</v>
      </c>
    </row>
    <row r="227" spans="1:24" x14ac:dyDescent="0.3">
      <c r="A227" s="3">
        <v>40452</v>
      </c>
      <c r="B227" s="4">
        <v>9413</v>
      </c>
      <c r="C227" s="2">
        <f t="shared" si="36"/>
        <v>9285.4613392420069</v>
      </c>
      <c r="D227" s="2">
        <f t="shared" si="37"/>
        <v>127.53866075799306</v>
      </c>
      <c r="E227" s="2">
        <f t="shared" si="38"/>
        <v>16266.109987942438</v>
      </c>
      <c r="F227" s="2">
        <f t="shared" si="39"/>
        <v>1.3549204372462877</v>
      </c>
      <c r="I227" s="20">
        <f t="shared" si="44"/>
        <v>9295.75</v>
      </c>
      <c r="J227" s="2">
        <f t="shared" si="46"/>
        <v>117.25</v>
      </c>
      <c r="O227" s="3">
        <v>40452</v>
      </c>
      <c r="P227" s="22">
        <v>3497</v>
      </c>
      <c r="Q227" s="2">
        <f t="shared" si="40"/>
        <v>3381.4809730206421</v>
      </c>
      <c r="R227" s="2">
        <f t="shared" si="41"/>
        <v>115.51902697935793</v>
      </c>
      <c r="S227" s="2">
        <f t="shared" si="42"/>
        <v>13344.645594257625</v>
      </c>
      <c r="T227" s="2">
        <f t="shared" si="43"/>
        <v>3.3033750923465237</v>
      </c>
      <c r="W227" s="20">
        <f t="shared" si="45"/>
        <v>3493.25</v>
      </c>
      <c r="X227" s="8">
        <f t="shared" si="47"/>
        <v>3.75</v>
      </c>
    </row>
    <row r="228" spans="1:24" x14ac:dyDescent="0.3">
      <c r="A228" s="3">
        <v>40483</v>
      </c>
      <c r="B228" s="4">
        <v>9866</v>
      </c>
      <c r="C228" s="2">
        <f t="shared" si="36"/>
        <v>9309.4465598773531</v>
      </c>
      <c r="D228" s="2">
        <f t="shared" si="37"/>
        <v>556.55344012264686</v>
      </c>
      <c r="E228" s="2">
        <f t="shared" si="38"/>
        <v>309751.73171235266</v>
      </c>
      <c r="F228" s="2">
        <f t="shared" si="39"/>
        <v>5.6411254826945756</v>
      </c>
      <c r="I228" s="20">
        <f t="shared" si="44"/>
        <v>9493</v>
      </c>
      <c r="J228" s="2">
        <f t="shared" si="46"/>
        <v>373</v>
      </c>
      <c r="O228" s="3">
        <v>40483</v>
      </c>
      <c r="P228" s="22">
        <v>3524</v>
      </c>
      <c r="Q228" s="2">
        <f t="shared" si="40"/>
        <v>3392.3427076542835</v>
      </c>
      <c r="R228" s="2">
        <f t="shared" si="41"/>
        <v>131.65729234571654</v>
      </c>
      <c r="S228" s="2">
        <f t="shared" si="42"/>
        <v>17333.642627805471</v>
      </c>
      <c r="T228" s="2">
        <f t="shared" si="43"/>
        <v>3.7360185115129547</v>
      </c>
      <c r="W228" s="20">
        <f t="shared" si="45"/>
        <v>3460</v>
      </c>
      <c r="X228" s="8">
        <f t="shared" si="47"/>
        <v>64</v>
      </c>
    </row>
    <row r="229" spans="1:24" x14ac:dyDescent="0.3">
      <c r="A229" s="3">
        <v>40513</v>
      </c>
      <c r="B229" s="4">
        <v>11455</v>
      </c>
      <c r="C229" s="2">
        <f t="shared" si="36"/>
        <v>9414.1133093740573</v>
      </c>
      <c r="D229" s="2">
        <f t="shared" si="37"/>
        <v>2040.8866906259427</v>
      </c>
      <c r="E229" s="2">
        <f t="shared" si="38"/>
        <v>4165218.4839741127</v>
      </c>
      <c r="F229" s="2">
        <f t="shared" si="39"/>
        <v>17.816557753172788</v>
      </c>
      <c r="I229" s="20">
        <f t="shared" si="44"/>
        <v>10038.5</v>
      </c>
      <c r="J229" s="2">
        <f t="shared" si="46"/>
        <v>1416.5</v>
      </c>
      <c r="O229" s="3">
        <v>40513</v>
      </c>
      <c r="P229" s="22">
        <v>4681</v>
      </c>
      <c r="Q229" s="2">
        <f t="shared" si="40"/>
        <v>3404.7218508087567</v>
      </c>
      <c r="R229" s="2">
        <f t="shared" si="41"/>
        <v>1276.2781491912433</v>
      </c>
      <c r="S229" s="2">
        <f t="shared" si="42"/>
        <v>1628885.9141030256</v>
      </c>
      <c r="T229" s="2">
        <f t="shared" si="43"/>
        <v>27.265074753070785</v>
      </c>
      <c r="W229" s="20">
        <f t="shared" si="45"/>
        <v>3766.75</v>
      </c>
      <c r="X229" s="8">
        <f t="shared" si="47"/>
        <v>914.25</v>
      </c>
    </row>
    <row r="230" spans="1:24" x14ac:dyDescent="0.3">
      <c r="A230" s="3">
        <v>40544</v>
      </c>
      <c r="B230" s="4">
        <v>6901</v>
      </c>
      <c r="C230" s="2">
        <f t="shared" si="36"/>
        <v>9797.9272625351914</v>
      </c>
      <c r="D230" s="2">
        <f t="shared" si="37"/>
        <v>2896.9272625351914</v>
      </c>
      <c r="E230" s="2">
        <f t="shared" si="38"/>
        <v>8392187.5644196384</v>
      </c>
      <c r="F230" s="2">
        <f t="shared" si="39"/>
        <v>41.978369258588486</v>
      </c>
      <c r="I230" s="20">
        <f t="shared" si="44"/>
        <v>9408.75</v>
      </c>
      <c r="J230" s="2">
        <f t="shared" si="46"/>
        <v>2507.75</v>
      </c>
      <c r="O230" s="3">
        <v>40544</v>
      </c>
      <c r="P230" s="22">
        <v>2888</v>
      </c>
      <c r="Q230" s="2">
        <f t="shared" si="40"/>
        <v>3524.7245459293385</v>
      </c>
      <c r="R230" s="2">
        <f t="shared" si="41"/>
        <v>636.72454592933855</v>
      </c>
      <c r="S230" s="2">
        <f t="shared" si="42"/>
        <v>405418.14738892234</v>
      </c>
      <c r="T230" s="2">
        <f t="shared" si="43"/>
        <v>22.047248820267956</v>
      </c>
      <c r="W230" s="20">
        <f t="shared" si="45"/>
        <v>3647.5</v>
      </c>
      <c r="X230" s="8">
        <f t="shared" si="47"/>
        <v>759.5</v>
      </c>
    </row>
    <row r="231" spans="1:24" x14ac:dyDescent="0.3">
      <c r="A231" s="3">
        <v>40575</v>
      </c>
      <c r="B231" s="4">
        <v>8014</v>
      </c>
      <c r="C231" s="2">
        <f t="shared" si="36"/>
        <v>9253.1243051927231</v>
      </c>
      <c r="D231" s="2">
        <f t="shared" si="37"/>
        <v>1239.1243051927231</v>
      </c>
      <c r="E231" s="2">
        <f t="shared" si="38"/>
        <v>1535429.0437193487</v>
      </c>
      <c r="F231" s="2">
        <f t="shared" si="39"/>
        <v>15.461995323093625</v>
      </c>
      <c r="I231" s="20">
        <f t="shared" si="44"/>
        <v>9059</v>
      </c>
      <c r="J231" s="2">
        <f t="shared" si="46"/>
        <v>1045</v>
      </c>
      <c r="O231" s="3">
        <v>40575</v>
      </c>
      <c r="P231" s="22">
        <v>2984</v>
      </c>
      <c r="Q231" s="2">
        <f t="shared" si="40"/>
        <v>3464.8562001385967</v>
      </c>
      <c r="R231" s="2">
        <f t="shared" si="41"/>
        <v>480.85620013859671</v>
      </c>
      <c r="S231" s="2">
        <f t="shared" si="42"/>
        <v>231222.68521173016</v>
      </c>
      <c r="T231" s="2">
        <f t="shared" si="43"/>
        <v>16.114483918853779</v>
      </c>
      <c r="W231" s="20">
        <f t="shared" si="45"/>
        <v>3519.25</v>
      </c>
      <c r="X231" s="8">
        <f t="shared" si="47"/>
        <v>535.25</v>
      </c>
    </row>
    <row r="232" spans="1:24" x14ac:dyDescent="0.3">
      <c r="A232" s="3">
        <v>40603</v>
      </c>
      <c r="B232" s="4">
        <v>9832</v>
      </c>
      <c r="C232" s="2">
        <f t="shared" si="36"/>
        <v>9020.0916727499116</v>
      </c>
      <c r="D232" s="2">
        <f t="shared" si="37"/>
        <v>811.9083272500884</v>
      </c>
      <c r="E232" s="2">
        <f t="shared" si="38"/>
        <v>659195.13185803662</v>
      </c>
      <c r="F232" s="2">
        <f t="shared" si="39"/>
        <v>8.2578145570594828</v>
      </c>
      <c r="I232" s="20">
        <f t="shared" si="44"/>
        <v>9050.5</v>
      </c>
      <c r="J232" s="2">
        <f t="shared" si="46"/>
        <v>781.5</v>
      </c>
      <c r="O232" s="3">
        <v>40603</v>
      </c>
      <c r="P232" s="22">
        <v>3249</v>
      </c>
      <c r="Q232" s="2">
        <f t="shared" si="40"/>
        <v>3419.6434539839752</v>
      </c>
      <c r="R232" s="2">
        <f t="shared" si="41"/>
        <v>170.64345398397518</v>
      </c>
      <c r="S232" s="2">
        <f t="shared" si="42"/>
        <v>29119.188387581053</v>
      </c>
      <c r="T232" s="2">
        <f t="shared" si="43"/>
        <v>5.2521838714673796</v>
      </c>
      <c r="W232" s="20">
        <f t="shared" si="45"/>
        <v>3450.5</v>
      </c>
      <c r="X232" s="8">
        <f t="shared" si="47"/>
        <v>201.5</v>
      </c>
    </row>
    <row r="233" spans="1:24" x14ac:dyDescent="0.3">
      <c r="A233" s="3">
        <v>40634</v>
      </c>
      <c r="B233" s="4">
        <v>9281</v>
      </c>
      <c r="C233" s="2">
        <f t="shared" si="36"/>
        <v>9172.7810631592965</v>
      </c>
      <c r="D233" s="2">
        <f t="shared" si="37"/>
        <v>108.21893684070346</v>
      </c>
      <c r="E233" s="2">
        <f t="shared" si="38"/>
        <v>11711.338290932164</v>
      </c>
      <c r="F233" s="2">
        <f t="shared" si="39"/>
        <v>1.1660266872180094</v>
      </c>
      <c r="I233" s="20">
        <f t="shared" si="44"/>
        <v>8507</v>
      </c>
      <c r="J233" s="2">
        <f t="shared" si="46"/>
        <v>774</v>
      </c>
      <c r="O233" s="3">
        <v>40634</v>
      </c>
      <c r="P233" s="22">
        <v>3363</v>
      </c>
      <c r="Q233" s="2">
        <f t="shared" si="40"/>
        <v>3403.5986173660808</v>
      </c>
      <c r="R233" s="2">
        <f t="shared" si="41"/>
        <v>40.598617366080816</v>
      </c>
      <c r="S233" s="2">
        <f t="shared" si="42"/>
        <v>1648.2477320374389</v>
      </c>
      <c r="T233" s="2">
        <f t="shared" si="43"/>
        <v>1.2072143135914604</v>
      </c>
      <c r="W233" s="20">
        <f t="shared" si="45"/>
        <v>3121</v>
      </c>
      <c r="X233" s="8">
        <f t="shared" si="47"/>
        <v>242</v>
      </c>
    </row>
    <row r="234" spans="1:24" x14ac:dyDescent="0.3">
      <c r="A234" s="3">
        <v>40664</v>
      </c>
      <c r="B234" s="4">
        <v>9967</v>
      </c>
      <c r="C234" s="2">
        <f t="shared" si="36"/>
        <v>9193.1329710562459</v>
      </c>
      <c r="D234" s="2">
        <f t="shared" si="37"/>
        <v>773.86702894375412</v>
      </c>
      <c r="E234" s="2">
        <f t="shared" si="38"/>
        <v>598870.17848623323</v>
      </c>
      <c r="F234" s="2">
        <f t="shared" si="39"/>
        <v>7.7642924545375154</v>
      </c>
      <c r="I234" s="20">
        <f t="shared" si="44"/>
        <v>9273.5</v>
      </c>
      <c r="J234" s="2">
        <f t="shared" si="46"/>
        <v>693.5</v>
      </c>
      <c r="O234" s="3">
        <v>40664</v>
      </c>
      <c r="P234" s="22">
        <v>3471</v>
      </c>
      <c r="Q234" s="2">
        <f t="shared" si="40"/>
        <v>3399.7813119415646</v>
      </c>
      <c r="R234" s="2">
        <f t="shared" si="41"/>
        <v>71.218688058435418</v>
      </c>
      <c r="S234" s="2">
        <f t="shared" si="42"/>
        <v>5072.1015287647315</v>
      </c>
      <c r="T234" s="2">
        <f t="shared" si="43"/>
        <v>2.051820456883763</v>
      </c>
      <c r="W234" s="20">
        <f t="shared" si="45"/>
        <v>3266.75</v>
      </c>
      <c r="X234" s="8">
        <f t="shared" si="47"/>
        <v>204.25</v>
      </c>
    </row>
    <row r="235" spans="1:24" x14ac:dyDescent="0.3">
      <c r="A235" s="3">
        <v>40695</v>
      </c>
      <c r="B235" s="4">
        <v>11344</v>
      </c>
      <c r="C235" s="2">
        <f t="shared" si="36"/>
        <v>9338.6682253965391</v>
      </c>
      <c r="D235" s="2">
        <f t="shared" si="37"/>
        <v>2005.3317746034609</v>
      </c>
      <c r="E235" s="2">
        <f t="shared" si="38"/>
        <v>4021355.5262342654</v>
      </c>
      <c r="F235" s="2">
        <f t="shared" si="39"/>
        <v>17.677466278239255</v>
      </c>
      <c r="I235" s="20">
        <f t="shared" si="44"/>
        <v>10106</v>
      </c>
      <c r="J235" s="2">
        <f t="shared" si="46"/>
        <v>1238</v>
      </c>
      <c r="O235" s="3">
        <v>40695</v>
      </c>
      <c r="P235" s="22">
        <v>3551</v>
      </c>
      <c r="Q235" s="2">
        <f t="shared" si="40"/>
        <v>3406.4776849190225</v>
      </c>
      <c r="R235" s="2">
        <f t="shared" si="41"/>
        <v>144.52231508097748</v>
      </c>
      <c r="S235" s="2">
        <f t="shared" si="42"/>
        <v>20886.699556365329</v>
      </c>
      <c r="T235" s="2">
        <f t="shared" si="43"/>
        <v>4.069904677019923</v>
      </c>
      <c r="W235" s="20">
        <f t="shared" si="45"/>
        <v>3408.5</v>
      </c>
      <c r="X235" s="8">
        <f t="shared" si="47"/>
        <v>142.5</v>
      </c>
    </row>
    <row r="236" spans="1:24" x14ac:dyDescent="0.3">
      <c r="A236" s="3">
        <v>40725</v>
      </c>
      <c r="B236" s="4">
        <v>9106</v>
      </c>
      <c r="C236" s="2">
        <f t="shared" si="36"/>
        <v>9715.7956373912384</v>
      </c>
      <c r="D236" s="2">
        <f t="shared" si="37"/>
        <v>609.79563739123842</v>
      </c>
      <c r="E236" s="2">
        <f t="shared" si="38"/>
        <v>371850.71938138671</v>
      </c>
      <c r="F236" s="2">
        <f t="shared" si="39"/>
        <v>6.6966355962139072</v>
      </c>
      <c r="I236" s="20">
        <f t="shared" si="44"/>
        <v>9924.5</v>
      </c>
      <c r="J236" s="2">
        <f t="shared" si="46"/>
        <v>818.5</v>
      </c>
      <c r="O236" s="3">
        <v>40725</v>
      </c>
      <c r="P236" s="22">
        <v>3740</v>
      </c>
      <c r="Q236" s="2">
        <f t="shared" si="40"/>
        <v>3420.0664683090486</v>
      </c>
      <c r="R236" s="2">
        <f t="shared" si="41"/>
        <v>319.93353169095144</v>
      </c>
      <c r="S236" s="2">
        <f t="shared" si="42"/>
        <v>102357.46470024504</v>
      </c>
      <c r="T236" s="2">
        <f t="shared" si="43"/>
        <v>8.5543725051056541</v>
      </c>
      <c r="W236" s="20">
        <f t="shared" si="45"/>
        <v>3531.25</v>
      </c>
      <c r="X236" s="8">
        <f t="shared" si="47"/>
        <v>208.75</v>
      </c>
    </row>
    <row r="237" spans="1:24" x14ac:dyDescent="0.3">
      <c r="A237" s="3">
        <v>40756</v>
      </c>
      <c r="B237" s="4">
        <v>10469</v>
      </c>
      <c r="C237" s="2">
        <f t="shared" si="36"/>
        <v>9601.1160349995153</v>
      </c>
      <c r="D237" s="2">
        <f t="shared" si="37"/>
        <v>867.88396500048475</v>
      </c>
      <c r="E237" s="2">
        <f t="shared" si="38"/>
        <v>753222.57670496264</v>
      </c>
      <c r="F237" s="2">
        <f t="shared" si="39"/>
        <v>8.2900369185259795</v>
      </c>
      <c r="I237" s="20">
        <f t="shared" si="44"/>
        <v>10221.5</v>
      </c>
      <c r="J237" s="2">
        <f t="shared" si="46"/>
        <v>247.5</v>
      </c>
      <c r="O237" s="3">
        <v>40756</v>
      </c>
      <c r="P237" s="22">
        <v>3576</v>
      </c>
      <c r="Q237" s="2">
        <f t="shared" si="40"/>
        <v>3450.1483795967165</v>
      </c>
      <c r="R237" s="2">
        <f t="shared" si="41"/>
        <v>125.8516204032835</v>
      </c>
      <c r="S237" s="2">
        <f t="shared" si="42"/>
        <v>15838.630358132164</v>
      </c>
      <c r="T237" s="2">
        <f t="shared" si="43"/>
        <v>3.5193406153043485</v>
      </c>
      <c r="W237" s="20">
        <f t="shared" si="45"/>
        <v>3584.5</v>
      </c>
      <c r="X237" s="8">
        <f t="shared" si="47"/>
        <v>8.5</v>
      </c>
    </row>
    <row r="238" spans="1:24" x14ac:dyDescent="0.3">
      <c r="A238" s="3">
        <v>40787</v>
      </c>
      <c r="B238" s="4">
        <v>10085</v>
      </c>
      <c r="C238" s="2">
        <f t="shared" si="36"/>
        <v>9764.3323355526009</v>
      </c>
      <c r="D238" s="2">
        <f t="shared" si="37"/>
        <v>320.66766444739915</v>
      </c>
      <c r="E238" s="2">
        <f t="shared" si="38"/>
        <v>102827.75102214978</v>
      </c>
      <c r="F238" s="2">
        <f t="shared" si="39"/>
        <v>3.1796496226812012</v>
      </c>
      <c r="I238" s="20">
        <f t="shared" si="44"/>
        <v>10251</v>
      </c>
      <c r="J238" s="2">
        <f t="shared" si="46"/>
        <v>166</v>
      </c>
      <c r="O238" s="3">
        <v>40787</v>
      </c>
      <c r="P238" s="22">
        <v>3517</v>
      </c>
      <c r="Q238" s="2">
        <f t="shared" si="40"/>
        <v>3461.9816415257533</v>
      </c>
      <c r="R238" s="2">
        <f t="shared" si="41"/>
        <v>55.018358474246725</v>
      </c>
      <c r="S238" s="2">
        <f t="shared" si="42"/>
        <v>3027.0197692007164</v>
      </c>
      <c r="T238" s="2">
        <f t="shared" si="43"/>
        <v>1.5643548044994804</v>
      </c>
      <c r="W238" s="20">
        <f t="shared" si="45"/>
        <v>3596</v>
      </c>
      <c r="X238" s="8">
        <f t="shared" si="47"/>
        <v>79</v>
      </c>
    </row>
    <row r="239" spans="1:24" x14ac:dyDescent="0.3">
      <c r="A239" s="3">
        <v>40817</v>
      </c>
      <c r="B239" s="4">
        <v>9612</v>
      </c>
      <c r="C239" s="2">
        <f t="shared" si="36"/>
        <v>9824.6378510463383</v>
      </c>
      <c r="D239" s="2">
        <f t="shared" si="37"/>
        <v>212.63785104633826</v>
      </c>
      <c r="E239" s="2">
        <f t="shared" si="38"/>
        <v>45214.855697604733</v>
      </c>
      <c r="F239" s="2">
        <f t="shared" si="39"/>
        <v>2.2122123496289876</v>
      </c>
      <c r="I239" s="20">
        <f t="shared" si="44"/>
        <v>9818</v>
      </c>
      <c r="J239" s="2">
        <f t="shared" si="46"/>
        <v>206</v>
      </c>
      <c r="O239" s="3">
        <v>40817</v>
      </c>
      <c r="P239" s="22">
        <v>3515</v>
      </c>
      <c r="Q239" s="2">
        <f t="shared" si="40"/>
        <v>3467.1547703630713</v>
      </c>
      <c r="R239" s="2">
        <f t="shared" si="41"/>
        <v>47.845229636928707</v>
      </c>
      <c r="S239" s="2">
        <f t="shared" si="42"/>
        <v>2289.1659990104413</v>
      </c>
      <c r="T239" s="2">
        <f t="shared" si="43"/>
        <v>1.3611729626437754</v>
      </c>
      <c r="W239" s="20">
        <f t="shared" si="45"/>
        <v>3587</v>
      </c>
      <c r="X239" s="8">
        <f t="shared" si="47"/>
        <v>72</v>
      </c>
    </row>
    <row r="240" spans="1:24" x14ac:dyDescent="0.3">
      <c r="A240" s="3">
        <v>40848</v>
      </c>
      <c r="B240" s="4">
        <v>10328</v>
      </c>
      <c r="C240" s="2">
        <f t="shared" si="36"/>
        <v>9784.6486764504916</v>
      </c>
      <c r="D240" s="2">
        <f t="shared" si="37"/>
        <v>543.35132354950838</v>
      </c>
      <c r="E240" s="2">
        <f t="shared" si="38"/>
        <v>295230.66080300254</v>
      </c>
      <c r="F240" s="2">
        <f t="shared" si="39"/>
        <v>5.2609539460641788</v>
      </c>
      <c r="I240" s="20">
        <f t="shared" si="44"/>
        <v>10123.5</v>
      </c>
      <c r="J240" s="2">
        <f t="shared" si="46"/>
        <v>204.5</v>
      </c>
      <c r="O240" s="3">
        <v>40848</v>
      </c>
      <c r="P240" s="22">
        <v>3646</v>
      </c>
      <c r="Q240" s="2">
        <f t="shared" si="40"/>
        <v>3471.6534421523929</v>
      </c>
      <c r="R240" s="2">
        <f t="shared" si="41"/>
        <v>174.34655784760707</v>
      </c>
      <c r="S240" s="2">
        <f t="shared" si="42"/>
        <v>30396.722233308999</v>
      </c>
      <c r="T240" s="2">
        <f t="shared" si="43"/>
        <v>4.7818584160067772</v>
      </c>
      <c r="W240" s="20">
        <f t="shared" si="45"/>
        <v>3563.5</v>
      </c>
      <c r="X240" s="8">
        <f t="shared" si="47"/>
        <v>82.5</v>
      </c>
    </row>
    <row r="241" spans="1:24" x14ac:dyDescent="0.3">
      <c r="A241" s="3">
        <v>40878</v>
      </c>
      <c r="B241" s="4">
        <v>11483</v>
      </c>
      <c r="C241" s="2">
        <f t="shared" si="36"/>
        <v>9886.832604840416</v>
      </c>
      <c r="D241" s="2">
        <f t="shared" si="37"/>
        <v>1596.167395159584</v>
      </c>
      <c r="E241" s="2">
        <f t="shared" si="38"/>
        <v>2547750.3533705315</v>
      </c>
      <c r="F241" s="2">
        <f t="shared" si="39"/>
        <v>13.90026469702677</v>
      </c>
      <c r="I241" s="20">
        <f t="shared" si="44"/>
        <v>10377</v>
      </c>
      <c r="J241" s="2">
        <f t="shared" si="46"/>
        <v>1106</v>
      </c>
      <c r="O241" s="3">
        <v>40878</v>
      </c>
      <c r="P241" s="22">
        <v>4892</v>
      </c>
      <c r="Q241" s="2">
        <f t="shared" si="40"/>
        <v>3488.0464649742344</v>
      </c>
      <c r="R241" s="2">
        <f t="shared" si="41"/>
        <v>1403.9535350257656</v>
      </c>
      <c r="S241" s="2">
        <f t="shared" si="42"/>
        <v>1971085.5285113438</v>
      </c>
      <c r="T241" s="2">
        <f t="shared" si="43"/>
        <v>28.698968418351711</v>
      </c>
      <c r="W241" s="20">
        <f t="shared" si="45"/>
        <v>3892.5</v>
      </c>
      <c r="X241" s="8">
        <f t="shared" si="47"/>
        <v>999.5</v>
      </c>
    </row>
    <row r="242" spans="1:24" x14ac:dyDescent="0.3">
      <c r="A242" s="3">
        <v>40909</v>
      </c>
      <c r="B242" s="4">
        <v>7486</v>
      </c>
      <c r="C242" s="2">
        <f t="shared" si="36"/>
        <v>10187.01160089003</v>
      </c>
      <c r="D242" s="2">
        <f t="shared" si="37"/>
        <v>2701.0116008900295</v>
      </c>
      <c r="E242" s="2">
        <f t="shared" si="38"/>
        <v>7295463.6681425199</v>
      </c>
      <c r="F242" s="2">
        <f t="shared" si="39"/>
        <v>36.080838911167909</v>
      </c>
      <c r="I242" s="20">
        <f t="shared" si="44"/>
        <v>9727.25</v>
      </c>
      <c r="J242" s="2">
        <f t="shared" si="46"/>
        <v>2241.25</v>
      </c>
      <c r="O242" s="3">
        <v>40909</v>
      </c>
      <c r="P242" s="22">
        <v>2995</v>
      </c>
      <c r="Q242" s="2">
        <f t="shared" si="40"/>
        <v>3620.0539024861296</v>
      </c>
      <c r="R242" s="2">
        <f t="shared" si="41"/>
        <v>625.05390248612957</v>
      </c>
      <c r="S242" s="2">
        <f t="shared" si="42"/>
        <v>390692.38101313997</v>
      </c>
      <c r="T242" s="2">
        <f t="shared" si="43"/>
        <v>20.869913271657083</v>
      </c>
      <c r="W242" s="20">
        <f t="shared" si="45"/>
        <v>3762</v>
      </c>
      <c r="X242" s="8">
        <f t="shared" si="47"/>
        <v>767</v>
      </c>
    </row>
    <row r="243" spans="1:24" x14ac:dyDescent="0.3">
      <c r="A243" s="3">
        <v>40940</v>
      </c>
      <c r="B243" s="4">
        <v>8641</v>
      </c>
      <c r="C243" s="2">
        <f t="shared" si="36"/>
        <v>9679.0530038580055</v>
      </c>
      <c r="D243" s="2">
        <f t="shared" si="37"/>
        <v>1038.0530038580055</v>
      </c>
      <c r="E243" s="2">
        <f t="shared" si="38"/>
        <v>1077554.0388186283</v>
      </c>
      <c r="F243" s="2">
        <f t="shared" si="39"/>
        <v>12.013111952991615</v>
      </c>
      <c r="I243" s="20">
        <f t="shared" si="44"/>
        <v>9484.5</v>
      </c>
      <c r="J243" s="2">
        <f t="shared" si="46"/>
        <v>843.5</v>
      </c>
      <c r="O243" s="3">
        <v>40940</v>
      </c>
      <c r="P243" s="22">
        <v>3202</v>
      </c>
      <c r="Q243" s="2">
        <f t="shared" si="40"/>
        <v>3561.2828948170691</v>
      </c>
      <c r="R243" s="2">
        <f t="shared" si="41"/>
        <v>359.28289481706906</v>
      </c>
      <c r="S243" s="2">
        <f t="shared" si="42"/>
        <v>129084.19850813311</v>
      </c>
      <c r="T243" s="2">
        <f t="shared" si="43"/>
        <v>11.220577602032138</v>
      </c>
      <c r="W243" s="20">
        <f t="shared" si="45"/>
        <v>3683.75</v>
      </c>
      <c r="X243" s="8">
        <f t="shared" si="47"/>
        <v>481.75</v>
      </c>
    </row>
    <row r="244" spans="1:24" x14ac:dyDescent="0.3">
      <c r="A244" s="3">
        <v>40969</v>
      </c>
      <c r="B244" s="4">
        <v>9709</v>
      </c>
      <c r="C244" s="2">
        <f t="shared" si="36"/>
        <v>9483.8343134566603</v>
      </c>
      <c r="D244" s="2">
        <f t="shared" si="37"/>
        <v>225.16568654333969</v>
      </c>
      <c r="E244" s="2">
        <f t="shared" si="38"/>
        <v>50699.586396533501</v>
      </c>
      <c r="F244" s="2">
        <f t="shared" si="39"/>
        <v>2.3191439545096273</v>
      </c>
      <c r="I244" s="20">
        <f t="shared" si="44"/>
        <v>9329.75</v>
      </c>
      <c r="J244" s="2">
        <f t="shared" si="46"/>
        <v>379.25</v>
      </c>
      <c r="O244" s="3">
        <v>40969</v>
      </c>
      <c r="P244" s="22">
        <v>3550</v>
      </c>
      <c r="Q244" s="2">
        <f t="shared" si="40"/>
        <v>3527.5011398633437</v>
      </c>
      <c r="R244" s="2">
        <f t="shared" si="41"/>
        <v>22.498860136656276</v>
      </c>
      <c r="S244" s="2">
        <f t="shared" si="42"/>
        <v>506.19870744882087</v>
      </c>
      <c r="T244" s="2">
        <f t="shared" si="43"/>
        <v>0.63377070807482472</v>
      </c>
      <c r="W244" s="20">
        <f t="shared" si="45"/>
        <v>3659.75</v>
      </c>
      <c r="X244" s="8">
        <f t="shared" si="47"/>
        <v>109.75</v>
      </c>
    </row>
    <row r="245" spans="1:24" x14ac:dyDescent="0.3">
      <c r="A245" s="3">
        <v>41000</v>
      </c>
      <c r="B245" s="4">
        <v>9423</v>
      </c>
      <c r="C245" s="2">
        <f t="shared" si="36"/>
        <v>9526.1795022735532</v>
      </c>
      <c r="D245" s="2">
        <f t="shared" si="37"/>
        <v>103.17950227355323</v>
      </c>
      <c r="E245" s="2">
        <f t="shared" si="38"/>
        <v>10646.009689418175</v>
      </c>
      <c r="F245" s="2">
        <f t="shared" si="39"/>
        <v>1.0949750851486069</v>
      </c>
      <c r="I245" s="20">
        <f t="shared" si="44"/>
        <v>8814.75</v>
      </c>
      <c r="J245" s="2">
        <f t="shared" si="46"/>
        <v>608.25</v>
      </c>
      <c r="O245" s="3">
        <v>41000</v>
      </c>
      <c r="P245" s="22">
        <v>3409</v>
      </c>
      <c r="Q245" s="2">
        <f t="shared" si="40"/>
        <v>3529.6166065077041</v>
      </c>
      <c r="R245" s="2">
        <f t="shared" si="41"/>
        <v>120.61660650770409</v>
      </c>
      <c r="S245" s="2">
        <f t="shared" si="42"/>
        <v>14548.365765434324</v>
      </c>
      <c r="T245" s="2">
        <f t="shared" si="43"/>
        <v>3.5381814757320065</v>
      </c>
      <c r="W245" s="20">
        <f t="shared" si="45"/>
        <v>3289</v>
      </c>
      <c r="X245" s="8">
        <f t="shared" si="47"/>
        <v>120</v>
      </c>
    </row>
    <row r="246" spans="1:24" x14ac:dyDescent="0.3">
      <c r="A246" s="3">
        <v>41030</v>
      </c>
      <c r="B246" s="4">
        <v>11342</v>
      </c>
      <c r="C246" s="2">
        <f t="shared" si="36"/>
        <v>9506.7753222988867</v>
      </c>
      <c r="D246" s="2">
        <f t="shared" si="37"/>
        <v>1835.2246777011133</v>
      </c>
      <c r="E246" s="2">
        <f t="shared" si="38"/>
        <v>3368049.6176431552</v>
      </c>
      <c r="F246" s="2">
        <f t="shared" si="39"/>
        <v>16.180785379131663</v>
      </c>
      <c r="I246" s="20">
        <f t="shared" si="44"/>
        <v>9778.75</v>
      </c>
      <c r="J246" s="2">
        <f t="shared" si="46"/>
        <v>1563.25</v>
      </c>
      <c r="O246" s="3">
        <v>41030</v>
      </c>
      <c r="P246" s="22">
        <v>3786</v>
      </c>
      <c r="Q246" s="2">
        <f t="shared" si="40"/>
        <v>3518.2755693941285</v>
      </c>
      <c r="R246" s="2">
        <f t="shared" si="41"/>
        <v>267.72443060587148</v>
      </c>
      <c r="S246" s="2">
        <f t="shared" si="42"/>
        <v>71676.370743238091</v>
      </c>
      <c r="T246" s="2">
        <f t="shared" si="43"/>
        <v>7.0714323984646459</v>
      </c>
      <c r="W246" s="20">
        <f t="shared" si="45"/>
        <v>3486.75</v>
      </c>
      <c r="X246" s="8">
        <f t="shared" si="47"/>
        <v>299.25</v>
      </c>
    </row>
    <row r="247" spans="1:24" x14ac:dyDescent="0.3">
      <c r="A247" s="3">
        <v>41061</v>
      </c>
      <c r="B247" s="4">
        <v>11274</v>
      </c>
      <c r="C247" s="2">
        <f t="shared" si="36"/>
        <v>9851.9119933951624</v>
      </c>
      <c r="D247" s="2">
        <f t="shared" si="37"/>
        <v>1422.0880066048376</v>
      </c>
      <c r="E247" s="2">
        <f t="shared" si="38"/>
        <v>2022334.2985293206</v>
      </c>
      <c r="F247" s="2">
        <f t="shared" si="39"/>
        <v>12.613872685868701</v>
      </c>
      <c r="I247" s="20">
        <f t="shared" si="44"/>
        <v>10437</v>
      </c>
      <c r="J247" s="2">
        <f t="shared" si="46"/>
        <v>837</v>
      </c>
      <c r="O247" s="3">
        <v>41061</v>
      </c>
      <c r="P247" s="22">
        <v>3816</v>
      </c>
      <c r="Q247" s="2">
        <f t="shared" si="40"/>
        <v>3543.4484936839372</v>
      </c>
      <c r="R247" s="2">
        <f t="shared" si="41"/>
        <v>272.55150631606284</v>
      </c>
      <c r="S247" s="2">
        <f t="shared" si="42"/>
        <v>74284.323595154841</v>
      </c>
      <c r="T247" s="2">
        <f t="shared" si="43"/>
        <v>7.1423350711756513</v>
      </c>
      <c r="W247" s="20">
        <f t="shared" si="45"/>
        <v>3640.25</v>
      </c>
      <c r="X247" s="8">
        <f t="shared" si="47"/>
        <v>175.75</v>
      </c>
    </row>
    <row r="248" spans="1:24" x14ac:dyDescent="0.3">
      <c r="A248" s="3">
        <v>41091</v>
      </c>
      <c r="B248" s="4">
        <v>9845</v>
      </c>
      <c r="C248" s="2">
        <f t="shared" si="36"/>
        <v>10119.353210031564</v>
      </c>
      <c r="D248" s="2">
        <f t="shared" si="37"/>
        <v>274.35321003156423</v>
      </c>
      <c r="E248" s="2">
        <f t="shared" si="38"/>
        <v>75269.683854623596</v>
      </c>
      <c r="F248" s="2">
        <f t="shared" si="39"/>
        <v>2.7867263588782554</v>
      </c>
      <c r="I248" s="20">
        <f t="shared" si="44"/>
        <v>10471</v>
      </c>
      <c r="J248" s="2">
        <f t="shared" si="46"/>
        <v>626</v>
      </c>
      <c r="O248" s="3">
        <v>41091</v>
      </c>
      <c r="P248" s="22">
        <v>3733</v>
      </c>
      <c r="Q248" s="2">
        <f t="shared" si="40"/>
        <v>3569.0752861960773</v>
      </c>
      <c r="R248" s="2">
        <f t="shared" si="41"/>
        <v>163.92471380392271</v>
      </c>
      <c r="S248" s="2">
        <f t="shared" si="42"/>
        <v>26871.31179569797</v>
      </c>
      <c r="T248" s="2">
        <f t="shared" si="43"/>
        <v>4.3912326226606675</v>
      </c>
      <c r="W248" s="20">
        <f t="shared" si="45"/>
        <v>3686</v>
      </c>
      <c r="X248" s="8">
        <f t="shared" si="47"/>
        <v>47</v>
      </c>
    </row>
    <row r="249" spans="1:24" x14ac:dyDescent="0.3">
      <c r="A249" s="3">
        <v>41122</v>
      </c>
      <c r="B249" s="4">
        <v>11163</v>
      </c>
      <c r="C249" s="2">
        <f t="shared" si="36"/>
        <v>10067.757699811267</v>
      </c>
      <c r="D249" s="2">
        <f t="shared" si="37"/>
        <v>1095.2423001887328</v>
      </c>
      <c r="E249" s="2">
        <f t="shared" si="38"/>
        <v>1199555.6961227062</v>
      </c>
      <c r="F249" s="2">
        <f t="shared" si="39"/>
        <v>9.8113616428265953</v>
      </c>
      <c r="I249" s="20">
        <f t="shared" si="44"/>
        <v>10906</v>
      </c>
      <c r="J249" s="2">
        <f t="shared" si="46"/>
        <v>257</v>
      </c>
      <c r="O249" s="3">
        <v>41122</v>
      </c>
      <c r="P249" s="22">
        <v>3752</v>
      </c>
      <c r="Q249" s="2">
        <f t="shared" si="40"/>
        <v>3584.4883898880948</v>
      </c>
      <c r="R249" s="2">
        <f t="shared" si="41"/>
        <v>167.51161011190516</v>
      </c>
      <c r="S249" s="2">
        <f t="shared" si="42"/>
        <v>28060.139522282927</v>
      </c>
      <c r="T249" s="2">
        <f t="shared" si="43"/>
        <v>4.4645951522362779</v>
      </c>
      <c r="W249" s="20">
        <f t="shared" si="45"/>
        <v>3771.75</v>
      </c>
      <c r="X249" s="8">
        <f t="shared" si="47"/>
        <v>19.75</v>
      </c>
    </row>
    <row r="250" spans="1:24" x14ac:dyDescent="0.3">
      <c r="A250" s="3">
        <v>41153</v>
      </c>
      <c r="B250" s="4">
        <v>9532</v>
      </c>
      <c r="C250" s="2">
        <f t="shared" si="36"/>
        <v>10273.73154384462</v>
      </c>
      <c r="D250" s="2">
        <f t="shared" si="37"/>
        <v>741.73154384462032</v>
      </c>
      <c r="E250" s="2">
        <f t="shared" si="38"/>
        <v>550165.68313412392</v>
      </c>
      <c r="F250" s="2">
        <f t="shared" si="39"/>
        <v>7.7814891297169559</v>
      </c>
      <c r="I250" s="20">
        <f t="shared" si="44"/>
        <v>10453.5</v>
      </c>
      <c r="J250" s="2">
        <f t="shared" si="46"/>
        <v>921.5</v>
      </c>
      <c r="O250" s="3">
        <v>41153</v>
      </c>
      <c r="P250" s="22">
        <v>3503</v>
      </c>
      <c r="Q250" s="2">
        <f t="shared" si="40"/>
        <v>3600.238753310171</v>
      </c>
      <c r="R250" s="2">
        <f t="shared" si="41"/>
        <v>97.238753310170978</v>
      </c>
      <c r="S250" s="2">
        <f t="shared" si="42"/>
        <v>9455.3751453162877</v>
      </c>
      <c r="T250" s="2">
        <f t="shared" si="43"/>
        <v>2.7758707767676558</v>
      </c>
      <c r="W250" s="20">
        <f t="shared" si="45"/>
        <v>3701</v>
      </c>
      <c r="X250" s="8">
        <f t="shared" si="47"/>
        <v>198</v>
      </c>
    </row>
    <row r="251" spans="1:24" x14ac:dyDescent="0.3">
      <c r="A251" s="3">
        <v>41183</v>
      </c>
      <c r="B251" s="4">
        <v>10754</v>
      </c>
      <c r="C251" s="2">
        <f t="shared" si="36"/>
        <v>10134.23976444554</v>
      </c>
      <c r="D251" s="2">
        <f t="shared" si="37"/>
        <v>619.76023555446045</v>
      </c>
      <c r="E251" s="2">
        <f t="shared" si="38"/>
        <v>384102.74957452028</v>
      </c>
      <c r="F251" s="2">
        <f t="shared" si="39"/>
        <v>5.7630670964707127</v>
      </c>
      <c r="I251" s="20">
        <f t="shared" si="44"/>
        <v>10323.5</v>
      </c>
      <c r="J251" s="2">
        <f t="shared" si="46"/>
        <v>430.5</v>
      </c>
      <c r="O251" s="3">
        <v>41183</v>
      </c>
      <c r="P251" s="22">
        <v>3626</v>
      </c>
      <c r="Q251" s="2">
        <f t="shared" si="40"/>
        <v>3591.0958306057587</v>
      </c>
      <c r="R251" s="2">
        <f t="shared" si="41"/>
        <v>34.904169394241308</v>
      </c>
      <c r="S251" s="2">
        <f t="shared" si="42"/>
        <v>1218.3010411018915</v>
      </c>
      <c r="T251" s="2">
        <f t="shared" si="43"/>
        <v>0.9626080914021321</v>
      </c>
      <c r="W251" s="20">
        <f t="shared" si="45"/>
        <v>3653.5</v>
      </c>
      <c r="X251" s="8">
        <f t="shared" si="47"/>
        <v>27.5</v>
      </c>
    </row>
    <row r="252" spans="1:24" x14ac:dyDescent="0.3">
      <c r="A252" s="3">
        <v>41214</v>
      </c>
      <c r="B252" s="4">
        <v>10953</v>
      </c>
      <c r="C252" s="2">
        <f t="shared" si="36"/>
        <v>10250.793332614128</v>
      </c>
      <c r="D252" s="2">
        <f t="shared" si="37"/>
        <v>702.2066673858717</v>
      </c>
      <c r="E252" s="2">
        <f t="shared" si="38"/>
        <v>493094.20372117223</v>
      </c>
      <c r="F252" s="2">
        <f t="shared" si="39"/>
        <v>6.4110898145336588</v>
      </c>
      <c r="I252" s="20">
        <f t="shared" si="44"/>
        <v>10600.5</v>
      </c>
      <c r="J252" s="2">
        <f t="shared" si="46"/>
        <v>352.5</v>
      </c>
      <c r="O252" s="3">
        <v>41214</v>
      </c>
      <c r="P252" s="22">
        <v>3869</v>
      </c>
      <c r="Q252" s="2">
        <f t="shared" si="40"/>
        <v>3594.3777126946343</v>
      </c>
      <c r="R252" s="2">
        <f t="shared" si="41"/>
        <v>274.62228730536572</v>
      </c>
      <c r="S252" s="2">
        <f t="shared" si="42"/>
        <v>75417.400684830835</v>
      </c>
      <c r="T252" s="2">
        <f t="shared" si="43"/>
        <v>7.0980172474894214</v>
      </c>
      <c r="W252" s="20">
        <f t="shared" si="45"/>
        <v>3687.5</v>
      </c>
      <c r="X252" s="8">
        <f t="shared" si="47"/>
        <v>181.5</v>
      </c>
    </row>
    <row r="253" spans="1:24" x14ac:dyDescent="0.3">
      <c r="A253" s="3">
        <v>41244</v>
      </c>
      <c r="B253" s="4">
        <v>11922</v>
      </c>
      <c r="C253" s="2">
        <f t="shared" si="36"/>
        <v>10382.851970745978</v>
      </c>
      <c r="D253" s="2">
        <f t="shared" si="37"/>
        <v>1539.1480292540218</v>
      </c>
      <c r="E253" s="2">
        <f t="shared" si="38"/>
        <v>2368976.6559565393</v>
      </c>
      <c r="F253" s="2">
        <f t="shared" si="39"/>
        <v>12.910149549186562</v>
      </c>
      <c r="I253" s="20">
        <f t="shared" si="44"/>
        <v>10790.25</v>
      </c>
      <c r="J253" s="2">
        <f t="shared" si="46"/>
        <v>1131.75</v>
      </c>
      <c r="O253" s="3">
        <v>41244</v>
      </c>
      <c r="P253" s="22">
        <v>5124</v>
      </c>
      <c r="Q253" s="2">
        <f t="shared" si="40"/>
        <v>3620.1992114311802</v>
      </c>
      <c r="R253" s="2">
        <f t="shared" si="41"/>
        <v>1503.8007885688198</v>
      </c>
      <c r="S253" s="2">
        <f t="shared" si="42"/>
        <v>2261416.8117002044</v>
      </c>
      <c r="T253" s="2">
        <f t="shared" si="43"/>
        <v>29.348180885418028</v>
      </c>
      <c r="W253" s="20">
        <f t="shared" si="45"/>
        <v>4030.5</v>
      </c>
      <c r="X253" s="8">
        <f t="shared" si="47"/>
        <v>1093.5</v>
      </c>
    </row>
    <row r="254" spans="1:24" x14ac:dyDescent="0.3">
      <c r="A254" s="3">
        <v>41275</v>
      </c>
      <c r="B254" s="4">
        <v>8395</v>
      </c>
      <c r="C254" s="2">
        <f t="shared" si="36"/>
        <v>10672.307770679179</v>
      </c>
      <c r="D254" s="2">
        <f t="shared" si="37"/>
        <v>2277.3077706791792</v>
      </c>
      <c r="E254" s="2">
        <f t="shared" si="38"/>
        <v>5186130.682395773</v>
      </c>
      <c r="F254" s="2">
        <f t="shared" si="39"/>
        <v>27.126953790103386</v>
      </c>
      <c r="I254" s="20">
        <f t="shared" si="44"/>
        <v>10506</v>
      </c>
      <c r="J254" s="2">
        <f t="shared" si="46"/>
        <v>2111</v>
      </c>
      <c r="O254" s="3">
        <v>41275</v>
      </c>
      <c r="P254" s="22">
        <v>3155</v>
      </c>
      <c r="Q254" s="2">
        <f t="shared" si="40"/>
        <v>3761.5948371943177</v>
      </c>
      <c r="R254" s="2">
        <f t="shared" si="41"/>
        <v>606.59483719431773</v>
      </c>
      <c r="S254" s="2">
        <f t="shared" si="42"/>
        <v>367957.29651080084</v>
      </c>
      <c r="T254" s="2">
        <f t="shared" si="43"/>
        <v>19.226460766856345</v>
      </c>
      <c r="W254" s="20">
        <f t="shared" si="45"/>
        <v>3943.5</v>
      </c>
      <c r="X254" s="8">
        <f t="shared" si="47"/>
        <v>788.5</v>
      </c>
    </row>
    <row r="255" spans="1:24" x14ac:dyDescent="0.3">
      <c r="A255" s="3">
        <v>41306</v>
      </c>
      <c r="B255" s="4">
        <v>8888</v>
      </c>
      <c r="C255" s="2">
        <f t="shared" si="36"/>
        <v>10244.031912914204</v>
      </c>
      <c r="D255" s="2">
        <f t="shared" si="37"/>
        <v>1356.0319129142044</v>
      </c>
      <c r="E255" s="2">
        <f t="shared" si="38"/>
        <v>1838822.5488417565</v>
      </c>
      <c r="F255" s="2">
        <f t="shared" si="39"/>
        <v>15.256884708755674</v>
      </c>
      <c r="I255" s="20">
        <f t="shared" si="44"/>
        <v>10039.5</v>
      </c>
      <c r="J255" s="2">
        <f t="shared" si="46"/>
        <v>1151.5</v>
      </c>
      <c r="O255" s="3">
        <v>41306</v>
      </c>
      <c r="P255" s="22">
        <v>3227</v>
      </c>
      <c r="Q255" s="2">
        <f t="shared" si="40"/>
        <v>3704.5594524267599</v>
      </c>
      <c r="R255" s="2">
        <f t="shared" si="41"/>
        <v>477.55945242675989</v>
      </c>
      <c r="S255" s="2">
        <f t="shared" si="42"/>
        <v>228063.03060214675</v>
      </c>
      <c r="T255" s="2">
        <f t="shared" si="43"/>
        <v>14.798867444275174</v>
      </c>
      <c r="W255" s="20">
        <f t="shared" si="45"/>
        <v>3843.75</v>
      </c>
      <c r="X255" s="8">
        <f t="shared" si="47"/>
        <v>616.75</v>
      </c>
    </row>
    <row r="256" spans="1:24" x14ac:dyDescent="0.3">
      <c r="A256" s="3">
        <v>41334</v>
      </c>
      <c r="B256" s="4">
        <v>10110</v>
      </c>
      <c r="C256" s="2">
        <f t="shared" si="36"/>
        <v>9989.0133606845229</v>
      </c>
      <c r="D256" s="2">
        <f t="shared" si="37"/>
        <v>120.98663931547708</v>
      </c>
      <c r="E256" s="2">
        <f t="shared" si="38"/>
        <v>14637.766892853344</v>
      </c>
      <c r="F256" s="2">
        <f t="shared" si="39"/>
        <v>1.1967026638523943</v>
      </c>
      <c r="I256" s="20">
        <f t="shared" si="44"/>
        <v>9828.75</v>
      </c>
      <c r="J256" s="2">
        <f t="shared" si="46"/>
        <v>281.25</v>
      </c>
      <c r="O256" s="3">
        <v>41334</v>
      </c>
      <c r="P256" s="22">
        <v>3624</v>
      </c>
      <c r="Q256" s="2">
        <f t="shared" si="40"/>
        <v>3659.6566846344599</v>
      </c>
      <c r="R256" s="2">
        <f t="shared" si="41"/>
        <v>35.656684634459907</v>
      </c>
      <c r="S256" s="2">
        <f t="shared" si="42"/>
        <v>1271.3991591213291</v>
      </c>
      <c r="T256" s="2">
        <f t="shared" si="43"/>
        <v>0.98390410139238149</v>
      </c>
      <c r="W256" s="20">
        <f t="shared" si="45"/>
        <v>3782.5</v>
      </c>
      <c r="X256" s="8">
        <f t="shared" si="47"/>
        <v>158.5</v>
      </c>
    </row>
    <row r="257" spans="1:24" x14ac:dyDescent="0.3">
      <c r="A257" s="3">
        <v>41365</v>
      </c>
      <c r="B257" s="4">
        <v>10493</v>
      </c>
      <c r="C257" s="2">
        <f t="shared" si="36"/>
        <v>10011.766392750753</v>
      </c>
      <c r="D257" s="2">
        <f t="shared" si="37"/>
        <v>481.23360724924714</v>
      </c>
      <c r="E257" s="2">
        <f t="shared" si="38"/>
        <v>231585.78474612266</v>
      </c>
      <c r="F257" s="2">
        <f t="shared" si="39"/>
        <v>4.5862347016987242</v>
      </c>
      <c r="I257" s="20">
        <f t="shared" si="44"/>
        <v>9471.5</v>
      </c>
      <c r="J257" s="2">
        <f t="shared" si="46"/>
        <v>1021.5</v>
      </c>
      <c r="O257" s="3">
        <v>41365</v>
      </c>
      <c r="P257" s="22">
        <v>3488</v>
      </c>
      <c r="Q257" s="2">
        <f t="shared" si="40"/>
        <v>3656.3040469215043</v>
      </c>
      <c r="R257" s="2">
        <f t="shared" si="41"/>
        <v>168.30404692150432</v>
      </c>
      <c r="S257" s="2">
        <f t="shared" si="42"/>
        <v>28326.25221015593</v>
      </c>
      <c r="T257" s="2">
        <f t="shared" si="43"/>
        <v>4.8252307030247801</v>
      </c>
      <c r="W257" s="20">
        <f t="shared" si="45"/>
        <v>3373.5</v>
      </c>
      <c r="X257" s="8">
        <f t="shared" si="47"/>
        <v>114.5</v>
      </c>
    </row>
    <row r="258" spans="1:24" x14ac:dyDescent="0.3">
      <c r="A258" s="3">
        <v>41395</v>
      </c>
      <c r="B258" s="4">
        <v>12218</v>
      </c>
      <c r="C258" s="2">
        <f t="shared" si="36"/>
        <v>10102.268317252832</v>
      </c>
      <c r="D258" s="2">
        <f t="shared" si="37"/>
        <v>2115.7316827471677</v>
      </c>
      <c r="E258" s="2">
        <f t="shared" si="38"/>
        <v>4476320.5533801615</v>
      </c>
      <c r="F258" s="2">
        <f t="shared" si="39"/>
        <v>17.316514018228581</v>
      </c>
      <c r="I258" s="20">
        <f t="shared" si="44"/>
        <v>10427.25</v>
      </c>
      <c r="J258" s="2">
        <f t="shared" si="46"/>
        <v>1790.75</v>
      </c>
      <c r="O258" s="3">
        <v>41395</v>
      </c>
      <c r="P258" s="22">
        <v>3947</v>
      </c>
      <c r="Q258" s="2">
        <f t="shared" si="40"/>
        <v>3640.4791742297011</v>
      </c>
      <c r="R258" s="2">
        <f t="shared" si="41"/>
        <v>306.52082577029887</v>
      </c>
      <c r="S258" s="2">
        <f t="shared" si="42"/>
        <v>93955.016630905913</v>
      </c>
      <c r="T258" s="2">
        <f t="shared" si="43"/>
        <v>7.7659190719609539</v>
      </c>
      <c r="W258" s="20">
        <f t="shared" si="45"/>
        <v>3571.5</v>
      </c>
      <c r="X258" s="8">
        <f t="shared" si="47"/>
        <v>375.5</v>
      </c>
    </row>
    <row r="259" spans="1:24" x14ac:dyDescent="0.3">
      <c r="A259" s="3">
        <v>41426</v>
      </c>
      <c r="B259" s="4">
        <v>11385</v>
      </c>
      <c r="C259" s="2">
        <f t="shared" si="36"/>
        <v>10500.157795739457</v>
      </c>
      <c r="D259" s="2">
        <f t="shared" si="37"/>
        <v>884.84220426054344</v>
      </c>
      <c r="E259" s="2">
        <f t="shared" si="38"/>
        <v>782945.72644065728</v>
      </c>
      <c r="F259" s="2">
        <f t="shared" si="39"/>
        <v>7.772000037422429</v>
      </c>
      <c r="I259" s="20">
        <f t="shared" si="44"/>
        <v>11051.5</v>
      </c>
      <c r="J259" s="2">
        <f t="shared" si="46"/>
        <v>333.5</v>
      </c>
      <c r="O259" s="3">
        <v>41426</v>
      </c>
      <c r="P259" s="22">
        <v>3809</v>
      </c>
      <c r="Q259" s="2">
        <f t="shared" si="40"/>
        <v>3669.29994909475</v>
      </c>
      <c r="R259" s="2">
        <f t="shared" si="41"/>
        <v>139.70005090525001</v>
      </c>
      <c r="S259" s="2">
        <f t="shared" si="42"/>
        <v>19516.104222929443</v>
      </c>
      <c r="T259" s="2">
        <f t="shared" si="43"/>
        <v>3.6676306354751906</v>
      </c>
      <c r="W259" s="20">
        <f t="shared" si="45"/>
        <v>3717</v>
      </c>
      <c r="X259" s="8">
        <f t="shared" si="47"/>
        <v>92</v>
      </c>
    </row>
    <row r="260" spans="1:24" x14ac:dyDescent="0.3">
      <c r="A260" s="3">
        <v>41456</v>
      </c>
      <c r="B260" s="4">
        <v>11186</v>
      </c>
      <c r="C260" s="2">
        <f t="shared" ref="C260:C326" si="48">($G$2*B259)+($H$2*C259)</f>
        <v>10666.563302669825</v>
      </c>
      <c r="D260" s="2">
        <f t="shared" ref="D260:D323" si="49">ABS(B260-C260)</f>
        <v>519.43669733017487</v>
      </c>
      <c r="E260" s="2">
        <f t="shared" ref="E260:E323" si="50">D260^2</f>
        <v>269814.48253327969</v>
      </c>
      <c r="F260" s="2">
        <f t="shared" ref="F260:F323" si="51">(D260/B260)*100</f>
        <v>4.6436321949774264</v>
      </c>
      <c r="I260" s="20">
        <f t="shared" si="44"/>
        <v>11320.5</v>
      </c>
      <c r="J260" s="2">
        <f t="shared" si="46"/>
        <v>134.5</v>
      </c>
      <c r="O260" s="3">
        <v>41456</v>
      </c>
      <c r="P260" s="22">
        <v>4034</v>
      </c>
      <c r="Q260" s="2">
        <f t="shared" ref="Q260:Q326" si="52">($U$2*P259)+($V$2*Q259)</f>
        <v>3682.4353166693936</v>
      </c>
      <c r="R260" s="2">
        <f t="shared" ref="R260:R323" si="53">ABS(P260-Q260)</f>
        <v>351.56468333060639</v>
      </c>
      <c r="S260" s="2">
        <f t="shared" ref="S260:S323" si="54">R260^2</f>
        <v>123597.72656534954</v>
      </c>
      <c r="T260" s="2">
        <f t="shared" ref="T260:T323" si="55">(R260/P260)*100</f>
        <v>8.7150392496431923</v>
      </c>
      <c r="W260" s="20">
        <f t="shared" si="45"/>
        <v>3819.5</v>
      </c>
      <c r="X260" s="8">
        <f t="shared" si="47"/>
        <v>214.5</v>
      </c>
    </row>
    <row r="261" spans="1:24" x14ac:dyDescent="0.3">
      <c r="A261" s="3">
        <v>41487</v>
      </c>
      <c r="B261" s="4">
        <v>11462</v>
      </c>
      <c r="C261" s="2">
        <f t="shared" si="48"/>
        <v>10764.249790182816</v>
      </c>
      <c r="D261" s="2">
        <f t="shared" si="49"/>
        <v>697.75020981718444</v>
      </c>
      <c r="E261" s="2">
        <f t="shared" si="50"/>
        <v>486855.35529992491</v>
      </c>
      <c r="F261" s="2">
        <f t="shared" si="51"/>
        <v>6.0875083739066866</v>
      </c>
      <c r="I261" s="20">
        <f t="shared" ref="I261:I324" si="56">AVERAGE(B258:B261)</f>
        <v>11562.75</v>
      </c>
      <c r="J261" s="2">
        <f t="shared" si="46"/>
        <v>100.75</v>
      </c>
      <c r="O261" s="3">
        <v>41487</v>
      </c>
      <c r="P261" s="22">
        <v>4100</v>
      </c>
      <c r="Q261" s="2">
        <f t="shared" si="52"/>
        <v>3715.491362904786</v>
      </c>
      <c r="R261" s="2">
        <f t="shared" si="53"/>
        <v>384.508637095214</v>
      </c>
      <c r="S261" s="2">
        <f t="shared" si="54"/>
        <v>147846.89200081897</v>
      </c>
      <c r="T261" s="2">
        <f t="shared" si="55"/>
        <v>9.3782594413466835</v>
      </c>
      <c r="W261" s="20">
        <f t="shared" ref="W261:W324" si="57">AVERAGE(P258:P261)</f>
        <v>3972.5</v>
      </c>
      <c r="X261" s="8">
        <f t="shared" si="47"/>
        <v>127.5</v>
      </c>
    </row>
    <row r="262" spans="1:24" x14ac:dyDescent="0.3">
      <c r="A262" s="3">
        <v>41518</v>
      </c>
      <c r="B262" s="4">
        <v>10494</v>
      </c>
      <c r="C262" s="2">
        <f t="shared" si="48"/>
        <v>10895.470336418439</v>
      </c>
      <c r="D262" s="2">
        <f t="shared" si="49"/>
        <v>401.47033641843882</v>
      </c>
      <c r="E262" s="2">
        <f t="shared" si="50"/>
        <v>161178.43102393445</v>
      </c>
      <c r="F262" s="2">
        <f t="shared" si="51"/>
        <v>3.8257131353005418</v>
      </c>
      <c r="I262" s="20">
        <f t="shared" si="56"/>
        <v>11131.75</v>
      </c>
      <c r="J262" s="2">
        <f t="shared" ref="J262:J325" si="58">ABS(B262-I262)</f>
        <v>637.75</v>
      </c>
      <c r="O262" s="3">
        <v>41518</v>
      </c>
      <c r="P262" s="22">
        <v>3631</v>
      </c>
      <c r="Q262" s="2">
        <f t="shared" si="52"/>
        <v>3751.6449809682208</v>
      </c>
      <c r="R262" s="2">
        <f t="shared" si="53"/>
        <v>120.64498096822081</v>
      </c>
      <c r="S262" s="2">
        <f t="shared" si="54"/>
        <v>14555.211432822362</v>
      </c>
      <c r="T262" s="2">
        <f t="shared" si="55"/>
        <v>3.3226378674806059</v>
      </c>
      <c r="W262" s="20">
        <f t="shared" si="57"/>
        <v>3893.5</v>
      </c>
      <c r="X262" s="8">
        <f t="shared" ref="X262:X325" si="59">ABS(P262-W262)</f>
        <v>262.5</v>
      </c>
    </row>
    <row r="263" spans="1:24" x14ac:dyDescent="0.3">
      <c r="A263" s="3">
        <v>41548</v>
      </c>
      <c r="B263" s="4">
        <v>11540</v>
      </c>
      <c r="C263" s="2">
        <f t="shared" si="48"/>
        <v>10819.968880308483</v>
      </c>
      <c r="D263" s="2">
        <f t="shared" si="49"/>
        <v>720.03111969151723</v>
      </c>
      <c r="E263" s="2">
        <f t="shared" si="50"/>
        <v>518444.81332422001</v>
      </c>
      <c r="F263" s="2">
        <f t="shared" si="51"/>
        <v>6.2394377789559554</v>
      </c>
      <c r="I263" s="20">
        <f t="shared" si="56"/>
        <v>11170.5</v>
      </c>
      <c r="J263" s="2">
        <f t="shared" si="58"/>
        <v>369.5</v>
      </c>
      <c r="O263" s="3">
        <v>41548</v>
      </c>
      <c r="P263" s="22">
        <v>3787</v>
      </c>
      <c r="Q263" s="2">
        <f t="shared" si="52"/>
        <v>3740.3012759317189</v>
      </c>
      <c r="R263" s="2">
        <f t="shared" si="53"/>
        <v>46.698724068281081</v>
      </c>
      <c r="S263" s="2">
        <f t="shared" si="54"/>
        <v>2180.7708296054548</v>
      </c>
      <c r="T263" s="2">
        <f t="shared" si="55"/>
        <v>1.2331324021199124</v>
      </c>
      <c r="W263" s="20">
        <f t="shared" si="57"/>
        <v>3888</v>
      </c>
      <c r="X263" s="8">
        <f t="shared" si="59"/>
        <v>101</v>
      </c>
    </row>
    <row r="264" spans="1:24" x14ac:dyDescent="0.3">
      <c r="A264" s="3">
        <v>41579</v>
      </c>
      <c r="B264" s="4">
        <v>11138</v>
      </c>
      <c r="C264" s="2">
        <f t="shared" si="48"/>
        <v>10955.379626881131</v>
      </c>
      <c r="D264" s="2">
        <f t="shared" si="49"/>
        <v>182.62037311886888</v>
      </c>
      <c r="E264" s="2">
        <f t="shared" si="50"/>
        <v>33350.200678074885</v>
      </c>
      <c r="F264" s="2">
        <f t="shared" si="51"/>
        <v>1.6396154885874383</v>
      </c>
      <c r="I264" s="20">
        <f t="shared" si="56"/>
        <v>11158.5</v>
      </c>
      <c r="J264" s="2">
        <f t="shared" si="58"/>
        <v>20.5</v>
      </c>
      <c r="O264" s="3">
        <v>41579</v>
      </c>
      <c r="P264" s="22">
        <v>4059</v>
      </c>
      <c r="Q264" s="2">
        <f t="shared" si="52"/>
        <v>3744.6921469580993</v>
      </c>
      <c r="R264" s="2">
        <f t="shared" si="53"/>
        <v>314.30785304190067</v>
      </c>
      <c r="S264" s="2">
        <f t="shared" si="54"/>
        <v>98789.426483809031</v>
      </c>
      <c r="T264" s="2">
        <f t="shared" si="55"/>
        <v>7.7434799961049681</v>
      </c>
      <c r="W264" s="20">
        <f t="shared" si="57"/>
        <v>3894.25</v>
      </c>
      <c r="X264" s="8">
        <f t="shared" si="59"/>
        <v>164.75</v>
      </c>
    </row>
    <row r="265" spans="1:24" x14ac:dyDescent="0.3">
      <c r="A265" s="3">
        <v>41609</v>
      </c>
      <c r="B265" s="4">
        <v>12709</v>
      </c>
      <c r="C265" s="2">
        <f t="shared" si="48"/>
        <v>10989.723643948055</v>
      </c>
      <c r="D265" s="2">
        <f t="shared" si="49"/>
        <v>1719.2763560519452</v>
      </c>
      <c r="E265" s="2">
        <f t="shared" si="50"/>
        <v>2955911.188479255</v>
      </c>
      <c r="F265" s="2">
        <f t="shared" si="51"/>
        <v>13.528022315303684</v>
      </c>
      <c r="I265" s="20">
        <f t="shared" si="56"/>
        <v>11470.25</v>
      </c>
      <c r="J265" s="2">
        <f t="shared" si="58"/>
        <v>1238.75</v>
      </c>
      <c r="O265" s="3">
        <v>41609</v>
      </c>
      <c r="P265" s="22">
        <v>5215</v>
      </c>
      <c r="Q265" s="2">
        <f t="shared" si="52"/>
        <v>3774.2451009803031</v>
      </c>
      <c r="R265" s="2">
        <f t="shared" si="53"/>
        <v>1440.7548990196969</v>
      </c>
      <c r="S265" s="2">
        <f t="shared" si="54"/>
        <v>2075774.6790492572</v>
      </c>
      <c r="T265" s="2">
        <f t="shared" si="55"/>
        <v>27.627131333071848</v>
      </c>
      <c r="W265" s="20">
        <f t="shared" si="57"/>
        <v>4173</v>
      </c>
      <c r="X265" s="8">
        <f t="shared" si="59"/>
        <v>1042</v>
      </c>
    </row>
    <row r="266" spans="1:24" x14ac:dyDescent="0.3">
      <c r="A266" s="3">
        <v>41640</v>
      </c>
      <c r="B266" s="4">
        <v>8557</v>
      </c>
      <c r="C266" s="2">
        <f t="shared" si="48"/>
        <v>11313.054800853381</v>
      </c>
      <c r="D266" s="2">
        <f t="shared" si="49"/>
        <v>2756.0548008533806</v>
      </c>
      <c r="E266" s="2">
        <f t="shared" si="50"/>
        <v>7595838.0653069671</v>
      </c>
      <c r="F266" s="2">
        <f t="shared" si="51"/>
        <v>32.208189796112897</v>
      </c>
      <c r="I266" s="20">
        <f t="shared" si="56"/>
        <v>10986</v>
      </c>
      <c r="J266" s="2">
        <f t="shared" si="58"/>
        <v>2429</v>
      </c>
      <c r="O266" s="3">
        <v>41640</v>
      </c>
      <c r="P266" s="22">
        <v>3381</v>
      </c>
      <c r="Q266" s="2">
        <f t="shared" si="52"/>
        <v>3909.7128052578587</v>
      </c>
      <c r="R266" s="2">
        <f t="shared" si="53"/>
        <v>528.71280525785869</v>
      </c>
      <c r="S266" s="2">
        <f t="shared" si="54"/>
        <v>279537.23044363438</v>
      </c>
      <c r="T266" s="2">
        <f t="shared" si="55"/>
        <v>15.63776413066722</v>
      </c>
      <c r="W266" s="20">
        <f t="shared" si="57"/>
        <v>4110.5</v>
      </c>
      <c r="X266" s="8">
        <f t="shared" si="59"/>
        <v>729.5</v>
      </c>
    </row>
    <row r="267" spans="1:24" x14ac:dyDescent="0.3">
      <c r="A267" s="3">
        <v>41671</v>
      </c>
      <c r="B267" s="4">
        <v>9059</v>
      </c>
      <c r="C267" s="2">
        <f t="shared" si="48"/>
        <v>10794.744650121873</v>
      </c>
      <c r="D267" s="2">
        <f t="shared" si="49"/>
        <v>1735.7446501218728</v>
      </c>
      <c r="E267" s="2">
        <f t="shared" si="50"/>
        <v>3012809.4904267029</v>
      </c>
      <c r="F267" s="2">
        <f t="shared" si="51"/>
        <v>19.16044431087176</v>
      </c>
      <c r="I267" s="20">
        <f t="shared" si="56"/>
        <v>10365.75</v>
      </c>
      <c r="J267" s="2">
        <f t="shared" si="58"/>
        <v>1306.75</v>
      </c>
      <c r="O267" s="3">
        <v>41671</v>
      </c>
      <c r="P267" s="22">
        <v>3310</v>
      </c>
      <c r="Q267" s="2">
        <f t="shared" si="52"/>
        <v>3860.0003177284657</v>
      </c>
      <c r="R267" s="2">
        <f t="shared" si="53"/>
        <v>550.00031772846569</v>
      </c>
      <c r="S267" s="2">
        <f t="shared" si="54"/>
        <v>302500.34950141323</v>
      </c>
      <c r="T267" s="2">
        <f t="shared" si="55"/>
        <v>16.616323798443073</v>
      </c>
      <c r="W267" s="20">
        <f t="shared" si="57"/>
        <v>3991.25</v>
      </c>
      <c r="X267" s="8">
        <f t="shared" si="59"/>
        <v>681.25</v>
      </c>
    </row>
    <row r="268" spans="1:24" x14ac:dyDescent="0.3">
      <c r="A268" s="3">
        <v>41699</v>
      </c>
      <c r="B268" s="4">
        <v>10055</v>
      </c>
      <c r="C268" s="2">
        <f t="shared" si="48"/>
        <v>10468.316427084541</v>
      </c>
      <c r="D268" s="2">
        <f t="shared" si="49"/>
        <v>413.31642708454092</v>
      </c>
      <c r="E268" s="2">
        <f t="shared" si="50"/>
        <v>170830.46889793064</v>
      </c>
      <c r="F268" s="2">
        <f t="shared" si="51"/>
        <v>4.1105562116811631</v>
      </c>
      <c r="I268" s="20">
        <f t="shared" si="56"/>
        <v>10095</v>
      </c>
      <c r="J268" s="2">
        <f t="shared" si="58"/>
        <v>40</v>
      </c>
      <c r="O268" s="3">
        <v>41699</v>
      </c>
      <c r="P268" s="22">
        <v>3652</v>
      </c>
      <c r="Q268" s="2">
        <f t="shared" si="52"/>
        <v>3808.2862611284868</v>
      </c>
      <c r="R268" s="2">
        <f t="shared" si="53"/>
        <v>156.28626112848679</v>
      </c>
      <c r="S268" s="2">
        <f t="shared" si="54"/>
        <v>24425.395417521559</v>
      </c>
      <c r="T268" s="2">
        <f t="shared" si="55"/>
        <v>4.2794704580637122</v>
      </c>
      <c r="W268" s="20">
        <f t="shared" si="57"/>
        <v>3889.5</v>
      </c>
      <c r="X268" s="8">
        <f t="shared" si="59"/>
        <v>237.5</v>
      </c>
    </row>
    <row r="269" spans="1:24" x14ac:dyDescent="0.3">
      <c r="A269" s="3">
        <v>41730</v>
      </c>
      <c r="B269" s="4">
        <v>10977</v>
      </c>
      <c r="C269" s="2">
        <f t="shared" si="48"/>
        <v>10390.587167290556</v>
      </c>
      <c r="D269" s="2">
        <f t="shared" si="49"/>
        <v>586.41283270944405</v>
      </c>
      <c r="E269" s="2">
        <f t="shared" si="50"/>
        <v>343880.01036631438</v>
      </c>
      <c r="F269" s="2">
        <f t="shared" si="51"/>
        <v>5.3421957976627858</v>
      </c>
      <c r="I269" s="20">
        <f t="shared" si="56"/>
        <v>9662</v>
      </c>
      <c r="J269" s="2">
        <f t="shared" si="58"/>
        <v>1315</v>
      </c>
      <c r="O269" s="3">
        <v>41730</v>
      </c>
      <c r="P269" s="22">
        <v>3702</v>
      </c>
      <c r="Q269" s="2">
        <f t="shared" si="52"/>
        <v>3793.591366792466</v>
      </c>
      <c r="R269" s="2">
        <f t="shared" si="53"/>
        <v>91.591366792466033</v>
      </c>
      <c r="S269" s="2">
        <f t="shared" si="54"/>
        <v>8388.9784709120504</v>
      </c>
      <c r="T269" s="2">
        <f t="shared" si="55"/>
        <v>2.4741049916927613</v>
      </c>
      <c r="W269" s="20">
        <f t="shared" si="57"/>
        <v>3511.25</v>
      </c>
      <c r="X269" s="8">
        <f t="shared" si="59"/>
        <v>190.75</v>
      </c>
    </row>
    <row r="270" spans="1:24" x14ac:dyDescent="0.3">
      <c r="A270" s="3">
        <v>41760</v>
      </c>
      <c r="B270" s="4">
        <v>11792</v>
      </c>
      <c r="C270" s="2">
        <f t="shared" si="48"/>
        <v>10500.869344415049</v>
      </c>
      <c r="D270" s="2">
        <f t="shared" si="49"/>
        <v>1291.1306555849515</v>
      </c>
      <c r="E270" s="2">
        <f t="shared" si="50"/>
        <v>1667018.3697912265</v>
      </c>
      <c r="F270" s="2">
        <f t="shared" si="51"/>
        <v>10.949208408963292</v>
      </c>
      <c r="I270" s="20">
        <f t="shared" si="56"/>
        <v>10470.75</v>
      </c>
      <c r="J270" s="2">
        <f t="shared" si="58"/>
        <v>1321.25</v>
      </c>
      <c r="O270" s="3">
        <v>41760</v>
      </c>
      <c r="P270" s="22">
        <v>4165</v>
      </c>
      <c r="Q270" s="2">
        <f t="shared" si="52"/>
        <v>3784.9794424467909</v>
      </c>
      <c r="R270" s="2">
        <f t="shared" si="53"/>
        <v>380.02055755320907</v>
      </c>
      <c r="S270" s="2">
        <f t="shared" si="54"/>
        <v>144415.62416305189</v>
      </c>
      <c r="T270" s="2">
        <f t="shared" si="55"/>
        <v>9.1241430384924147</v>
      </c>
      <c r="W270" s="20">
        <f t="shared" si="57"/>
        <v>3707.25</v>
      </c>
      <c r="X270" s="8">
        <f t="shared" si="59"/>
        <v>457.75</v>
      </c>
    </row>
    <row r="271" spans="1:24" x14ac:dyDescent="0.3">
      <c r="A271" s="3">
        <v>41791</v>
      </c>
      <c r="B271" s="4">
        <v>11904</v>
      </c>
      <c r="C271" s="2">
        <f t="shared" si="48"/>
        <v>10743.682413481418</v>
      </c>
      <c r="D271" s="2">
        <f t="shared" si="49"/>
        <v>1160.3175865185822</v>
      </c>
      <c r="E271" s="2">
        <f t="shared" si="50"/>
        <v>1346336.9015843074</v>
      </c>
      <c r="F271" s="2">
        <f t="shared" si="51"/>
        <v>9.7472915534155096</v>
      </c>
      <c r="I271" s="20">
        <f t="shared" si="56"/>
        <v>11182</v>
      </c>
      <c r="J271" s="2">
        <f t="shared" si="58"/>
        <v>722</v>
      </c>
      <c r="O271" s="3">
        <v>41791</v>
      </c>
      <c r="P271" s="22">
        <v>4036</v>
      </c>
      <c r="Q271" s="2">
        <f t="shared" si="52"/>
        <v>3820.7110665731689</v>
      </c>
      <c r="R271" s="2">
        <f t="shared" si="53"/>
        <v>215.28893342683114</v>
      </c>
      <c r="S271" s="2">
        <f t="shared" si="54"/>
        <v>46349.324856062529</v>
      </c>
      <c r="T271" s="2">
        <f t="shared" si="55"/>
        <v>5.3342153970969068</v>
      </c>
      <c r="W271" s="20">
        <f t="shared" si="57"/>
        <v>3888.75</v>
      </c>
      <c r="X271" s="8">
        <f t="shared" si="59"/>
        <v>147.25</v>
      </c>
    </row>
    <row r="272" spans="1:24" x14ac:dyDescent="0.3">
      <c r="A272" s="3">
        <v>41821</v>
      </c>
      <c r="B272" s="4">
        <v>10965</v>
      </c>
      <c r="C272" s="2">
        <f t="shared" si="48"/>
        <v>10961.894468981422</v>
      </c>
      <c r="D272" s="2">
        <f t="shared" si="49"/>
        <v>3.1055310185784037</v>
      </c>
      <c r="E272" s="2">
        <f t="shared" si="50"/>
        <v>9.6443229073526187</v>
      </c>
      <c r="F272" s="2">
        <f t="shared" si="51"/>
        <v>2.8322216311704548E-2</v>
      </c>
      <c r="I272" s="20">
        <f t="shared" si="56"/>
        <v>11409.5</v>
      </c>
      <c r="J272" s="2">
        <f t="shared" si="58"/>
        <v>444.5</v>
      </c>
      <c r="O272" s="3">
        <v>41821</v>
      </c>
      <c r="P272" s="22">
        <v>4242</v>
      </c>
      <c r="Q272" s="2">
        <f t="shared" si="52"/>
        <v>3840.9537168584743</v>
      </c>
      <c r="R272" s="2">
        <f t="shared" si="53"/>
        <v>401.04628314152569</v>
      </c>
      <c r="S272" s="2">
        <f t="shared" si="54"/>
        <v>160838.12122163278</v>
      </c>
      <c r="T272" s="2">
        <f t="shared" si="55"/>
        <v>9.4541792348308746</v>
      </c>
      <c r="W272" s="20">
        <f t="shared" si="57"/>
        <v>4036.25</v>
      </c>
      <c r="X272" s="8">
        <f t="shared" si="59"/>
        <v>205.75</v>
      </c>
    </row>
    <row r="273" spans="1:24" x14ac:dyDescent="0.3">
      <c r="A273" s="3">
        <v>41852</v>
      </c>
      <c r="B273" s="4">
        <v>10981</v>
      </c>
      <c r="C273" s="2">
        <f t="shared" si="48"/>
        <v>10962.478502451962</v>
      </c>
      <c r="D273" s="2">
        <f t="shared" si="49"/>
        <v>18.521497548037587</v>
      </c>
      <c r="E273" s="2">
        <f t="shared" si="50"/>
        <v>343.04587142196237</v>
      </c>
      <c r="F273" s="2">
        <f t="shared" si="51"/>
        <v>0.16866858708712856</v>
      </c>
      <c r="I273" s="20">
        <f t="shared" si="56"/>
        <v>11410.5</v>
      </c>
      <c r="J273" s="2">
        <f t="shared" si="58"/>
        <v>429.5</v>
      </c>
      <c r="O273" s="3">
        <v>41852</v>
      </c>
      <c r="P273" s="22">
        <v>4219</v>
      </c>
      <c r="Q273" s="2">
        <f t="shared" si="52"/>
        <v>3878.6622954121162</v>
      </c>
      <c r="R273" s="2">
        <f t="shared" si="53"/>
        <v>340.33770458788376</v>
      </c>
      <c r="S273" s="2">
        <f t="shared" si="54"/>
        <v>115829.75316414963</v>
      </c>
      <c r="T273" s="2">
        <f t="shared" si="55"/>
        <v>8.0667860769823125</v>
      </c>
      <c r="W273" s="20">
        <f t="shared" si="57"/>
        <v>4165.5</v>
      </c>
      <c r="X273" s="8">
        <f t="shared" si="59"/>
        <v>53.5</v>
      </c>
    </row>
    <row r="274" spans="1:24" x14ac:dyDescent="0.3">
      <c r="A274" s="3">
        <v>41883</v>
      </c>
      <c r="B274" s="4">
        <v>10828</v>
      </c>
      <c r="C274" s="2">
        <f t="shared" si="48"/>
        <v>10965.961698861167</v>
      </c>
      <c r="D274" s="2">
        <f t="shared" si="49"/>
        <v>137.96169886116695</v>
      </c>
      <c r="E274" s="2">
        <f t="shared" si="50"/>
        <v>19033.430352659314</v>
      </c>
      <c r="F274" s="2">
        <f t="shared" si="51"/>
        <v>1.2741198638822215</v>
      </c>
      <c r="I274" s="20">
        <f t="shared" si="56"/>
        <v>11169.5</v>
      </c>
      <c r="J274" s="2">
        <f t="shared" si="58"/>
        <v>341.5</v>
      </c>
      <c r="O274" s="3">
        <v>41883</v>
      </c>
      <c r="P274" s="22">
        <v>3814</v>
      </c>
      <c r="Q274" s="2">
        <f t="shared" si="52"/>
        <v>3910.6627193225145</v>
      </c>
      <c r="R274" s="2">
        <f t="shared" si="53"/>
        <v>96.662719322514477</v>
      </c>
      <c r="S274" s="2">
        <f t="shared" si="54"/>
        <v>9343.6813068232132</v>
      </c>
      <c r="T274" s="2">
        <f t="shared" si="55"/>
        <v>2.5344184405483605</v>
      </c>
      <c r="W274" s="20">
        <f t="shared" si="57"/>
        <v>4077.75</v>
      </c>
      <c r="X274" s="8">
        <f t="shared" si="59"/>
        <v>263.75</v>
      </c>
    </row>
    <row r="275" spans="1:24" x14ac:dyDescent="0.3">
      <c r="A275" s="3">
        <v>41913</v>
      </c>
      <c r="B275" s="4">
        <v>11817</v>
      </c>
      <c r="C275" s="2">
        <f t="shared" si="48"/>
        <v>10940.016297155162</v>
      </c>
      <c r="D275" s="2">
        <f t="shared" si="49"/>
        <v>876.98370284483826</v>
      </c>
      <c r="E275" s="2">
        <f t="shared" si="50"/>
        <v>769100.41505544353</v>
      </c>
      <c r="F275" s="2">
        <f t="shared" si="51"/>
        <v>7.421373469110927</v>
      </c>
      <c r="I275" s="20">
        <f t="shared" si="56"/>
        <v>11147.75</v>
      </c>
      <c r="J275" s="2">
        <f t="shared" si="58"/>
        <v>669.25</v>
      </c>
      <c r="O275" s="3">
        <v>41913</v>
      </c>
      <c r="P275" s="22">
        <v>4090</v>
      </c>
      <c r="Q275" s="2">
        <f t="shared" si="52"/>
        <v>3901.5739585036158</v>
      </c>
      <c r="R275" s="2">
        <f t="shared" si="53"/>
        <v>188.42604149638419</v>
      </c>
      <c r="S275" s="2">
        <f t="shared" si="54"/>
        <v>35504.373113997099</v>
      </c>
      <c r="T275" s="2">
        <f t="shared" si="55"/>
        <v>4.6069936796181956</v>
      </c>
      <c r="W275" s="20">
        <f t="shared" si="57"/>
        <v>4091.25</v>
      </c>
      <c r="X275" s="8">
        <f t="shared" si="59"/>
        <v>1.25</v>
      </c>
    </row>
    <row r="276" spans="1:24" x14ac:dyDescent="0.3">
      <c r="A276" s="3">
        <v>41944</v>
      </c>
      <c r="B276" s="4">
        <v>10470</v>
      </c>
      <c r="C276" s="2">
        <f t="shared" si="48"/>
        <v>11104.943915818565</v>
      </c>
      <c r="D276" s="2">
        <f t="shared" si="49"/>
        <v>634.94391581856507</v>
      </c>
      <c r="E276" s="2">
        <f t="shared" si="50"/>
        <v>403153.77623501304</v>
      </c>
      <c r="F276" s="2">
        <f t="shared" si="51"/>
        <v>6.0644118034246901</v>
      </c>
      <c r="I276" s="20">
        <f t="shared" si="56"/>
        <v>11024</v>
      </c>
      <c r="J276" s="2">
        <f t="shared" si="58"/>
        <v>554</v>
      </c>
      <c r="O276" s="3">
        <v>41944</v>
      </c>
      <c r="P276" s="22">
        <v>4103</v>
      </c>
      <c r="Q276" s="2">
        <f t="shared" si="52"/>
        <v>3919.2908118594437</v>
      </c>
      <c r="R276" s="2">
        <f t="shared" si="53"/>
        <v>183.70918814055631</v>
      </c>
      <c r="S276" s="2">
        <f t="shared" si="54"/>
        <v>33749.065807262312</v>
      </c>
      <c r="T276" s="2">
        <f t="shared" si="55"/>
        <v>4.4774357333793882</v>
      </c>
      <c r="W276" s="20">
        <f t="shared" si="57"/>
        <v>4056.5</v>
      </c>
      <c r="X276" s="8">
        <f t="shared" si="59"/>
        <v>46.5</v>
      </c>
    </row>
    <row r="277" spans="1:24" x14ac:dyDescent="0.3">
      <c r="A277" s="3">
        <v>41974</v>
      </c>
      <c r="B277" s="4">
        <v>13310</v>
      </c>
      <c r="C277" s="2">
        <f t="shared" si="48"/>
        <v>10985.534869012939</v>
      </c>
      <c r="D277" s="2">
        <f t="shared" si="49"/>
        <v>2324.4651309870605</v>
      </c>
      <c r="E277" s="2">
        <f t="shared" si="50"/>
        <v>5403138.1451746924</v>
      </c>
      <c r="F277" s="2">
        <f t="shared" si="51"/>
        <v>17.464050570902032</v>
      </c>
      <c r="I277" s="20">
        <f t="shared" si="56"/>
        <v>11606.25</v>
      </c>
      <c r="J277" s="2">
        <f t="shared" si="58"/>
        <v>1703.75</v>
      </c>
      <c r="O277" s="3">
        <v>41974</v>
      </c>
      <c r="P277" s="22">
        <v>5572</v>
      </c>
      <c r="Q277" s="2">
        <f t="shared" si="52"/>
        <v>3936.5641607052657</v>
      </c>
      <c r="R277" s="2">
        <f t="shared" si="53"/>
        <v>1635.4358392947343</v>
      </c>
      <c r="S277" s="2">
        <f t="shared" si="54"/>
        <v>2674650.384449672</v>
      </c>
      <c r="T277" s="2">
        <f t="shared" si="55"/>
        <v>29.350966247213467</v>
      </c>
      <c r="W277" s="20">
        <f t="shared" si="57"/>
        <v>4394.75</v>
      </c>
      <c r="X277" s="8">
        <f t="shared" si="59"/>
        <v>1177.25</v>
      </c>
    </row>
    <row r="278" spans="1:24" x14ac:dyDescent="0.3">
      <c r="A278" s="3">
        <v>42005</v>
      </c>
      <c r="B278" s="4">
        <v>8400</v>
      </c>
      <c r="C278" s="2">
        <f t="shared" si="48"/>
        <v>11422.679250916735</v>
      </c>
      <c r="D278" s="2">
        <f t="shared" si="49"/>
        <v>3022.6792509167353</v>
      </c>
      <c r="E278" s="2">
        <f t="shared" si="50"/>
        <v>9136589.8539225571</v>
      </c>
      <c r="F278" s="2">
        <f t="shared" si="51"/>
        <v>35.984276796627803</v>
      </c>
      <c r="I278" s="20">
        <f t="shared" si="56"/>
        <v>10999.25</v>
      </c>
      <c r="J278" s="2">
        <f t="shared" si="58"/>
        <v>2599.25</v>
      </c>
      <c r="O278" s="3">
        <v>42005</v>
      </c>
      <c r="P278" s="22">
        <v>3572</v>
      </c>
      <c r="Q278" s="2">
        <f t="shared" si="52"/>
        <v>4090.3368383433835</v>
      </c>
      <c r="R278" s="2">
        <f t="shared" si="53"/>
        <v>518.33683834338353</v>
      </c>
      <c r="S278" s="2">
        <f t="shared" si="54"/>
        <v>268673.07798381493</v>
      </c>
      <c r="T278" s="2">
        <f t="shared" si="55"/>
        <v>14.511109696063368</v>
      </c>
      <c r="W278" s="20">
        <f t="shared" si="57"/>
        <v>4334.25</v>
      </c>
      <c r="X278" s="8">
        <f t="shared" si="59"/>
        <v>762.25</v>
      </c>
    </row>
    <row r="279" spans="1:24" x14ac:dyDescent="0.3">
      <c r="A279" s="3">
        <v>42036</v>
      </c>
      <c r="B279" s="4">
        <v>9062</v>
      </c>
      <c r="C279" s="2">
        <f t="shared" si="48"/>
        <v>10854.227078750006</v>
      </c>
      <c r="D279" s="2">
        <f t="shared" si="49"/>
        <v>1792.2270787500056</v>
      </c>
      <c r="E279" s="2">
        <f t="shared" si="50"/>
        <v>3212077.9018047787</v>
      </c>
      <c r="F279" s="2">
        <f t="shared" si="51"/>
        <v>19.77738996634303</v>
      </c>
      <c r="I279" s="20">
        <f t="shared" si="56"/>
        <v>10310.5</v>
      </c>
      <c r="J279" s="2">
        <f t="shared" si="58"/>
        <v>1248.5</v>
      </c>
      <c r="O279" s="3">
        <v>42036</v>
      </c>
      <c r="P279" s="22">
        <v>3482</v>
      </c>
      <c r="Q279" s="2">
        <f t="shared" si="52"/>
        <v>4041.5999563236578</v>
      </c>
      <c r="R279" s="2">
        <f t="shared" si="53"/>
        <v>559.59995632365781</v>
      </c>
      <c r="S279" s="2">
        <f t="shared" si="54"/>
        <v>313152.11111743975</v>
      </c>
      <c r="T279" s="2">
        <f t="shared" si="55"/>
        <v>16.071222180461167</v>
      </c>
      <c r="W279" s="20">
        <f t="shared" si="57"/>
        <v>4182.25</v>
      </c>
      <c r="X279" s="8">
        <f t="shared" si="59"/>
        <v>700.25</v>
      </c>
    </row>
    <row r="280" spans="1:24" x14ac:dyDescent="0.3">
      <c r="A280" s="3">
        <v>42064</v>
      </c>
      <c r="B280" s="4">
        <v>10722</v>
      </c>
      <c r="C280" s="2">
        <f t="shared" si="48"/>
        <v>10517.176637284048</v>
      </c>
      <c r="D280" s="2">
        <f t="shared" si="49"/>
        <v>204.82336271595159</v>
      </c>
      <c r="E280" s="2">
        <f t="shared" si="50"/>
        <v>41952.609914270266</v>
      </c>
      <c r="F280" s="2">
        <f t="shared" si="51"/>
        <v>1.9103092959891026</v>
      </c>
      <c r="I280" s="20">
        <f t="shared" si="56"/>
        <v>10373.5</v>
      </c>
      <c r="J280" s="2">
        <f t="shared" si="58"/>
        <v>348.5</v>
      </c>
      <c r="O280" s="3">
        <v>42064</v>
      </c>
      <c r="P280" s="22">
        <v>3857</v>
      </c>
      <c r="Q280" s="2">
        <f t="shared" si="52"/>
        <v>3988.9832888748319</v>
      </c>
      <c r="R280" s="2">
        <f t="shared" si="53"/>
        <v>131.98328887483194</v>
      </c>
      <c r="S280" s="2">
        <f t="shared" si="54"/>
        <v>17419.588542217338</v>
      </c>
      <c r="T280" s="2">
        <f t="shared" si="55"/>
        <v>3.4219157084478078</v>
      </c>
      <c r="W280" s="20">
        <f t="shared" si="57"/>
        <v>4120.75</v>
      </c>
      <c r="X280" s="8">
        <f t="shared" si="59"/>
        <v>263.75</v>
      </c>
    </row>
    <row r="281" spans="1:24" x14ac:dyDescent="0.3">
      <c r="A281" s="3">
        <v>42095</v>
      </c>
      <c r="B281" s="4">
        <v>11107</v>
      </c>
      <c r="C281" s="2">
        <f t="shared" si="48"/>
        <v>10555.696200817318</v>
      </c>
      <c r="D281" s="2">
        <f t="shared" si="49"/>
        <v>551.30379918268227</v>
      </c>
      <c r="E281" s="2">
        <f t="shared" si="50"/>
        <v>303935.87899325928</v>
      </c>
      <c r="F281" s="2">
        <f t="shared" si="51"/>
        <v>4.9635707138082497</v>
      </c>
      <c r="I281" s="20">
        <f t="shared" si="56"/>
        <v>9822.75</v>
      </c>
      <c r="J281" s="2">
        <f t="shared" si="58"/>
        <v>1284.25</v>
      </c>
      <c r="O281" s="3">
        <v>42095</v>
      </c>
      <c r="P281" s="22">
        <v>3867</v>
      </c>
      <c r="Q281" s="2">
        <f t="shared" si="52"/>
        <v>3976.5734937326879</v>
      </c>
      <c r="R281" s="2">
        <f t="shared" si="53"/>
        <v>109.57349373268789</v>
      </c>
      <c r="S281" s="2">
        <f t="shared" si="54"/>
        <v>12006.350528787392</v>
      </c>
      <c r="T281" s="2">
        <f t="shared" si="55"/>
        <v>2.8335529798988337</v>
      </c>
      <c r="W281" s="20">
        <f t="shared" si="57"/>
        <v>3694.5</v>
      </c>
      <c r="X281" s="8">
        <f t="shared" si="59"/>
        <v>172.5</v>
      </c>
    </row>
    <row r="282" spans="1:24" x14ac:dyDescent="0.3">
      <c r="A282" s="3">
        <v>42125</v>
      </c>
      <c r="B282" s="4">
        <v>11508</v>
      </c>
      <c r="C282" s="2">
        <f t="shared" si="48"/>
        <v>10659.375690486664</v>
      </c>
      <c r="D282" s="2">
        <f t="shared" si="49"/>
        <v>848.6243095133359</v>
      </c>
      <c r="E282" s="2">
        <f t="shared" si="50"/>
        <v>720163.21869698609</v>
      </c>
      <c r="F282" s="2">
        <f t="shared" si="51"/>
        <v>7.3742119352914139</v>
      </c>
      <c r="I282" s="20">
        <f t="shared" si="56"/>
        <v>10599.75</v>
      </c>
      <c r="J282" s="2">
        <f t="shared" si="58"/>
        <v>908.25</v>
      </c>
      <c r="O282" s="3">
        <v>42125</v>
      </c>
      <c r="P282" s="22">
        <v>4335</v>
      </c>
      <c r="Q282" s="2">
        <f t="shared" si="52"/>
        <v>3966.2707908539828</v>
      </c>
      <c r="R282" s="2">
        <f t="shared" si="53"/>
        <v>368.72920914601718</v>
      </c>
      <c r="S282" s="2">
        <f t="shared" si="54"/>
        <v>135961.22967744729</v>
      </c>
      <c r="T282" s="2">
        <f t="shared" si="55"/>
        <v>8.5058641094813652</v>
      </c>
      <c r="W282" s="20">
        <f t="shared" si="57"/>
        <v>3885.25</v>
      </c>
      <c r="X282" s="8">
        <f t="shared" si="59"/>
        <v>449.75</v>
      </c>
    </row>
    <row r="283" spans="1:24" x14ac:dyDescent="0.3">
      <c r="A283" s="3">
        <v>42156</v>
      </c>
      <c r="B283" s="4">
        <v>12904</v>
      </c>
      <c r="C283" s="2">
        <f t="shared" si="48"/>
        <v>10818.969974911664</v>
      </c>
      <c r="D283" s="2">
        <f t="shared" si="49"/>
        <v>2085.0300250883356</v>
      </c>
      <c r="E283" s="2">
        <f t="shared" si="50"/>
        <v>4347350.2055198653</v>
      </c>
      <c r="F283" s="2">
        <f t="shared" si="51"/>
        <v>16.158013213641784</v>
      </c>
      <c r="I283" s="20">
        <f t="shared" si="56"/>
        <v>11560.25</v>
      </c>
      <c r="J283" s="2">
        <f t="shared" si="58"/>
        <v>1343.75</v>
      </c>
      <c r="O283" s="3">
        <v>42156</v>
      </c>
      <c r="P283" s="22">
        <v>4217</v>
      </c>
      <c r="Q283" s="2">
        <f t="shared" si="52"/>
        <v>4000.9407402652787</v>
      </c>
      <c r="R283" s="2">
        <f t="shared" si="53"/>
        <v>216.05925973472131</v>
      </c>
      <c r="S283" s="2">
        <f t="shared" si="54"/>
        <v>46681.603717115766</v>
      </c>
      <c r="T283" s="2">
        <f t="shared" si="55"/>
        <v>5.1235299913379491</v>
      </c>
      <c r="W283" s="20">
        <f t="shared" si="57"/>
        <v>4069</v>
      </c>
      <c r="X283" s="8">
        <f t="shared" si="59"/>
        <v>148</v>
      </c>
    </row>
    <row r="284" spans="1:24" x14ac:dyDescent="0.3">
      <c r="A284" s="3">
        <v>42186</v>
      </c>
      <c r="B284" s="4">
        <v>11869</v>
      </c>
      <c r="C284" s="2">
        <f t="shared" si="48"/>
        <v>11211.085627419239</v>
      </c>
      <c r="D284" s="2">
        <f t="shared" si="49"/>
        <v>657.91437258076076</v>
      </c>
      <c r="E284" s="2">
        <f t="shared" si="50"/>
        <v>432851.32164833607</v>
      </c>
      <c r="F284" s="2">
        <f t="shared" si="51"/>
        <v>5.5431322991049008</v>
      </c>
      <c r="I284" s="20">
        <f t="shared" si="56"/>
        <v>11847</v>
      </c>
      <c r="J284" s="2">
        <f t="shared" si="58"/>
        <v>22</v>
      </c>
      <c r="O284" s="3">
        <v>42186</v>
      </c>
      <c r="P284" s="22">
        <v>4532</v>
      </c>
      <c r="Q284" s="2">
        <f t="shared" si="52"/>
        <v>4021.2558208692631</v>
      </c>
      <c r="R284" s="2">
        <f t="shared" si="53"/>
        <v>510.74417913073694</v>
      </c>
      <c r="S284" s="2">
        <f t="shared" si="54"/>
        <v>260859.61651593031</v>
      </c>
      <c r="T284" s="2">
        <f t="shared" si="55"/>
        <v>11.269730342690577</v>
      </c>
      <c r="W284" s="20">
        <f t="shared" si="57"/>
        <v>4237.75</v>
      </c>
      <c r="X284" s="8">
        <f t="shared" si="59"/>
        <v>294.25</v>
      </c>
    </row>
    <row r="285" spans="1:24" x14ac:dyDescent="0.3">
      <c r="A285" s="3">
        <v>42217</v>
      </c>
      <c r="B285" s="4">
        <v>11224</v>
      </c>
      <c r="C285" s="2">
        <f t="shared" si="48"/>
        <v>11334.814552372101</v>
      </c>
      <c r="D285" s="2">
        <f t="shared" si="49"/>
        <v>110.81455237210139</v>
      </c>
      <c r="E285" s="2">
        <f t="shared" si="50"/>
        <v>12279.865017429202</v>
      </c>
      <c r="F285" s="2">
        <f t="shared" si="51"/>
        <v>0.98730000331522982</v>
      </c>
      <c r="I285" s="20">
        <f t="shared" si="56"/>
        <v>11876.25</v>
      </c>
      <c r="J285" s="2">
        <f t="shared" si="58"/>
        <v>652.25</v>
      </c>
      <c r="O285" s="3">
        <v>42217</v>
      </c>
      <c r="P285" s="22">
        <v>4260</v>
      </c>
      <c r="Q285" s="2">
        <f t="shared" si="52"/>
        <v>4069.2787992863709</v>
      </c>
      <c r="R285" s="2">
        <f t="shared" si="53"/>
        <v>190.72120071362906</v>
      </c>
      <c r="S285" s="2">
        <f t="shared" si="54"/>
        <v>36374.576401648381</v>
      </c>
      <c r="T285" s="2">
        <f t="shared" si="55"/>
        <v>4.47702349093026</v>
      </c>
      <c r="W285" s="20">
        <f t="shared" si="57"/>
        <v>4336</v>
      </c>
      <c r="X285" s="8">
        <f t="shared" si="59"/>
        <v>76</v>
      </c>
    </row>
    <row r="286" spans="1:24" x14ac:dyDescent="0.3">
      <c r="A286" s="3">
        <v>42248</v>
      </c>
      <c r="B286" s="4">
        <v>12022</v>
      </c>
      <c r="C286" s="2">
        <f t="shared" si="48"/>
        <v>11313.974506910945</v>
      </c>
      <c r="D286" s="2">
        <f t="shared" si="49"/>
        <v>708.02549308905509</v>
      </c>
      <c r="E286" s="2">
        <f t="shared" si="50"/>
        <v>501300.09886399959</v>
      </c>
      <c r="F286" s="2">
        <f t="shared" si="51"/>
        <v>5.8894151812431801</v>
      </c>
      <c r="I286" s="20">
        <f t="shared" si="56"/>
        <v>12004.75</v>
      </c>
      <c r="J286" s="2">
        <f t="shared" si="58"/>
        <v>17.25</v>
      </c>
      <c r="O286" s="3">
        <v>42248</v>
      </c>
      <c r="P286" s="22">
        <v>4073</v>
      </c>
      <c r="Q286" s="2">
        <f t="shared" si="52"/>
        <v>4087.21145614238</v>
      </c>
      <c r="R286" s="2">
        <f t="shared" si="53"/>
        <v>14.21145614238003</v>
      </c>
      <c r="S286" s="2">
        <f t="shared" si="54"/>
        <v>201.96548568679108</v>
      </c>
      <c r="T286" s="2">
        <f t="shared" si="55"/>
        <v>0.34891863840854481</v>
      </c>
      <c r="W286" s="20">
        <f t="shared" si="57"/>
        <v>4270.5</v>
      </c>
      <c r="X286" s="8">
        <f t="shared" si="59"/>
        <v>197.5</v>
      </c>
    </row>
    <row r="287" spans="1:24" x14ac:dyDescent="0.3">
      <c r="A287" s="3">
        <v>42278</v>
      </c>
      <c r="B287" s="4">
        <v>11983</v>
      </c>
      <c r="C287" s="2">
        <f t="shared" si="48"/>
        <v>11447.127447095991</v>
      </c>
      <c r="D287" s="2">
        <f t="shared" si="49"/>
        <v>535.87255290400935</v>
      </c>
      <c r="E287" s="2">
        <f t="shared" si="50"/>
        <v>287159.3929558603</v>
      </c>
      <c r="F287" s="2">
        <f t="shared" si="51"/>
        <v>4.4719398556622654</v>
      </c>
      <c r="I287" s="20">
        <f t="shared" si="56"/>
        <v>11774.5</v>
      </c>
      <c r="J287" s="2">
        <f t="shared" si="58"/>
        <v>208.5</v>
      </c>
      <c r="O287" s="3">
        <v>42278</v>
      </c>
      <c r="P287" s="22">
        <v>4273</v>
      </c>
      <c r="Q287" s="2">
        <f t="shared" si="52"/>
        <v>4085.8752168282822</v>
      </c>
      <c r="R287" s="2">
        <f t="shared" si="53"/>
        <v>187.12478317171781</v>
      </c>
      <c r="S287" s="2">
        <f t="shared" si="54"/>
        <v>35015.684477062401</v>
      </c>
      <c r="T287" s="2">
        <f t="shared" si="55"/>
        <v>4.3792366761459816</v>
      </c>
      <c r="W287" s="20">
        <f t="shared" si="57"/>
        <v>4284.5</v>
      </c>
      <c r="X287" s="8">
        <f t="shared" si="59"/>
        <v>11.5</v>
      </c>
    </row>
    <row r="288" spans="1:24" x14ac:dyDescent="0.3">
      <c r="A288" s="3">
        <v>42309</v>
      </c>
      <c r="B288" s="4">
        <v>11506</v>
      </c>
      <c r="C288" s="2">
        <f t="shared" si="48"/>
        <v>11547.904900281086</v>
      </c>
      <c r="D288" s="2">
        <f t="shared" si="49"/>
        <v>41.904900281086157</v>
      </c>
      <c r="E288" s="2">
        <f t="shared" si="50"/>
        <v>1756.0206675677746</v>
      </c>
      <c r="F288" s="2">
        <f t="shared" si="51"/>
        <v>0.36420041961660138</v>
      </c>
      <c r="I288" s="20">
        <f t="shared" si="56"/>
        <v>11683.75</v>
      </c>
      <c r="J288" s="2">
        <f t="shared" si="58"/>
        <v>177.75</v>
      </c>
      <c r="O288" s="3">
        <v>42309</v>
      </c>
      <c r="P288" s="22">
        <v>4266</v>
      </c>
      <c r="Q288" s="2">
        <f t="shared" si="52"/>
        <v>4103.4697187154215</v>
      </c>
      <c r="R288" s="2">
        <f t="shared" si="53"/>
        <v>162.53028128457845</v>
      </c>
      <c r="S288" s="2">
        <f t="shared" si="54"/>
        <v>26416.092334444191</v>
      </c>
      <c r="T288" s="2">
        <f t="shared" si="55"/>
        <v>3.8098987642892275</v>
      </c>
      <c r="W288" s="20">
        <f t="shared" si="57"/>
        <v>4218</v>
      </c>
      <c r="X288" s="8">
        <f t="shared" si="59"/>
        <v>48</v>
      </c>
    </row>
    <row r="289" spans="1:24" x14ac:dyDescent="0.3">
      <c r="A289" s="3">
        <v>42339</v>
      </c>
      <c r="B289" s="4">
        <v>14183</v>
      </c>
      <c r="C289" s="2">
        <f t="shared" si="48"/>
        <v>11540.024166133728</v>
      </c>
      <c r="D289" s="2">
        <f t="shared" si="49"/>
        <v>2642.9758338662723</v>
      </c>
      <c r="E289" s="2">
        <f t="shared" si="50"/>
        <v>6985321.2584011173</v>
      </c>
      <c r="F289" s="2">
        <f t="shared" si="51"/>
        <v>18.634815158050287</v>
      </c>
      <c r="I289" s="20">
        <f t="shared" si="56"/>
        <v>12423.5</v>
      </c>
      <c r="J289" s="2">
        <f t="shared" si="58"/>
        <v>1759.5</v>
      </c>
      <c r="O289" s="3">
        <v>42339</v>
      </c>
      <c r="P289" s="22">
        <v>5816</v>
      </c>
      <c r="Q289" s="2">
        <f t="shared" si="52"/>
        <v>4118.7517101882167</v>
      </c>
      <c r="R289" s="2">
        <f t="shared" si="53"/>
        <v>1697.2482898117833</v>
      </c>
      <c r="S289" s="2">
        <f t="shared" si="54"/>
        <v>2880651.757269023</v>
      </c>
      <c r="T289" s="2">
        <f t="shared" si="55"/>
        <v>29.182398380532725</v>
      </c>
      <c r="W289" s="20">
        <f t="shared" si="57"/>
        <v>4607</v>
      </c>
      <c r="X289" s="8">
        <f t="shared" si="59"/>
        <v>1209</v>
      </c>
    </row>
    <row r="290" spans="1:24" x14ac:dyDescent="0.3">
      <c r="A290" s="3">
        <v>42370</v>
      </c>
      <c r="B290" s="4">
        <v>8648</v>
      </c>
      <c r="C290" s="2">
        <f t="shared" si="48"/>
        <v>12037.068420263506</v>
      </c>
      <c r="D290" s="2">
        <f t="shared" si="49"/>
        <v>3389.0684202635057</v>
      </c>
      <c r="E290" s="2">
        <f t="shared" si="50"/>
        <v>11485784.757227374</v>
      </c>
      <c r="F290" s="2">
        <f t="shared" si="51"/>
        <v>39.189042787505848</v>
      </c>
      <c r="I290" s="20">
        <f t="shared" si="56"/>
        <v>11580</v>
      </c>
      <c r="J290" s="2">
        <f t="shared" si="58"/>
        <v>2932</v>
      </c>
      <c r="O290" s="3">
        <v>42370</v>
      </c>
      <c r="P290" s="22">
        <v>3610</v>
      </c>
      <c r="Q290" s="2">
        <f t="shared" si="52"/>
        <v>4278.3363345863363</v>
      </c>
      <c r="R290" s="2">
        <f t="shared" si="53"/>
        <v>668.33633458633631</v>
      </c>
      <c r="S290" s="2">
        <f t="shared" si="54"/>
        <v>446673.45612829929</v>
      </c>
      <c r="T290" s="2">
        <f t="shared" si="55"/>
        <v>18.51347187219768</v>
      </c>
      <c r="W290" s="20">
        <f t="shared" si="57"/>
        <v>4491.25</v>
      </c>
      <c r="X290" s="8">
        <f t="shared" si="59"/>
        <v>881.25</v>
      </c>
    </row>
    <row r="291" spans="1:24" x14ac:dyDescent="0.3">
      <c r="A291" s="3">
        <v>42401</v>
      </c>
      <c r="B291" s="4">
        <v>10321</v>
      </c>
      <c r="C291" s="2">
        <f t="shared" si="48"/>
        <v>11399.712238810851</v>
      </c>
      <c r="D291" s="2">
        <f t="shared" si="49"/>
        <v>1078.712238810851</v>
      </c>
      <c r="E291" s="2">
        <f t="shared" si="50"/>
        <v>1163620.0941603184</v>
      </c>
      <c r="F291" s="2">
        <f t="shared" si="51"/>
        <v>10.451625218591715</v>
      </c>
      <c r="I291" s="20">
        <f t="shared" si="56"/>
        <v>11164.5</v>
      </c>
      <c r="J291" s="2">
        <f t="shared" si="58"/>
        <v>843.5</v>
      </c>
      <c r="O291" s="3">
        <v>42401</v>
      </c>
      <c r="P291" s="22">
        <v>3773</v>
      </c>
      <c r="Q291" s="2">
        <f t="shared" si="52"/>
        <v>4215.4956744620567</v>
      </c>
      <c r="R291" s="2">
        <f t="shared" si="53"/>
        <v>442.49567446205674</v>
      </c>
      <c r="S291" s="2">
        <f t="shared" si="54"/>
        <v>195802.42191763051</v>
      </c>
      <c r="T291" s="2">
        <f t="shared" si="55"/>
        <v>11.727953205991433</v>
      </c>
      <c r="W291" s="20">
        <f t="shared" si="57"/>
        <v>4366.25</v>
      </c>
      <c r="X291" s="8">
        <f t="shared" si="59"/>
        <v>593.25</v>
      </c>
    </row>
    <row r="292" spans="1:24" x14ac:dyDescent="0.3">
      <c r="A292" s="3">
        <v>42430</v>
      </c>
      <c r="B292" s="4">
        <v>12107</v>
      </c>
      <c r="C292" s="2">
        <f t="shared" si="48"/>
        <v>11196.847077014774</v>
      </c>
      <c r="D292" s="2">
        <f t="shared" si="49"/>
        <v>910.15292298522581</v>
      </c>
      <c r="E292" s="2">
        <f t="shared" si="50"/>
        <v>828378.34321855044</v>
      </c>
      <c r="F292" s="2">
        <f t="shared" si="51"/>
        <v>7.5175759724558171</v>
      </c>
      <c r="I292" s="20">
        <f t="shared" si="56"/>
        <v>11314.75</v>
      </c>
      <c r="J292" s="2">
        <f t="shared" si="58"/>
        <v>792.25</v>
      </c>
      <c r="O292" s="3">
        <v>42430</v>
      </c>
      <c r="P292" s="22">
        <v>4051</v>
      </c>
      <c r="Q292" s="2">
        <f t="shared" si="52"/>
        <v>4173.8897960347749</v>
      </c>
      <c r="R292" s="2">
        <f t="shared" si="53"/>
        <v>122.88979603477492</v>
      </c>
      <c r="S292" s="2">
        <f t="shared" si="54"/>
        <v>15101.901969468581</v>
      </c>
      <c r="T292" s="2">
        <f t="shared" si="55"/>
        <v>3.0335669226061448</v>
      </c>
      <c r="W292" s="20">
        <f t="shared" si="57"/>
        <v>4312.5</v>
      </c>
      <c r="X292" s="8">
        <f t="shared" si="59"/>
        <v>261.5</v>
      </c>
    </row>
    <row r="293" spans="1:24" x14ac:dyDescent="0.3">
      <c r="A293" s="3">
        <v>42461</v>
      </c>
      <c r="B293" s="4">
        <v>11420</v>
      </c>
      <c r="C293" s="2">
        <f t="shared" si="48"/>
        <v>11368.01257726358</v>
      </c>
      <c r="D293" s="2">
        <f t="shared" si="49"/>
        <v>51.98742273641983</v>
      </c>
      <c r="E293" s="2">
        <f t="shared" si="50"/>
        <v>2702.6921227752214</v>
      </c>
      <c r="F293" s="2">
        <f t="shared" si="51"/>
        <v>0.45523137247302831</v>
      </c>
      <c r="I293" s="20">
        <f t="shared" si="56"/>
        <v>10624</v>
      </c>
      <c r="J293" s="2">
        <f t="shared" si="58"/>
        <v>796</v>
      </c>
      <c r="O293" s="3">
        <v>42461</v>
      </c>
      <c r="P293" s="22">
        <v>4114</v>
      </c>
      <c r="Q293" s="2">
        <f t="shared" si="52"/>
        <v>4162.3350211321913</v>
      </c>
      <c r="R293" s="2">
        <f t="shared" si="53"/>
        <v>48.335021132191287</v>
      </c>
      <c r="S293" s="2">
        <f t="shared" si="54"/>
        <v>2336.2742678493782</v>
      </c>
      <c r="T293" s="2">
        <f t="shared" si="55"/>
        <v>1.1748911310693069</v>
      </c>
      <c r="W293" s="20">
        <f t="shared" si="57"/>
        <v>3887</v>
      </c>
      <c r="X293" s="8">
        <f t="shared" si="59"/>
        <v>227</v>
      </c>
    </row>
    <row r="294" spans="1:24" x14ac:dyDescent="0.3">
      <c r="A294" s="3">
        <v>42491</v>
      </c>
      <c r="B294" s="4">
        <v>12238</v>
      </c>
      <c r="C294" s="2">
        <f t="shared" si="48"/>
        <v>11377.789454307649</v>
      </c>
      <c r="D294" s="2">
        <f t="shared" si="49"/>
        <v>860.21054569235093</v>
      </c>
      <c r="E294" s="2">
        <f t="shared" si="50"/>
        <v>739962.18292033218</v>
      </c>
      <c r="F294" s="2">
        <f t="shared" si="51"/>
        <v>7.0290124668438549</v>
      </c>
      <c r="I294" s="20">
        <f t="shared" si="56"/>
        <v>11521.5</v>
      </c>
      <c r="J294" s="2">
        <f t="shared" si="58"/>
        <v>716.5</v>
      </c>
      <c r="O294" s="3">
        <v>42491</v>
      </c>
      <c r="P294" s="22">
        <v>4403</v>
      </c>
      <c r="Q294" s="2">
        <f t="shared" si="52"/>
        <v>4157.7902964510949</v>
      </c>
      <c r="R294" s="2">
        <f t="shared" si="53"/>
        <v>245.20970354890505</v>
      </c>
      <c r="S294" s="2">
        <f t="shared" si="54"/>
        <v>60127.798714541903</v>
      </c>
      <c r="T294" s="2">
        <f t="shared" si="55"/>
        <v>5.5691506597525562</v>
      </c>
      <c r="W294" s="20">
        <f t="shared" si="57"/>
        <v>4085.25</v>
      </c>
      <c r="X294" s="8">
        <f t="shared" si="59"/>
        <v>317.75</v>
      </c>
    </row>
    <row r="295" spans="1:24" x14ac:dyDescent="0.3">
      <c r="A295" s="3">
        <v>42522</v>
      </c>
      <c r="B295" s="4">
        <v>13681</v>
      </c>
      <c r="C295" s="2">
        <f t="shared" si="48"/>
        <v>11539.56267357041</v>
      </c>
      <c r="D295" s="2">
        <f t="shared" si="49"/>
        <v>2141.43732642959</v>
      </c>
      <c r="E295" s="2">
        <f t="shared" si="50"/>
        <v>4585753.8230259102</v>
      </c>
      <c r="F295" s="2">
        <f t="shared" si="51"/>
        <v>15.652637427304949</v>
      </c>
      <c r="I295" s="20">
        <f t="shared" si="56"/>
        <v>12361.5</v>
      </c>
      <c r="J295" s="2">
        <f t="shared" si="58"/>
        <v>1319.5</v>
      </c>
      <c r="O295" s="3">
        <v>42522</v>
      </c>
      <c r="P295" s="22">
        <v>4474</v>
      </c>
      <c r="Q295" s="2">
        <f t="shared" si="52"/>
        <v>4180.8462622013776</v>
      </c>
      <c r="R295" s="2">
        <f t="shared" si="53"/>
        <v>293.15373779862239</v>
      </c>
      <c r="S295" s="2">
        <f t="shared" si="54"/>
        <v>85939.11398530344</v>
      </c>
      <c r="T295" s="2">
        <f t="shared" si="55"/>
        <v>6.5523857353290653</v>
      </c>
      <c r="W295" s="20">
        <f t="shared" si="57"/>
        <v>4260.5</v>
      </c>
      <c r="X295" s="8">
        <f t="shared" si="59"/>
        <v>213.5</v>
      </c>
    </row>
    <row r="296" spans="1:24" x14ac:dyDescent="0.3">
      <c r="A296" s="3">
        <v>42552</v>
      </c>
      <c r="B296" s="4">
        <v>10950</v>
      </c>
      <c r="C296" s="2">
        <f t="shared" si="48"/>
        <v>11942.286415892269</v>
      </c>
      <c r="D296" s="2">
        <f t="shared" si="49"/>
        <v>992.28641589226936</v>
      </c>
      <c r="E296" s="2">
        <f t="shared" si="50"/>
        <v>984632.3311643257</v>
      </c>
      <c r="F296" s="2">
        <f t="shared" si="51"/>
        <v>9.061976400842644</v>
      </c>
      <c r="I296" s="20">
        <f t="shared" si="56"/>
        <v>12072.25</v>
      </c>
      <c r="J296" s="2">
        <f t="shared" si="58"/>
        <v>1122.25</v>
      </c>
      <c r="O296" s="3">
        <v>42552</v>
      </c>
      <c r="P296" s="22">
        <v>4751</v>
      </c>
      <c r="Q296" s="2">
        <f t="shared" si="52"/>
        <v>4208.4101898944118</v>
      </c>
      <c r="R296" s="2">
        <f t="shared" si="53"/>
        <v>542.58981010558819</v>
      </c>
      <c r="S296" s="2">
        <f t="shared" si="54"/>
        <v>294403.70203041827</v>
      </c>
      <c r="T296" s="2">
        <f t="shared" si="55"/>
        <v>11.420539046634143</v>
      </c>
      <c r="W296" s="20">
        <f t="shared" si="57"/>
        <v>4435.5</v>
      </c>
      <c r="X296" s="8">
        <f t="shared" si="59"/>
        <v>315.5</v>
      </c>
    </row>
    <row r="297" spans="1:24" x14ac:dyDescent="0.3">
      <c r="A297" s="3">
        <v>42583</v>
      </c>
      <c r="B297" s="4">
        <v>12700</v>
      </c>
      <c r="C297" s="2">
        <f t="shared" si="48"/>
        <v>11755.674697710652</v>
      </c>
      <c r="D297" s="2">
        <f t="shared" si="49"/>
        <v>944.32530228934775</v>
      </c>
      <c r="E297" s="2">
        <f t="shared" si="50"/>
        <v>891750.27654386801</v>
      </c>
      <c r="F297" s="2">
        <f t="shared" si="51"/>
        <v>7.4356323014909274</v>
      </c>
      <c r="I297" s="20">
        <f t="shared" si="56"/>
        <v>12392.25</v>
      </c>
      <c r="J297" s="2">
        <f t="shared" si="58"/>
        <v>307.75</v>
      </c>
      <c r="O297" s="3">
        <v>42583</v>
      </c>
      <c r="P297" s="22">
        <v>4480</v>
      </c>
      <c r="Q297" s="2">
        <f t="shared" si="52"/>
        <v>4259.4274697866485</v>
      </c>
      <c r="R297" s="2">
        <f t="shared" si="53"/>
        <v>220.57253021335146</v>
      </c>
      <c r="S297" s="2">
        <f t="shared" si="54"/>
        <v>48652.241084719841</v>
      </c>
      <c r="T297" s="2">
        <f t="shared" si="55"/>
        <v>4.9234939779765954</v>
      </c>
      <c r="W297" s="20">
        <f t="shared" si="57"/>
        <v>4527</v>
      </c>
      <c r="X297" s="8">
        <f t="shared" si="59"/>
        <v>47</v>
      </c>
    </row>
    <row r="298" spans="1:24" x14ac:dyDescent="0.3">
      <c r="A298" s="3">
        <v>42614</v>
      </c>
      <c r="B298" s="4">
        <v>12272</v>
      </c>
      <c r="C298" s="2">
        <f t="shared" si="48"/>
        <v>11933.266736017587</v>
      </c>
      <c r="D298" s="2">
        <f t="shared" si="49"/>
        <v>338.73326398241261</v>
      </c>
      <c r="E298" s="2">
        <f t="shared" si="50"/>
        <v>114740.22412817883</v>
      </c>
      <c r="F298" s="2">
        <f t="shared" si="51"/>
        <v>2.7602123857758523</v>
      </c>
      <c r="I298" s="20">
        <f t="shared" si="56"/>
        <v>12400.75</v>
      </c>
      <c r="J298" s="2">
        <f t="shared" si="58"/>
        <v>128.75</v>
      </c>
      <c r="O298" s="3">
        <v>42614</v>
      </c>
      <c r="P298" s="22">
        <v>4434</v>
      </c>
      <c r="Q298" s="2">
        <f t="shared" si="52"/>
        <v>4280.1669129181801</v>
      </c>
      <c r="R298" s="2">
        <f t="shared" si="53"/>
        <v>153.83308708181994</v>
      </c>
      <c r="S298" s="2">
        <f t="shared" si="54"/>
        <v>23664.618681122796</v>
      </c>
      <c r="T298" s="2">
        <f t="shared" si="55"/>
        <v>3.4693975435683346</v>
      </c>
      <c r="W298" s="20">
        <f t="shared" si="57"/>
        <v>4534.75</v>
      </c>
      <c r="X298" s="8">
        <f t="shared" si="59"/>
        <v>100.75</v>
      </c>
    </row>
    <row r="299" spans="1:24" x14ac:dyDescent="0.3">
      <c r="A299" s="3">
        <v>42644</v>
      </c>
      <c r="B299" s="4">
        <v>11905</v>
      </c>
      <c r="C299" s="2">
        <f t="shared" si="48"/>
        <v>11996.969710667488</v>
      </c>
      <c r="D299" s="2">
        <f t="shared" si="49"/>
        <v>91.969710667488471</v>
      </c>
      <c r="E299" s="2">
        <f t="shared" si="50"/>
        <v>8458.4276802615423</v>
      </c>
      <c r="F299" s="2">
        <f t="shared" si="51"/>
        <v>0.77253011900452306</v>
      </c>
      <c r="I299" s="20">
        <f t="shared" si="56"/>
        <v>11956.75</v>
      </c>
      <c r="J299" s="2">
        <f t="shared" si="58"/>
        <v>51.75</v>
      </c>
      <c r="O299" s="3">
        <v>42644</v>
      </c>
      <c r="P299" s="22">
        <v>4437</v>
      </c>
      <c r="Q299" s="2">
        <f t="shared" si="52"/>
        <v>4294.6311463301799</v>
      </c>
      <c r="R299" s="2">
        <f t="shared" si="53"/>
        <v>142.36885366982006</v>
      </c>
      <c r="S299" s="2">
        <f t="shared" si="54"/>
        <v>20268.890495258634</v>
      </c>
      <c r="T299" s="2">
        <f t="shared" si="55"/>
        <v>3.2086737360788833</v>
      </c>
      <c r="W299" s="20">
        <f t="shared" si="57"/>
        <v>4525.5</v>
      </c>
      <c r="X299" s="8">
        <f t="shared" si="59"/>
        <v>88.5</v>
      </c>
    </row>
    <row r="300" spans="1:24" x14ac:dyDescent="0.3">
      <c r="A300" s="3">
        <v>42675</v>
      </c>
      <c r="B300" s="4">
        <v>13016</v>
      </c>
      <c r="C300" s="2">
        <f t="shared" si="48"/>
        <v>11979.673670478434</v>
      </c>
      <c r="D300" s="2">
        <f t="shared" si="49"/>
        <v>1036.3263295215656</v>
      </c>
      <c r="E300" s="2">
        <f t="shared" si="50"/>
        <v>1073972.2612596406</v>
      </c>
      <c r="F300" s="2">
        <f t="shared" si="51"/>
        <v>7.961941683478531</v>
      </c>
      <c r="I300" s="20">
        <f t="shared" si="56"/>
        <v>12473.25</v>
      </c>
      <c r="J300" s="2">
        <f t="shared" si="58"/>
        <v>542.75</v>
      </c>
      <c r="O300" s="3">
        <v>42675</v>
      </c>
      <c r="P300" s="22">
        <v>4674</v>
      </c>
      <c r="Q300" s="2">
        <f t="shared" si="52"/>
        <v>4308.0174494275361</v>
      </c>
      <c r="R300" s="2">
        <f t="shared" si="53"/>
        <v>365.98255057246388</v>
      </c>
      <c r="S300" s="2">
        <f t="shared" si="54"/>
        <v>133943.22732352608</v>
      </c>
      <c r="T300" s="2">
        <f t="shared" si="55"/>
        <v>7.8301786600869461</v>
      </c>
      <c r="W300" s="20">
        <f t="shared" si="57"/>
        <v>4506.25</v>
      </c>
      <c r="X300" s="8">
        <f t="shared" si="59"/>
        <v>167.75</v>
      </c>
    </row>
    <row r="301" spans="1:24" x14ac:dyDescent="0.3">
      <c r="A301" s="3">
        <v>42705</v>
      </c>
      <c r="B301" s="4">
        <v>14421</v>
      </c>
      <c r="C301" s="2">
        <f t="shared" si="48"/>
        <v>12174.567638441276</v>
      </c>
      <c r="D301" s="2">
        <f t="shared" si="49"/>
        <v>2246.4323615587236</v>
      </c>
      <c r="E301" s="2">
        <f t="shared" si="50"/>
        <v>5046458.355058304</v>
      </c>
      <c r="F301" s="2">
        <f t="shared" si="51"/>
        <v>15.577507534558793</v>
      </c>
      <c r="I301" s="20">
        <f t="shared" si="56"/>
        <v>12903.5</v>
      </c>
      <c r="J301" s="2">
        <f t="shared" si="58"/>
        <v>1517.5</v>
      </c>
      <c r="O301" s="3">
        <v>42705</v>
      </c>
      <c r="P301" s="22">
        <v>6054</v>
      </c>
      <c r="Q301" s="2">
        <f t="shared" si="52"/>
        <v>4342.4291428845081</v>
      </c>
      <c r="R301" s="2">
        <f t="shared" si="53"/>
        <v>1711.5708571154919</v>
      </c>
      <c r="S301" s="2">
        <f t="shared" si="54"/>
        <v>2929474.7989270594</v>
      </c>
      <c r="T301" s="2">
        <f t="shared" si="55"/>
        <v>28.27173533391959</v>
      </c>
      <c r="W301" s="20">
        <f t="shared" si="57"/>
        <v>4899.75</v>
      </c>
      <c r="X301" s="8">
        <f t="shared" si="59"/>
        <v>1154.25</v>
      </c>
    </row>
    <row r="302" spans="1:24" x14ac:dyDescent="0.3">
      <c r="A302" s="3">
        <v>42736</v>
      </c>
      <c r="B302" s="4">
        <v>9043</v>
      </c>
      <c r="C302" s="2">
        <f t="shared" si="48"/>
        <v>12597.036994118498</v>
      </c>
      <c r="D302" s="2">
        <f t="shared" si="49"/>
        <v>3554.0369941184981</v>
      </c>
      <c r="E302" s="2">
        <f t="shared" si="50"/>
        <v>12631178.955562849</v>
      </c>
      <c r="F302" s="2">
        <f t="shared" si="51"/>
        <v>39.30152597720334</v>
      </c>
      <c r="I302" s="20">
        <f t="shared" si="56"/>
        <v>12096.25</v>
      </c>
      <c r="J302" s="2">
        <f t="shared" si="58"/>
        <v>3053.25</v>
      </c>
      <c r="O302" s="3">
        <v>42736</v>
      </c>
      <c r="P302" s="22">
        <v>3728</v>
      </c>
      <c r="Q302" s="2">
        <f t="shared" si="52"/>
        <v>4503.3604538795744</v>
      </c>
      <c r="R302" s="2">
        <f t="shared" si="53"/>
        <v>775.36045387957438</v>
      </c>
      <c r="S302" s="2">
        <f t="shared" si="54"/>
        <v>601183.83344033954</v>
      </c>
      <c r="T302" s="2">
        <f t="shared" si="55"/>
        <v>20.798295436683862</v>
      </c>
      <c r="W302" s="20">
        <f t="shared" si="57"/>
        <v>4723.25</v>
      </c>
      <c r="X302" s="8">
        <f t="shared" si="59"/>
        <v>995.25</v>
      </c>
    </row>
    <row r="303" spans="1:24" x14ac:dyDescent="0.3">
      <c r="A303" s="3">
        <v>42767</v>
      </c>
      <c r="B303" s="4">
        <v>10452</v>
      </c>
      <c r="C303" s="2">
        <f t="shared" si="48"/>
        <v>11928.65643450244</v>
      </c>
      <c r="D303" s="2">
        <f t="shared" si="49"/>
        <v>1476.6564345024399</v>
      </c>
      <c r="E303" s="2">
        <f t="shared" si="50"/>
        <v>2180514.2255574586</v>
      </c>
      <c r="F303" s="2">
        <f t="shared" si="51"/>
        <v>14.127979664202448</v>
      </c>
      <c r="I303" s="20">
        <f t="shared" si="56"/>
        <v>11733</v>
      </c>
      <c r="J303" s="2">
        <f t="shared" si="58"/>
        <v>1281</v>
      </c>
      <c r="O303" s="3">
        <v>42767</v>
      </c>
      <c r="P303" s="22">
        <v>3759</v>
      </c>
      <c r="Q303" s="2">
        <f t="shared" si="52"/>
        <v>4430.4567970909438</v>
      </c>
      <c r="R303" s="2">
        <f t="shared" si="53"/>
        <v>671.45679709094384</v>
      </c>
      <c r="S303" s="2">
        <f t="shared" si="54"/>
        <v>450854.23035962891</v>
      </c>
      <c r="T303" s="2">
        <f t="shared" si="55"/>
        <v>17.862644242908853</v>
      </c>
      <c r="W303" s="20">
        <f t="shared" si="57"/>
        <v>4553.75</v>
      </c>
      <c r="X303" s="8">
        <f t="shared" si="59"/>
        <v>794.75</v>
      </c>
    </row>
    <row r="304" spans="1:24" x14ac:dyDescent="0.3">
      <c r="A304" s="3">
        <v>42795</v>
      </c>
      <c r="B304" s="4">
        <v>12481</v>
      </c>
      <c r="C304" s="2">
        <f t="shared" si="48"/>
        <v>11650.952950918361</v>
      </c>
      <c r="D304" s="2">
        <f t="shared" si="49"/>
        <v>830.04704908163876</v>
      </c>
      <c r="E304" s="2">
        <f t="shared" si="50"/>
        <v>688978.10368913645</v>
      </c>
      <c r="F304" s="2">
        <f t="shared" si="51"/>
        <v>6.6504851300507877</v>
      </c>
      <c r="I304" s="20">
        <f t="shared" si="56"/>
        <v>11599.25</v>
      </c>
      <c r="J304" s="2">
        <f t="shared" si="58"/>
        <v>881.75</v>
      </c>
      <c r="O304" s="3">
        <v>42795</v>
      </c>
      <c r="P304" s="22">
        <v>4247</v>
      </c>
      <c r="Q304" s="2">
        <f t="shared" si="52"/>
        <v>4367.3227339096484</v>
      </c>
      <c r="R304" s="2">
        <f t="shared" si="53"/>
        <v>120.32273390964838</v>
      </c>
      <c r="S304" s="2">
        <f t="shared" si="54"/>
        <v>14477.560295492047</v>
      </c>
      <c r="T304" s="2">
        <f t="shared" si="55"/>
        <v>2.8331230023463241</v>
      </c>
      <c r="W304" s="20">
        <f t="shared" si="57"/>
        <v>4447</v>
      </c>
      <c r="X304" s="8">
        <f t="shared" si="59"/>
        <v>200</v>
      </c>
    </row>
    <row r="305" spans="1:24" x14ac:dyDescent="0.3">
      <c r="A305" s="3">
        <v>42826</v>
      </c>
      <c r="B305" s="4">
        <v>11491</v>
      </c>
      <c r="C305" s="2">
        <f t="shared" si="48"/>
        <v>11807.05355203505</v>
      </c>
      <c r="D305" s="2">
        <f t="shared" si="49"/>
        <v>316.05355203504951</v>
      </c>
      <c r="E305" s="2">
        <f t="shared" si="50"/>
        <v>99889.847753971742</v>
      </c>
      <c r="F305" s="2">
        <f t="shared" si="51"/>
        <v>2.7504442784357281</v>
      </c>
      <c r="I305" s="20">
        <f t="shared" si="56"/>
        <v>10866.75</v>
      </c>
      <c r="J305" s="2">
        <f t="shared" si="58"/>
        <v>624.25</v>
      </c>
      <c r="O305" s="3">
        <v>42826</v>
      </c>
      <c r="P305" s="22">
        <v>4251</v>
      </c>
      <c r="Q305" s="2">
        <f t="shared" si="52"/>
        <v>4356.0093283149636</v>
      </c>
      <c r="R305" s="2">
        <f t="shared" si="53"/>
        <v>105.00932831496357</v>
      </c>
      <c r="S305" s="2">
        <f t="shared" si="54"/>
        <v>11026.95903315981</v>
      </c>
      <c r="T305" s="2">
        <f t="shared" si="55"/>
        <v>2.4702264952943676</v>
      </c>
      <c r="W305" s="20">
        <f t="shared" si="57"/>
        <v>3996.25</v>
      </c>
      <c r="X305" s="8">
        <f t="shared" si="59"/>
        <v>254.75</v>
      </c>
    </row>
    <row r="306" spans="1:24" x14ac:dyDescent="0.3">
      <c r="A306" s="3">
        <v>42856</v>
      </c>
      <c r="B306" s="4">
        <v>13545</v>
      </c>
      <c r="C306" s="2">
        <f t="shared" si="48"/>
        <v>11747.615777378396</v>
      </c>
      <c r="D306" s="2">
        <f t="shared" si="49"/>
        <v>1797.3842226216038</v>
      </c>
      <c r="E306" s="2">
        <f t="shared" si="50"/>
        <v>3230590.0437290673</v>
      </c>
      <c r="F306" s="2">
        <f t="shared" si="51"/>
        <v>13.269724788642332</v>
      </c>
      <c r="I306" s="20">
        <f t="shared" si="56"/>
        <v>11992.25</v>
      </c>
      <c r="J306" s="2">
        <f t="shared" si="58"/>
        <v>1552.75</v>
      </c>
      <c r="O306" s="3">
        <v>42856</v>
      </c>
      <c r="P306" s="22">
        <v>4647</v>
      </c>
      <c r="Q306" s="2">
        <f t="shared" si="52"/>
        <v>4346.1357733860614</v>
      </c>
      <c r="R306" s="2">
        <f t="shared" si="53"/>
        <v>300.86422661393863</v>
      </c>
      <c r="S306" s="2">
        <f t="shared" si="54"/>
        <v>90519.28285600341</v>
      </c>
      <c r="T306" s="2">
        <f t="shared" si="55"/>
        <v>6.4743754382168852</v>
      </c>
      <c r="W306" s="20">
        <f t="shared" si="57"/>
        <v>4226</v>
      </c>
      <c r="X306" s="8">
        <f t="shared" si="59"/>
        <v>421</v>
      </c>
    </row>
    <row r="307" spans="1:24" x14ac:dyDescent="0.3">
      <c r="A307" s="3">
        <v>42887</v>
      </c>
      <c r="B307" s="4">
        <v>14730</v>
      </c>
      <c r="C307" s="2">
        <f t="shared" si="48"/>
        <v>12085.636083455394</v>
      </c>
      <c r="D307" s="2">
        <f t="shared" si="49"/>
        <v>2644.3639165446057</v>
      </c>
      <c r="E307" s="2">
        <f t="shared" si="50"/>
        <v>6992660.5231231265</v>
      </c>
      <c r="F307" s="2">
        <f t="shared" si="51"/>
        <v>17.952232970431812</v>
      </c>
      <c r="I307" s="20">
        <f t="shared" si="56"/>
        <v>13061.75</v>
      </c>
      <c r="J307" s="2">
        <f t="shared" si="58"/>
        <v>1668.25</v>
      </c>
      <c r="O307" s="3">
        <v>42887</v>
      </c>
      <c r="P307" s="22">
        <v>4676</v>
      </c>
      <c r="Q307" s="2">
        <f t="shared" si="52"/>
        <v>4374.4246836693883</v>
      </c>
      <c r="R307" s="2">
        <f t="shared" si="53"/>
        <v>301.57531633061171</v>
      </c>
      <c r="S307" s="2">
        <f t="shared" si="54"/>
        <v>90947.671419908525</v>
      </c>
      <c r="T307" s="2">
        <f t="shared" si="55"/>
        <v>6.4494293483877616</v>
      </c>
      <c r="W307" s="20">
        <f t="shared" si="57"/>
        <v>4455.25</v>
      </c>
      <c r="X307" s="8">
        <f t="shared" si="59"/>
        <v>220.75</v>
      </c>
    </row>
    <row r="308" spans="1:24" x14ac:dyDescent="0.3">
      <c r="A308" s="3">
        <v>42917</v>
      </c>
      <c r="B308" s="4">
        <v>11416</v>
      </c>
      <c r="C308" s="2">
        <f t="shared" si="48"/>
        <v>12582.941383679761</v>
      </c>
      <c r="D308" s="2">
        <f t="shared" si="49"/>
        <v>1166.9413836797612</v>
      </c>
      <c r="E308" s="2">
        <f t="shared" si="50"/>
        <v>1361752.1929444356</v>
      </c>
      <c r="F308" s="2">
        <f t="shared" si="51"/>
        <v>10.221981286613186</v>
      </c>
      <c r="I308" s="20">
        <f t="shared" si="56"/>
        <v>12795.5</v>
      </c>
      <c r="J308" s="2">
        <f t="shared" si="58"/>
        <v>1379.5</v>
      </c>
      <c r="O308" s="3">
        <v>42917</v>
      </c>
      <c r="P308" s="22">
        <v>4798</v>
      </c>
      <c r="Q308" s="2">
        <f t="shared" si="52"/>
        <v>4402.7804545211011</v>
      </c>
      <c r="R308" s="2">
        <f t="shared" si="53"/>
        <v>395.21954547889891</v>
      </c>
      <c r="S308" s="2">
        <f t="shared" si="54"/>
        <v>156198.48912854743</v>
      </c>
      <c r="T308" s="2">
        <f t="shared" si="55"/>
        <v>8.2371726860962671</v>
      </c>
      <c r="W308" s="20">
        <f t="shared" si="57"/>
        <v>4593</v>
      </c>
      <c r="X308" s="8">
        <f t="shared" si="59"/>
        <v>205</v>
      </c>
    </row>
    <row r="309" spans="1:24" x14ac:dyDescent="0.3">
      <c r="A309" s="3">
        <v>42948</v>
      </c>
      <c r="B309" s="4">
        <v>13402</v>
      </c>
      <c r="C309" s="2">
        <f t="shared" si="48"/>
        <v>12363.483641300107</v>
      </c>
      <c r="D309" s="2">
        <f t="shared" si="49"/>
        <v>1038.5163586998933</v>
      </c>
      <c r="E309" s="2">
        <f t="shared" si="50"/>
        <v>1078516.2272872855</v>
      </c>
      <c r="F309" s="2">
        <f t="shared" si="51"/>
        <v>7.7489655178323638</v>
      </c>
      <c r="I309" s="20">
        <f t="shared" si="56"/>
        <v>13273.25</v>
      </c>
      <c r="J309" s="2">
        <f t="shared" si="58"/>
        <v>128.75</v>
      </c>
      <c r="O309" s="3">
        <v>42948</v>
      </c>
      <c r="P309" s="22">
        <v>4647</v>
      </c>
      <c r="Q309" s="2">
        <f t="shared" si="52"/>
        <v>4439.9411711343673</v>
      </c>
      <c r="R309" s="2">
        <f t="shared" si="53"/>
        <v>207.05882886563268</v>
      </c>
      <c r="S309" s="2">
        <f t="shared" si="54"/>
        <v>42873.358611207361</v>
      </c>
      <c r="T309" s="2">
        <f t="shared" si="55"/>
        <v>4.4557527192948712</v>
      </c>
      <c r="W309" s="20">
        <f t="shared" si="57"/>
        <v>4692</v>
      </c>
      <c r="X309" s="8">
        <f t="shared" si="59"/>
        <v>45</v>
      </c>
    </row>
    <row r="310" spans="1:24" x14ac:dyDescent="0.3">
      <c r="A310" s="3">
        <v>42979</v>
      </c>
      <c r="B310" s="4">
        <v>11907</v>
      </c>
      <c r="C310" s="2">
        <f t="shared" si="48"/>
        <v>12558.789471303273</v>
      </c>
      <c r="D310" s="2">
        <f t="shared" si="49"/>
        <v>651.78947130327288</v>
      </c>
      <c r="E310" s="2">
        <f t="shared" si="50"/>
        <v>424829.51490179996</v>
      </c>
      <c r="F310" s="2">
        <f t="shared" si="51"/>
        <v>5.4740024464875523</v>
      </c>
      <c r="I310" s="20">
        <f t="shared" si="56"/>
        <v>12863.75</v>
      </c>
      <c r="J310" s="2">
        <f t="shared" si="58"/>
        <v>956.75</v>
      </c>
      <c r="O310" s="3">
        <v>42979</v>
      </c>
      <c r="P310" s="22">
        <v>4538</v>
      </c>
      <c r="Q310" s="2">
        <f t="shared" si="52"/>
        <v>4459.4099816974349</v>
      </c>
      <c r="R310" s="2">
        <f t="shared" si="53"/>
        <v>78.590018302565113</v>
      </c>
      <c r="S310" s="2">
        <f t="shared" si="54"/>
        <v>6176.3909767975192</v>
      </c>
      <c r="T310" s="2">
        <f t="shared" si="55"/>
        <v>1.7318205884214437</v>
      </c>
      <c r="W310" s="20">
        <f t="shared" si="57"/>
        <v>4664.75</v>
      </c>
      <c r="X310" s="8">
        <f t="shared" si="59"/>
        <v>126.75</v>
      </c>
    </row>
    <row r="311" spans="1:24" x14ac:dyDescent="0.3">
      <c r="A311" s="3">
        <v>43009</v>
      </c>
      <c r="B311" s="4">
        <v>12711</v>
      </c>
      <c r="C311" s="2">
        <f t="shared" si="48"/>
        <v>12436.212409696296</v>
      </c>
      <c r="D311" s="2">
        <f t="shared" si="49"/>
        <v>274.78759030370384</v>
      </c>
      <c r="E311" s="2">
        <f t="shared" si="50"/>
        <v>75508.219784916189</v>
      </c>
      <c r="F311" s="2">
        <f t="shared" si="51"/>
        <v>2.1618093800936498</v>
      </c>
      <c r="I311" s="20">
        <f t="shared" si="56"/>
        <v>12359</v>
      </c>
      <c r="J311" s="2">
        <f t="shared" si="58"/>
        <v>352</v>
      </c>
      <c r="O311" s="3">
        <v>43009</v>
      </c>
      <c r="P311" s="22">
        <v>4536</v>
      </c>
      <c r="Q311" s="2">
        <f t="shared" si="52"/>
        <v>4466.7994477098864</v>
      </c>
      <c r="R311" s="2">
        <f t="shared" si="53"/>
        <v>69.200552290113592</v>
      </c>
      <c r="S311" s="2">
        <f t="shared" si="54"/>
        <v>4788.7164372567458</v>
      </c>
      <c r="T311" s="2">
        <f t="shared" si="55"/>
        <v>1.5255853679478304</v>
      </c>
      <c r="W311" s="20">
        <f t="shared" si="57"/>
        <v>4629.75</v>
      </c>
      <c r="X311" s="8">
        <f t="shared" si="59"/>
        <v>93.75</v>
      </c>
    </row>
    <row r="312" spans="1:24" x14ac:dyDescent="0.3">
      <c r="A312" s="3">
        <v>43040</v>
      </c>
      <c r="B312" s="4">
        <v>13261</v>
      </c>
      <c r="C312" s="2">
        <f t="shared" si="48"/>
        <v>12487.889610492653</v>
      </c>
      <c r="D312" s="2">
        <f t="shared" si="49"/>
        <v>773.11038950734655</v>
      </c>
      <c r="E312" s="2">
        <f t="shared" si="50"/>
        <v>597699.67436420114</v>
      </c>
      <c r="F312" s="2">
        <f t="shared" si="51"/>
        <v>5.8299554295101919</v>
      </c>
      <c r="I312" s="20">
        <f t="shared" si="56"/>
        <v>12820.25</v>
      </c>
      <c r="J312" s="2">
        <f t="shared" si="58"/>
        <v>440.75</v>
      </c>
      <c r="O312" s="3">
        <v>43040</v>
      </c>
      <c r="P312" s="22">
        <v>4846</v>
      </c>
      <c r="Q312" s="2">
        <f t="shared" si="52"/>
        <v>4473.3060644563284</v>
      </c>
      <c r="R312" s="2">
        <f t="shared" si="53"/>
        <v>372.69393554367161</v>
      </c>
      <c r="S312" s="2">
        <f t="shared" si="54"/>
        <v>138900.76959103046</v>
      </c>
      <c r="T312" s="2">
        <f t="shared" si="55"/>
        <v>7.6907539319783655</v>
      </c>
      <c r="W312" s="20">
        <f t="shared" si="57"/>
        <v>4641.75</v>
      </c>
      <c r="X312" s="8">
        <f t="shared" si="59"/>
        <v>204.25</v>
      </c>
    </row>
    <row r="313" spans="1:24" x14ac:dyDescent="0.3">
      <c r="A313" s="3">
        <v>43070</v>
      </c>
      <c r="B313" s="4">
        <v>14265</v>
      </c>
      <c r="C313" s="2">
        <f t="shared" si="48"/>
        <v>12633.282569440194</v>
      </c>
      <c r="D313" s="2">
        <f t="shared" si="49"/>
        <v>1631.7174305598055</v>
      </c>
      <c r="E313" s="2">
        <f t="shared" si="50"/>
        <v>2662501.7731926935</v>
      </c>
      <c r="F313" s="2">
        <f t="shared" si="51"/>
        <v>11.438607995512132</v>
      </c>
      <c r="I313" s="20">
        <f t="shared" si="56"/>
        <v>13036</v>
      </c>
      <c r="J313" s="2">
        <f t="shared" si="58"/>
        <v>1229</v>
      </c>
      <c r="O313" s="3">
        <v>43070</v>
      </c>
      <c r="P313" s="22">
        <v>6241</v>
      </c>
      <c r="Q313" s="2">
        <f t="shared" si="52"/>
        <v>4508.3487992619648</v>
      </c>
      <c r="R313" s="2">
        <f t="shared" si="53"/>
        <v>1732.6512007380352</v>
      </c>
      <c r="S313" s="2">
        <f t="shared" si="54"/>
        <v>3002080.1834189552</v>
      </c>
      <c r="T313" s="2">
        <f t="shared" si="55"/>
        <v>27.762397063580117</v>
      </c>
      <c r="W313" s="20">
        <f t="shared" si="57"/>
        <v>5040.25</v>
      </c>
      <c r="X313" s="8">
        <f t="shared" si="59"/>
        <v>1200.75</v>
      </c>
    </row>
    <row r="314" spans="1:24" x14ac:dyDescent="0.3">
      <c r="A314" s="3">
        <v>43101</v>
      </c>
      <c r="B314" s="4">
        <v>9564</v>
      </c>
      <c r="C314" s="2">
        <f t="shared" si="48"/>
        <v>12940.147188794937</v>
      </c>
      <c r="D314" s="2">
        <f t="shared" si="49"/>
        <v>3376.1471887949374</v>
      </c>
      <c r="E314" s="2">
        <f t="shared" si="50"/>
        <v>11398369.840407958</v>
      </c>
      <c r="F314" s="2">
        <f t="shared" si="51"/>
        <v>35.300577047207625</v>
      </c>
      <c r="I314" s="20">
        <f t="shared" si="56"/>
        <v>12450.25</v>
      </c>
      <c r="J314" s="2">
        <f t="shared" si="58"/>
        <v>2886.25</v>
      </c>
      <c r="O314" s="3">
        <v>43101</v>
      </c>
      <c r="P314" s="22">
        <v>3965</v>
      </c>
      <c r="Q314" s="2">
        <f t="shared" si="52"/>
        <v>4671.262200172443</v>
      </c>
      <c r="R314" s="2">
        <f t="shared" si="53"/>
        <v>706.26220017244304</v>
      </c>
      <c r="S314" s="2">
        <f t="shared" si="54"/>
        <v>498806.29539242003</v>
      </c>
      <c r="T314" s="2">
        <f t="shared" si="55"/>
        <v>17.81241362351685</v>
      </c>
      <c r="W314" s="20">
        <f t="shared" si="57"/>
        <v>4897</v>
      </c>
      <c r="X314" s="8">
        <f t="shared" si="59"/>
        <v>932</v>
      </c>
    </row>
    <row r="315" spans="1:24" x14ac:dyDescent="0.3">
      <c r="A315" s="3">
        <v>43132</v>
      </c>
      <c r="B315" s="4">
        <v>10415</v>
      </c>
      <c r="C315" s="2">
        <f t="shared" si="48"/>
        <v>12305.221004535386</v>
      </c>
      <c r="D315" s="2">
        <f t="shared" si="49"/>
        <v>1890.2210045353859</v>
      </c>
      <c r="E315" s="2">
        <f t="shared" si="50"/>
        <v>3572935.4459867631</v>
      </c>
      <c r="F315" s="2">
        <f t="shared" si="51"/>
        <v>18.149025487617724</v>
      </c>
      <c r="I315" s="20">
        <f t="shared" si="56"/>
        <v>11876.25</v>
      </c>
      <c r="J315" s="2">
        <f t="shared" si="58"/>
        <v>1461.25</v>
      </c>
      <c r="O315" s="3">
        <v>43132</v>
      </c>
      <c r="P315" s="22">
        <v>3967</v>
      </c>
      <c r="Q315" s="2">
        <f t="shared" si="52"/>
        <v>4604.8555414545208</v>
      </c>
      <c r="R315" s="2">
        <f t="shared" si="53"/>
        <v>637.85554145452079</v>
      </c>
      <c r="S315" s="2">
        <f t="shared" si="54"/>
        <v>406859.69176423986</v>
      </c>
      <c r="T315" s="2">
        <f t="shared" si="55"/>
        <v>16.079040621490314</v>
      </c>
      <c r="W315" s="20">
        <f t="shared" si="57"/>
        <v>4754.75</v>
      </c>
      <c r="X315" s="8">
        <f t="shared" si="59"/>
        <v>787.75</v>
      </c>
    </row>
    <row r="316" spans="1:24" x14ac:dyDescent="0.3">
      <c r="A316" s="3">
        <v>43160</v>
      </c>
      <c r="B316" s="4">
        <v>12683</v>
      </c>
      <c r="C316" s="2">
        <f t="shared" si="48"/>
        <v>11949.741594810574</v>
      </c>
      <c r="D316" s="2">
        <f t="shared" si="49"/>
        <v>733.25840518942641</v>
      </c>
      <c r="E316" s="2">
        <f t="shared" si="50"/>
        <v>537667.88878094102</v>
      </c>
      <c r="F316" s="2">
        <f t="shared" si="51"/>
        <v>5.7814271480677002</v>
      </c>
      <c r="I316" s="20">
        <f t="shared" si="56"/>
        <v>11731.75</v>
      </c>
      <c r="J316" s="2">
        <f t="shared" si="58"/>
        <v>951.25</v>
      </c>
      <c r="O316" s="3">
        <v>43160</v>
      </c>
      <c r="P316" s="22">
        <v>4629</v>
      </c>
      <c r="Q316" s="2">
        <f t="shared" si="52"/>
        <v>4544.8808532404782</v>
      </c>
      <c r="R316" s="2">
        <f t="shared" si="53"/>
        <v>84.119146759521755</v>
      </c>
      <c r="S316" s="2">
        <f t="shared" si="54"/>
        <v>7076.0308515499592</v>
      </c>
      <c r="T316" s="2">
        <f t="shared" si="55"/>
        <v>1.8172207120225048</v>
      </c>
      <c r="W316" s="20">
        <f t="shared" si="57"/>
        <v>4700.5</v>
      </c>
      <c r="X316" s="8">
        <f t="shared" si="59"/>
        <v>71.5</v>
      </c>
    </row>
    <row r="317" spans="1:24" x14ac:dyDescent="0.3">
      <c r="A317" s="3">
        <v>43191</v>
      </c>
      <c r="B317" s="4">
        <v>11919</v>
      </c>
      <c r="C317" s="2">
        <f t="shared" si="48"/>
        <v>12087.639895817214</v>
      </c>
      <c r="D317" s="2">
        <f t="shared" si="49"/>
        <v>168.63989581721398</v>
      </c>
      <c r="E317" s="2">
        <f t="shared" si="50"/>
        <v>28439.414461240787</v>
      </c>
      <c r="F317" s="2">
        <f t="shared" si="51"/>
        <v>1.4148829248864334</v>
      </c>
      <c r="I317" s="20">
        <f t="shared" si="56"/>
        <v>11145.25</v>
      </c>
      <c r="J317" s="2">
        <f t="shared" si="58"/>
        <v>773.75</v>
      </c>
      <c r="O317" s="3">
        <v>43191</v>
      </c>
      <c r="P317" s="22">
        <v>4317</v>
      </c>
      <c r="Q317" s="2">
        <f t="shared" si="52"/>
        <v>4552.7901983380052</v>
      </c>
      <c r="R317" s="2">
        <f t="shared" si="53"/>
        <v>235.79019833800521</v>
      </c>
      <c r="S317" s="2">
        <f t="shared" si="54"/>
        <v>55597.017632275834</v>
      </c>
      <c r="T317" s="2">
        <f t="shared" si="55"/>
        <v>5.4618994287237719</v>
      </c>
      <c r="W317" s="20">
        <f t="shared" si="57"/>
        <v>4219.5</v>
      </c>
      <c r="X317" s="8">
        <f t="shared" si="59"/>
        <v>97.5</v>
      </c>
    </row>
    <row r="318" spans="1:24" x14ac:dyDescent="0.3">
      <c r="A318" s="3">
        <v>43221</v>
      </c>
      <c r="B318" s="4">
        <v>14138</v>
      </c>
      <c r="C318" s="2">
        <f t="shared" si="48"/>
        <v>12055.925080207126</v>
      </c>
      <c r="D318" s="2">
        <f t="shared" si="49"/>
        <v>2082.0749197928744</v>
      </c>
      <c r="E318" s="2">
        <f t="shared" si="50"/>
        <v>4335035.9716305044</v>
      </c>
      <c r="F318" s="2">
        <f t="shared" si="51"/>
        <v>14.726799545854256</v>
      </c>
      <c r="I318" s="20">
        <f t="shared" si="56"/>
        <v>12288.75</v>
      </c>
      <c r="J318" s="2">
        <f t="shared" si="58"/>
        <v>1849.25</v>
      </c>
      <c r="O318" s="3">
        <v>43221</v>
      </c>
      <c r="P318" s="22">
        <v>4897</v>
      </c>
      <c r="Q318" s="2">
        <f t="shared" si="52"/>
        <v>4530.6199063044796</v>
      </c>
      <c r="R318" s="2">
        <f t="shared" si="53"/>
        <v>366.38009369552037</v>
      </c>
      <c r="S318" s="2">
        <f t="shared" si="54"/>
        <v>134234.37305633829</v>
      </c>
      <c r="T318" s="2">
        <f t="shared" si="55"/>
        <v>7.4817254175111367</v>
      </c>
      <c r="W318" s="20">
        <f t="shared" si="57"/>
        <v>4452.5</v>
      </c>
      <c r="X318" s="8">
        <f t="shared" si="59"/>
        <v>444.5</v>
      </c>
    </row>
    <row r="319" spans="1:24" x14ac:dyDescent="0.3">
      <c r="A319" s="3">
        <v>43252</v>
      </c>
      <c r="B319" s="4">
        <v>14583</v>
      </c>
      <c r="C319" s="2">
        <f t="shared" si="48"/>
        <v>12447.484988659595</v>
      </c>
      <c r="D319" s="2">
        <f t="shared" si="49"/>
        <v>2135.5150113404052</v>
      </c>
      <c r="E319" s="2">
        <f t="shared" si="50"/>
        <v>4560424.3636602107</v>
      </c>
      <c r="F319" s="2">
        <f t="shared" si="51"/>
        <v>14.643866223276452</v>
      </c>
      <c r="I319" s="20">
        <f t="shared" si="56"/>
        <v>13330.75</v>
      </c>
      <c r="J319" s="2">
        <f t="shared" si="58"/>
        <v>1252.25</v>
      </c>
      <c r="O319" s="3">
        <v>43252</v>
      </c>
      <c r="P319" s="22">
        <v>4939</v>
      </c>
      <c r="Q319" s="2">
        <f t="shared" si="52"/>
        <v>4565.0689789536154</v>
      </c>
      <c r="R319" s="2">
        <f t="shared" si="53"/>
        <v>373.93102104638456</v>
      </c>
      <c r="S319" s="2">
        <f t="shared" si="54"/>
        <v>139824.4085007917</v>
      </c>
      <c r="T319" s="2">
        <f t="shared" si="55"/>
        <v>7.5709864556870734</v>
      </c>
      <c r="W319" s="20">
        <f t="shared" si="57"/>
        <v>4695.5</v>
      </c>
      <c r="X319" s="8">
        <f t="shared" si="59"/>
        <v>243.5</v>
      </c>
    </row>
    <row r="320" spans="1:24" x14ac:dyDescent="0.3">
      <c r="A320" s="3">
        <v>43282</v>
      </c>
      <c r="B320" s="4">
        <v>12640</v>
      </c>
      <c r="C320" s="2">
        <f t="shared" si="48"/>
        <v>12849.094966470819</v>
      </c>
      <c r="D320" s="2">
        <f t="shared" si="49"/>
        <v>209.09496647081869</v>
      </c>
      <c r="E320" s="2">
        <f t="shared" si="50"/>
        <v>43720.705003432791</v>
      </c>
      <c r="F320" s="2">
        <f t="shared" si="51"/>
        <v>1.6542323296741985</v>
      </c>
      <c r="I320" s="20">
        <f t="shared" si="56"/>
        <v>13320</v>
      </c>
      <c r="J320" s="2">
        <f t="shared" si="58"/>
        <v>680</v>
      </c>
      <c r="O320" s="3">
        <v>43282</v>
      </c>
      <c r="P320" s="22">
        <v>4963</v>
      </c>
      <c r="Q320" s="2">
        <f t="shared" si="52"/>
        <v>4600.2280313460678</v>
      </c>
      <c r="R320" s="2">
        <f t="shared" si="53"/>
        <v>362.77196865393216</v>
      </c>
      <c r="S320" s="2">
        <f t="shared" si="54"/>
        <v>131603.50124104953</v>
      </c>
      <c r="T320" s="2">
        <f t="shared" si="55"/>
        <v>7.3095298942964364</v>
      </c>
      <c r="W320" s="20">
        <f t="shared" si="57"/>
        <v>4779</v>
      </c>
      <c r="X320" s="8">
        <f t="shared" si="59"/>
        <v>184</v>
      </c>
    </row>
    <row r="321" spans="1:24" x14ac:dyDescent="0.3">
      <c r="A321" s="3">
        <v>43313</v>
      </c>
      <c r="B321" s="4">
        <v>14257</v>
      </c>
      <c r="C321" s="2">
        <f t="shared" si="48"/>
        <v>12809.772075084506</v>
      </c>
      <c r="D321" s="2">
        <f t="shared" si="49"/>
        <v>1447.2279249154944</v>
      </c>
      <c r="E321" s="2">
        <f t="shared" si="50"/>
        <v>2094468.666655208</v>
      </c>
      <c r="F321" s="2">
        <f t="shared" si="51"/>
        <v>10.15099898236301</v>
      </c>
      <c r="I321" s="20">
        <f t="shared" si="56"/>
        <v>13904.5</v>
      </c>
      <c r="J321" s="2">
        <f t="shared" si="58"/>
        <v>352.5</v>
      </c>
      <c r="O321" s="3">
        <v>43313</v>
      </c>
      <c r="P321" s="22">
        <v>4898</v>
      </c>
      <c r="Q321" s="2">
        <f t="shared" si="52"/>
        <v>4634.3378482227863</v>
      </c>
      <c r="R321" s="2">
        <f t="shared" si="53"/>
        <v>263.66215177721369</v>
      </c>
      <c r="S321" s="2">
        <f t="shared" si="54"/>
        <v>69517.73027979047</v>
      </c>
      <c r="T321" s="2">
        <f t="shared" si="55"/>
        <v>5.3830574066397237</v>
      </c>
      <c r="W321" s="20">
        <f t="shared" si="57"/>
        <v>4924.25</v>
      </c>
      <c r="X321" s="8">
        <f t="shared" si="59"/>
        <v>26.25</v>
      </c>
    </row>
    <row r="322" spans="1:24" x14ac:dyDescent="0.3">
      <c r="A322" s="3">
        <v>43344</v>
      </c>
      <c r="B322" s="4">
        <v>12396</v>
      </c>
      <c r="C322" s="2">
        <f t="shared" si="48"/>
        <v>13081.941163911597</v>
      </c>
      <c r="D322" s="2">
        <f t="shared" si="49"/>
        <v>685.94116391159696</v>
      </c>
      <c r="E322" s="2">
        <f t="shared" si="50"/>
        <v>470515.28034839634</v>
      </c>
      <c r="F322" s="2">
        <f t="shared" si="51"/>
        <v>5.5335686020619308</v>
      </c>
      <c r="I322" s="20">
        <f t="shared" si="56"/>
        <v>13469</v>
      </c>
      <c r="J322" s="2">
        <f t="shared" si="58"/>
        <v>1073</v>
      </c>
      <c r="O322" s="3">
        <v>43344</v>
      </c>
      <c r="P322" s="22">
        <v>4598</v>
      </c>
      <c r="Q322" s="2">
        <f t="shared" si="52"/>
        <v>4659.1288147018467</v>
      </c>
      <c r="R322" s="2">
        <f t="shared" si="53"/>
        <v>61.12881470184675</v>
      </c>
      <c r="S322" s="2">
        <f t="shared" si="54"/>
        <v>3736.7319868527152</v>
      </c>
      <c r="T322" s="2">
        <f t="shared" si="55"/>
        <v>1.329465304520373</v>
      </c>
      <c r="W322" s="20">
        <f t="shared" si="57"/>
        <v>4849.5</v>
      </c>
      <c r="X322" s="8">
        <f t="shared" si="59"/>
        <v>251.5</v>
      </c>
    </row>
    <row r="323" spans="1:24" x14ac:dyDescent="0.3">
      <c r="A323" s="3">
        <v>43374</v>
      </c>
      <c r="B323" s="4">
        <v>13914</v>
      </c>
      <c r="C323" s="2">
        <f t="shared" si="48"/>
        <v>12952.941454635178</v>
      </c>
      <c r="D323" s="2">
        <f t="shared" si="49"/>
        <v>961.05854536482184</v>
      </c>
      <c r="E323" s="2">
        <f t="shared" si="50"/>
        <v>923633.52761874732</v>
      </c>
      <c r="F323" s="2">
        <f t="shared" si="51"/>
        <v>6.907133429386386</v>
      </c>
      <c r="I323" s="20">
        <f t="shared" si="56"/>
        <v>13301.75</v>
      </c>
      <c r="J323" s="2">
        <f t="shared" si="58"/>
        <v>612.25</v>
      </c>
      <c r="O323" s="3">
        <v>43374</v>
      </c>
      <c r="P323" s="22">
        <v>4737</v>
      </c>
      <c r="Q323" s="2">
        <f t="shared" si="52"/>
        <v>4653.3811471433319</v>
      </c>
      <c r="R323" s="2">
        <f t="shared" si="53"/>
        <v>83.618852856668127</v>
      </c>
      <c r="S323" s="2">
        <f t="shared" si="54"/>
        <v>6992.1125530651152</v>
      </c>
      <c r="T323" s="2">
        <f t="shared" si="55"/>
        <v>1.7652280527056814</v>
      </c>
      <c r="W323" s="20">
        <f t="shared" si="57"/>
        <v>4799</v>
      </c>
      <c r="X323" s="8">
        <f t="shared" si="59"/>
        <v>62</v>
      </c>
    </row>
    <row r="324" spans="1:24" x14ac:dyDescent="0.3">
      <c r="A324" s="3">
        <v>43405</v>
      </c>
      <c r="B324" s="4">
        <v>14174</v>
      </c>
      <c r="C324" s="2">
        <f t="shared" si="48"/>
        <v>13133.680386007518</v>
      </c>
      <c r="D324" s="2">
        <f t="shared" ref="D324:D326" si="60">ABS(B324-C324)</f>
        <v>1040.3196139924821</v>
      </c>
      <c r="E324" s="2">
        <f t="shared" ref="E324:E326" si="61">D324^2</f>
        <v>1082264.8992574669</v>
      </c>
      <c r="F324" s="2">
        <f t="shared" ref="F324:F326" si="62">(D324/B324)*100</f>
        <v>7.3396332298044458</v>
      </c>
      <c r="I324" s="20">
        <f t="shared" si="56"/>
        <v>13685.25</v>
      </c>
      <c r="J324" s="2">
        <f t="shared" si="58"/>
        <v>488.75</v>
      </c>
      <c r="O324" s="3">
        <v>43405</v>
      </c>
      <c r="P324" s="22">
        <v>5130</v>
      </c>
      <c r="Q324" s="2">
        <f t="shared" si="52"/>
        <v>4661.2434518549271</v>
      </c>
      <c r="R324" s="2">
        <f t="shared" ref="R324:R326" si="63">ABS(P324-Q324)</f>
        <v>468.75654814507288</v>
      </c>
      <c r="S324" s="2">
        <f t="shared" ref="S324:S325" si="64">R324^2</f>
        <v>219732.70142888403</v>
      </c>
      <c r="T324" s="2">
        <f t="shared" ref="T324:T325" si="65">(R324/P324)*100</f>
        <v>9.1375545447382631</v>
      </c>
      <c r="W324" s="20">
        <f t="shared" si="57"/>
        <v>4840.75</v>
      </c>
      <c r="X324" s="8">
        <f t="shared" si="59"/>
        <v>289.25</v>
      </c>
    </row>
    <row r="325" spans="1:24" x14ac:dyDescent="0.3">
      <c r="A325" s="3">
        <v>43435</v>
      </c>
      <c r="B325" s="4">
        <v>15504</v>
      </c>
      <c r="C325" s="2">
        <f t="shared" si="48"/>
        <v>13329.325340443993</v>
      </c>
      <c r="D325" s="2">
        <f t="shared" si="60"/>
        <v>2174.6746595560071</v>
      </c>
      <c r="E325" s="2">
        <f t="shared" si="61"/>
        <v>4729209.8749150354</v>
      </c>
      <c r="F325" s="2">
        <f t="shared" si="62"/>
        <v>14.026539341821511</v>
      </c>
      <c r="I325" s="20">
        <f t="shared" ref="I325:I327" si="66">AVERAGE(B322:B325)</f>
        <v>13997</v>
      </c>
      <c r="J325" s="2">
        <f t="shared" si="58"/>
        <v>1507</v>
      </c>
      <c r="O325" s="3">
        <v>43435</v>
      </c>
      <c r="P325" s="22">
        <v>6370</v>
      </c>
      <c r="Q325" s="2">
        <f t="shared" si="52"/>
        <v>4705.318522143074</v>
      </c>
      <c r="R325" s="2">
        <f t="shared" si="63"/>
        <v>1664.681477856926</v>
      </c>
      <c r="S325" s="2">
        <f t="shared" si="64"/>
        <v>2771164.4227199191</v>
      </c>
      <c r="T325" s="2">
        <f t="shared" si="65"/>
        <v>26.133147219104018</v>
      </c>
      <c r="W325" s="20">
        <f t="shared" ref="W325:W326" si="67">AVERAGE(P322:P325)</f>
        <v>5208.75</v>
      </c>
      <c r="X325" s="8">
        <f t="shared" si="59"/>
        <v>1161.25</v>
      </c>
    </row>
    <row r="326" spans="1:24" x14ac:dyDescent="0.3">
      <c r="A326" s="3">
        <v>43466</v>
      </c>
      <c r="B326" s="4">
        <v>10718</v>
      </c>
      <c r="C326" s="2">
        <f t="shared" si="48"/>
        <v>13738.299773839677</v>
      </c>
      <c r="D326" s="2">
        <f t="shared" si="60"/>
        <v>3020.2997738396771</v>
      </c>
      <c r="E326" s="2">
        <f t="shared" si="61"/>
        <v>9122210.723856004</v>
      </c>
      <c r="F326" s="2">
        <f t="shared" si="62"/>
        <v>28.179695594697492</v>
      </c>
      <c r="I326" s="20">
        <f t="shared" si="66"/>
        <v>13577.5</v>
      </c>
      <c r="J326" s="2">
        <f t="shared" ref="J326:J328" si="68">ABS(B326-I326)</f>
        <v>2859.5</v>
      </c>
      <c r="O326" s="3">
        <v>43466</v>
      </c>
      <c r="Q326" s="2">
        <f t="shared" si="52"/>
        <v>4861.8410356615677</v>
      </c>
      <c r="R326" s="2"/>
      <c r="S326" s="2"/>
      <c r="T326" s="2"/>
      <c r="W326" s="20">
        <f t="shared" si="67"/>
        <v>5412.333333333333</v>
      </c>
      <c r="X326" s="8">
        <f t="shared" ref="X326:X327" si="69">ABS(P326-W326)</f>
        <v>5412.333333333333</v>
      </c>
    </row>
    <row r="327" spans="1:24" x14ac:dyDescent="0.3">
      <c r="A327" s="2"/>
      <c r="B327" s="2"/>
      <c r="C327" s="2"/>
      <c r="D327" s="2"/>
      <c r="E327" s="2"/>
      <c r="F327" s="2"/>
      <c r="I327" s="20">
        <f t="shared" si="66"/>
        <v>13465.333333333334</v>
      </c>
      <c r="J327" s="2">
        <f t="shared" si="68"/>
        <v>13465.333333333334</v>
      </c>
      <c r="Q327" s="2"/>
      <c r="R327" s="2" t="s">
        <v>24</v>
      </c>
      <c r="S327" s="2" t="s">
        <v>24</v>
      </c>
      <c r="T327" s="2" t="s">
        <v>24</v>
      </c>
      <c r="W327" s="2"/>
      <c r="X327" s="8"/>
    </row>
    <row r="328" spans="1:24" x14ac:dyDescent="0.3">
      <c r="A328" s="2"/>
      <c r="B328" s="2"/>
      <c r="C328" s="2"/>
      <c r="D328" s="2" t="s">
        <v>24</v>
      </c>
      <c r="E328" s="2" t="s">
        <v>24</v>
      </c>
      <c r="F328" s="2" t="s">
        <v>24</v>
      </c>
      <c r="I328" s="2"/>
      <c r="J328" s="2"/>
      <c r="Q328" s="2"/>
      <c r="R328" s="2">
        <f>AVERAGE(R3:R325)</f>
        <v>279.62516805655326</v>
      </c>
      <c r="S328" s="2">
        <f>AVERAGE(S3:S325)</f>
        <v>189306.35273135337</v>
      </c>
      <c r="T328" s="2">
        <f>AVERAGE(T3:T325)</f>
        <v>8.8592104114793724</v>
      </c>
      <c r="W328" s="2"/>
      <c r="X328" s="8" t="s">
        <v>33</v>
      </c>
    </row>
    <row r="329" spans="1:24" x14ac:dyDescent="0.3">
      <c r="A329" s="2"/>
      <c r="B329" s="2"/>
      <c r="C329" s="2"/>
      <c r="D329" s="2">
        <f>AVERAGE(D3:D326)</f>
        <v>780.8246289321205</v>
      </c>
      <c r="E329" s="2">
        <f>AVERAGE(E3:E326)</f>
        <v>1089621.2877881269</v>
      </c>
      <c r="F329" s="2">
        <f>AVERAGE(F3:F326)</f>
        <v>10.307341217489094</v>
      </c>
      <c r="I329" s="2"/>
      <c r="J329" s="2" t="s">
        <v>33</v>
      </c>
      <c r="W329" s="2"/>
      <c r="X329" s="8">
        <f>AVERAGE(X5:X326)</f>
        <v>274.3434265010352</v>
      </c>
    </row>
    <row r="330" spans="1:24" x14ac:dyDescent="0.3">
      <c r="I330" s="2"/>
      <c r="J330" s="2">
        <f>AVERAGE(J5:J327)</f>
        <v>682.92131062951501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6AD4-3E95-4C9E-93B2-9622A4B4A0BC}">
  <sheetPr codeName="Sheet5"/>
  <dimension ref="A1"/>
  <sheetViews>
    <sheetView topLeftCell="A58" workbookViewId="0">
      <selection activeCell="C4" sqref="C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FORCAST SHEET ALCOHOL</vt:lpstr>
      <vt:lpstr>FORCAST SHEET BEER</vt:lpstr>
      <vt:lpstr>LINEAR REGRESSION</vt:lpstr>
      <vt:lpstr>EXPONENTIAL SMOOTHING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 SHASHAVALI</dc:creator>
  <cp:lastModifiedBy>SHAIK SHASHAVALI</cp:lastModifiedBy>
  <dcterms:created xsi:type="dcterms:W3CDTF">2022-12-02T11:34:10Z</dcterms:created>
  <dcterms:modified xsi:type="dcterms:W3CDTF">2022-12-08T07:29:24Z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6a982c97-5803-463a-b755-2c001c228b0c</vt:lpwstr>
  </property>
</Properties>
</file>