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dell\Desktop\Ecommerce Sales Excel Project\"/>
    </mc:Choice>
  </mc:AlternateContent>
  <xr:revisionPtr revIDLastSave="0" documentId="13_ncr:1_{163832D6-28F8-480F-9CE7-FF9E749F0F05}"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Chart" sheetId="6" r:id="rId4"/>
    <sheet name="Bar Chart Top 5" sheetId="7" r:id="rId5"/>
    <sheet name="KPI" sheetId="9" r:id="rId6"/>
    <sheet name="KPI YOY" sheetId="10" r:id="rId7"/>
    <sheet name="DashBoard" sheetId="11"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Chart'!$G$7:$G$56</definedName>
    <definedName name="_xlchart.v5.3" hidden="1">'Map Chart'!$F$3</definedName>
    <definedName name="_xlchart.v5.4" hidden="1">'Map Chart'!$F$4:$F$52</definedName>
    <definedName name="_xlchart.v5.5" hidden="1">'Map Chart'!$G$3</definedName>
    <definedName name="_xlchart.v5.6" hidden="1">'Map Chart'!$G$4:$G$52</definedName>
    <definedName name="_xlchart.v5.7" hidden="1">'Map Chart'!$E$6:$F$6</definedName>
    <definedName name="_xlchart.v5.8" hidden="1">'Map Chart'!$E$7:$F$56</definedName>
    <definedName name="_xlchart.v5.9" hidden="1">'Map Chart'!$G$3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I12" i="10" l="1"/>
  <c r="I11" i="10"/>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 i="6"/>
  <c r="D7" i="4"/>
  <c r="D4" i="4"/>
  <c r="D5" i="4"/>
  <c r="D6"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3" i="6"/>
  <c r="G30" i="6"/>
  <c r="G32" i="6"/>
  <c r="G21" i="6"/>
  <c r="G26" i="6"/>
  <c r="G20" i="6"/>
  <c r="G15" i="6"/>
  <c r="G28" i="6"/>
  <c r="G4" i="6"/>
  <c r="G27" i="6"/>
  <c r="G8" i="6"/>
  <c r="G35" i="6"/>
  <c r="G10" i="6"/>
  <c r="G33" i="6"/>
  <c r="G25" i="6"/>
  <c r="G16" i="6"/>
  <c r="G46" i="6"/>
  <c r="G39" i="6"/>
  <c r="G5" i="6"/>
  <c r="G34" i="6"/>
  <c r="G45" i="6"/>
  <c r="G31" i="6"/>
  <c r="G43" i="6"/>
  <c r="G11" i="6"/>
  <c r="G7" i="6"/>
  <c r="G36" i="6"/>
  <c r="G40" i="6"/>
  <c r="G22" i="6"/>
  <c r="G29" i="6"/>
  <c r="G42" i="6"/>
  <c r="G18" i="6"/>
  <c r="G6" i="6"/>
  <c r="G17" i="6"/>
  <c r="G23" i="6"/>
  <c r="G19" i="6"/>
  <c r="G38" i="6"/>
  <c r="G41" i="6"/>
  <c r="G24" i="6"/>
  <c r="G44" i="6"/>
  <c r="G14" i="6"/>
  <c r="G37" i="6"/>
  <c r="G9" i="6"/>
  <c r="G12" i="6"/>
  <c r="E6" i="4"/>
  <c r="L9" i="10"/>
  <c r="B17" i="9"/>
  <c r="H9" i="10"/>
  <c r="K9" i="10"/>
  <c r="I9" i="10"/>
  <c r="E17" i="9"/>
  <c r="E5" i="4"/>
  <c r="N17" i="9"/>
  <c r="E4" i="4"/>
  <c r="J9" i="10"/>
  <c r="H17" i="9"/>
  <c r="E7" i="4"/>
  <c r="K17" i="9"/>
</calcChain>
</file>

<file path=xl/sharedStrings.xml><?xml version="1.0" encoding="utf-8"?>
<sst xmlns="http://schemas.openxmlformats.org/spreadsheetml/2006/main" count="130116" uniqueCount="10952">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</sst>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4" formatCode="[Green]\▲0.00%;[Red]\ \▼0.00%"/>
    <numFmt numFmtId="165" formatCode="\$\ 0.00,\ &quot;K&quot;"/>
    <numFmt numFmtId="166" formatCode="_-[$$-409]* #,##0.00_ ;_-[$$-409]* \-#,##0.00\ ;_-[$$-409]* &quot;-&quot;??_ ;_-@_ "/>
    <numFmt numFmtId="167" formatCode="&quot;#&quot;\ \ 0"/>
    <numFmt numFmtId="168" formatCode="[Green]\▲0.0%;[Red]\ \▼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Rounded MT Bold"/>
      <family val="2"/>
    </font>
    <font>
      <sz val="11"/>
      <color theme="3" tint="0.14999847407452621"/>
      <name val="Sitka Small Semibold"/>
    </font>
    <font>
      <sz val="11"/>
      <color theme="1"/>
      <name val="Sitka Small Semibold"/>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44">
    <xf numFmtId="0" fontId="0" fillId="0" borderId="0" xfId="0"/>
    <xf numFmtId="0" fontId="3" fillId="0" borderId="0" xfId="0" applyFont="1"/>
    <xf numFmtId="0" fontId="4" fillId="0" borderId="0" xfId="0" applyFont="1" applyAlignment="1">
      <alignment horizontal="center" vertical="center"/>
    </xf>
    <xf numFmtId="14" fontId="5" fillId="0" borderId="0" xfId="0" applyNumberFormat="1" applyFont="1" applyAlignment="1">
      <alignment horizontal="center" vertical="center"/>
    </xf>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applyAlignment="1">
      <alignment horizontal="center" vertical="center"/>
    </xf>
    <xf numFmtId="165" fontId="0" fillId="0" borderId="7" xfId="0" applyNumberFormat="1" applyBorder="1" applyAlignment="1">
      <alignment horizontal="center" vertical="center"/>
    </xf>
    <xf numFmtId="165" fontId="0" fillId="0" borderId="6" xfId="0" applyNumberFormat="1" applyBorder="1" applyAlignment="1">
      <alignment horizontal="center" vertical="center"/>
    </xf>
    <xf numFmtId="165" fontId="0" fillId="0" borderId="8" xfId="0" applyNumberFormat="1" applyBorder="1" applyAlignment="1">
      <alignment horizontal="center" vertical="center"/>
    </xf>
    <xf numFmtId="0" fontId="0" fillId="0" borderId="2" xfId="0" applyBorder="1" applyAlignment="1">
      <alignment horizontal="left"/>
    </xf>
    <xf numFmtId="0" fontId="2"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9" xfId="0" applyBorder="1"/>
    <xf numFmtId="164" fontId="0" fillId="0" borderId="0" xfId="0" applyNumberFormat="1"/>
    <xf numFmtId="164" fontId="8" fillId="0" borderId="0" xfId="0" applyNumberFormat="1" applyFont="1"/>
    <xf numFmtId="43" fontId="0" fillId="0" borderId="0" xfId="2" applyFont="1" applyAlignment="1">
      <alignment horizontal="left" indent="2"/>
    </xf>
    <xf numFmtId="168" fontId="7" fillId="2" borderId="0" xfId="0" applyNumberFormat="1" applyFont="1" applyFill="1"/>
    <xf numFmtId="164" fontId="8" fillId="0" borderId="0" xfId="0" applyNumberFormat="1" applyFont="1" applyAlignment="1">
      <alignment horizontal="right"/>
    </xf>
    <xf numFmtId="0" fontId="0" fillId="0" borderId="0" xfId="0" applyAlignment="1">
      <alignment horizontal="right"/>
    </xf>
    <xf numFmtId="164" fontId="6" fillId="0" borderId="0" xfId="0" applyNumberFormat="1" applyFont="1" applyAlignment="1">
      <alignment horizontal="right"/>
    </xf>
    <xf numFmtId="0" fontId="1" fillId="0" borderId="0" xfId="0" applyFont="1"/>
    <xf numFmtId="0" fontId="0" fillId="0" borderId="1" xfId="0" pivotButton="1" applyBorder="1" applyAlignment="1">
      <alignment horizontal="center"/>
    </xf>
    <xf numFmtId="0" fontId="0" fillId="0" borderId="3" xfId="0" applyBorder="1" applyAlignment="1">
      <alignment horizontal="center"/>
    </xf>
    <xf numFmtId="0" fontId="0" fillId="0" borderId="1" xfId="0" applyBorder="1" applyAlignment="1">
      <alignment horizontal="center"/>
    </xf>
    <xf numFmtId="10" fontId="0" fillId="0" borderId="3" xfId="0" applyNumberFormat="1" applyBorder="1" applyAlignment="1">
      <alignment horizontal="center"/>
    </xf>
    <xf numFmtId="0" fontId="0" fillId="0" borderId="6" xfId="0" applyBorder="1" applyAlignment="1">
      <alignment horizontal="center"/>
    </xf>
    <xf numFmtId="10" fontId="0" fillId="0" borderId="5" xfId="0" applyNumberFormat="1" applyBorder="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8" xfId="0" applyNumberFormat="1" applyBorder="1"/>
    <xf numFmtId="0" fontId="0" fillId="0" borderId="10" xfId="0" applyNumberFormat="1" applyBorder="1"/>
  </cellXfs>
  <cellStyles count="3">
    <cellStyle name="Comma" xfId="2" builtinId="3"/>
    <cellStyle name="Normal" xfId="0" builtinId="0"/>
    <cellStyle name="Percent" xfId="1" builtinId="5"/>
  </cellStyles>
  <dxfs count="184">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numFmt numFmtId="165" formatCode="\$\ 0.00,\ &quot;K&quot;"/>
    </dxf>
    <dxf>
      <numFmt numFmtId="165" formatCode="\$\ 0.00,\ &quot;K&quot;"/>
    </dxf>
    <dxf>
      <alignment horizontal="center"/>
    </dxf>
    <dxf>
      <alignment horizontal="center"/>
    </dxf>
    <dxf>
      <alignment vertical="center"/>
    </dxf>
    <dxf>
      <alignment vertical="center"/>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numFmt numFmtId="165" formatCode="\$\ 0.00,\ &quot;K&quot;"/>
    </dxf>
    <dxf>
      <numFmt numFmtId="165" formatCode="\$\ 0.00,\ &quot;K&quot;"/>
    </dxf>
    <dxf>
      <alignment horizontal="center"/>
    </dxf>
    <dxf>
      <alignment horizontal="center"/>
    </dxf>
    <dxf>
      <alignment vertical="center"/>
    </dxf>
    <dxf>
      <alignment vertical="center"/>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numFmt numFmtId="165" formatCode="\$\ 0.00,\ &quot;K&quot;"/>
    </dxf>
    <dxf>
      <numFmt numFmtId="165" formatCode="\$\ 0.00,\ &quot;K&quot;"/>
    </dxf>
    <dxf>
      <alignment horizontal="center"/>
    </dxf>
    <dxf>
      <alignment horizontal="center"/>
    </dxf>
    <dxf>
      <alignment vertical="center"/>
    </dxf>
    <dxf>
      <alignment vertical="center"/>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numFmt numFmtId="165" formatCode="\$\ 0.00,\ &quot;K&quot;"/>
    </dxf>
    <dxf>
      <numFmt numFmtId="165" formatCode="\$\ 0.00,\ &quot;K&quot;"/>
    </dxf>
    <dxf>
      <alignment horizontal="center"/>
    </dxf>
    <dxf>
      <alignment horizontal="center"/>
    </dxf>
    <dxf>
      <alignment vertical="center"/>
    </dxf>
    <dxf>
      <alignment vertical="center"/>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numFmt numFmtId="165" formatCode="\$\ 0.00,\ &quot;K&quot;"/>
    </dxf>
    <dxf>
      <numFmt numFmtId="165" formatCode="\$\ 0.00,\ &quot;K&quot;"/>
    </dxf>
    <dxf>
      <alignment horizontal="center"/>
    </dxf>
    <dxf>
      <alignment horizontal="center"/>
    </dxf>
    <dxf>
      <alignment vertical="center"/>
    </dxf>
    <dxf>
      <alignment vertical="cent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vertical="center"/>
    </dxf>
    <dxf>
      <alignment vertical="center"/>
    </dxf>
    <dxf>
      <alignment horizontal="center"/>
    </dxf>
    <dxf>
      <alignment horizontal="center"/>
    </dxf>
    <dxf>
      <numFmt numFmtId="165" formatCode="\$\ 0.00,\ &quot;K&quot;"/>
    </dxf>
    <dxf>
      <numFmt numFmtId="165" formatCode="\$\ 0.00,\ &quot;K&quot;"/>
    </dxf>
    <dxf>
      <font>
        <color theme="2"/>
      </font>
      <border>
        <bottom style="thin">
          <color theme="4"/>
        </bottom>
        <vertical/>
        <horizontal/>
      </border>
    </dxf>
    <dxf>
      <font>
        <b val="0"/>
        <i val="0"/>
        <sz val="10"/>
        <color theme="9" tint="0.39994506668294322"/>
        <name val="Sitka Small Semibold"/>
        <scheme val="none"/>
      </font>
      <fill>
        <patternFill>
          <bgColor theme="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83"/>
      <tableStyleElement type="firstRowStripe" dxfId="182"/>
      <tableStyleElement type="secondRowStripe" dxfId="181"/>
    </tableStyle>
    <tableStyle name="Ecommerce_Slicer_Style" pivot="0" table="0" count="10" xr9:uid="{BFED3A76-2231-4F75-AECF-B6A30942CFA0}">
      <tableStyleElement type="wholeTable" dxfId="180"/>
      <tableStyleElement type="headerRow" dxfId="17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8"/>
            <color theme="2"/>
            <name val="Sitka Small Semibold"/>
            <scheme val="none"/>
          </font>
          <fill>
            <patternFill patternType="solid">
              <fgColor theme="4" tint="0.59999389629810485"/>
              <bgColor theme="9" tint="0.599963377788628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erce_Slicer_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extLst>
            <c:ext xmlns:c16="http://schemas.microsoft.com/office/drawing/2014/chart" uri="{C3380CC4-5D6E-409C-BE32-E72D297353CC}">
              <c16:uniqueId val="{00000001-0618-4D5C-85A0-C6A3E6DEA0C8}"/>
            </c:ext>
          </c:extLst>
        </c:ser>
        <c:dLbls>
          <c:showLegendKey val="0"/>
          <c:showVal val="0"/>
          <c:showCatName val="0"/>
          <c:showSerName val="0"/>
          <c:showPercent val="0"/>
          <c:showBubbleSize val="0"/>
        </c:dLbls>
        <c:axId val="1133360304"/>
        <c:axId val="11333598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extLst>
            <c:ext xmlns:c16="http://schemas.microsoft.com/office/drawing/2014/chart" uri="{C3380CC4-5D6E-409C-BE32-E72D297353CC}">
              <c16:uniqueId val="{00000000-0618-4D5C-85A0-C6A3E6DEA0C8}"/>
            </c:ext>
          </c:extLst>
        </c:ser>
        <c:dLbls>
          <c:showLegendKey val="0"/>
          <c:showVal val="0"/>
          <c:showCatName val="0"/>
          <c:showSerName val="0"/>
          <c:showPercent val="0"/>
          <c:showBubbleSize val="0"/>
        </c:dLbls>
        <c:gapWidth val="219"/>
        <c:overlap val="-27"/>
        <c:axId val="1133358864"/>
        <c:axId val="1133366544"/>
      </c:barChart>
      <c:catAx>
        <c:axId val="113335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66544"/>
        <c:crosses val="autoZero"/>
        <c:auto val="1"/>
        <c:lblAlgn val="ctr"/>
        <c:lblOffset val="100"/>
        <c:noMultiLvlLbl val="0"/>
      </c:catAx>
      <c:valAx>
        <c:axId val="113336654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58864"/>
        <c:crosses val="autoZero"/>
        <c:crossBetween val="between"/>
      </c:valAx>
      <c:valAx>
        <c:axId val="11333598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60304"/>
        <c:crosses val="max"/>
        <c:crossBetween val="between"/>
      </c:valAx>
      <c:catAx>
        <c:axId val="1133360304"/>
        <c:scaling>
          <c:orientation val="minMax"/>
        </c:scaling>
        <c:delete val="1"/>
        <c:axPos val="b"/>
        <c:numFmt formatCode="General" sourceLinked="1"/>
        <c:majorTickMark val="out"/>
        <c:minorTickMark val="none"/>
        <c:tickLblPos val="nextTo"/>
        <c:crossAx val="11333598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Copy.xlsx]Pie Chart!PivotTable3</c:name>
    <c:fmtId val="2"/>
  </c:pivotSource>
  <c:chart>
    <c:autoTitleDeleted val="1"/>
    <c:pivotFmts>
      <c:pivotFmt>
        <c:idx val="0"/>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
            <a:solidFill>
              <a:schemeClr val="lt1"/>
            </a:solidFill>
          </a:ln>
          <a:effectLst/>
        </c:spPr>
      </c:pivotFmt>
      <c:pivotFmt>
        <c:idx val="2"/>
        <c:spPr>
          <a:solidFill>
            <a:schemeClr val="accent1"/>
          </a:solidFill>
          <a:ln w="3175">
            <a:solidFill>
              <a:schemeClr val="lt1"/>
            </a:solidFill>
          </a:ln>
          <a:effectLst/>
        </c:spPr>
      </c:pivotFmt>
      <c:pivotFmt>
        <c:idx val="3"/>
        <c:spPr>
          <a:solidFill>
            <a:schemeClr val="accent1"/>
          </a:solidFill>
          <a:ln w="3175">
            <a:solidFill>
              <a:schemeClr val="lt1"/>
            </a:solidFill>
          </a:ln>
          <a:effectLst/>
        </c:spPr>
      </c:pivotFmt>
      <c:pivotFmt>
        <c:idx val="4"/>
        <c:spPr>
          <a:solidFill>
            <a:schemeClr val="accent1"/>
          </a:solidFill>
          <a:ln w="3175">
            <a:solidFill>
              <a:schemeClr val="lt1"/>
            </a:solidFill>
          </a:ln>
          <a:effectLst/>
        </c:spPr>
      </c:pivotFmt>
      <c:pivotFmt>
        <c:idx val="5"/>
        <c:spPr>
          <a:solidFill>
            <a:schemeClr val="accent1"/>
          </a:solidFill>
          <a:ln w="3175">
            <a:solidFill>
              <a:schemeClr val="lt1"/>
            </a:solidFill>
          </a:ln>
          <a:effectLst/>
        </c:spPr>
      </c:pivotFmt>
      <c:pivotFmt>
        <c:idx val="6"/>
        <c:spPr>
          <a:solidFill>
            <a:schemeClr val="accent1"/>
          </a:solidFill>
          <a:ln w="3175">
            <a:solidFill>
              <a:schemeClr val="lt1"/>
            </a:solidFill>
          </a:ln>
          <a:effectLst/>
        </c:spPr>
      </c:pivotFmt>
    </c:pivotFmts>
    <c:plotArea>
      <c:layout/>
      <c:doughnutChart>
        <c:varyColors val="1"/>
        <c:ser>
          <c:idx val="0"/>
          <c:order val="0"/>
          <c:tx>
            <c:strRef>
              <c:f>'Pie Chart'!$B$3</c:f>
              <c:strCache>
                <c:ptCount val="1"/>
                <c:pt idx="0">
                  <c:v>Total</c:v>
                </c:pt>
              </c:strCache>
            </c:strRef>
          </c:tx>
          <c:spPr>
            <a:ln w="3175"/>
          </c:spPr>
          <c:explosion val="1"/>
          <c:dPt>
            <c:idx val="0"/>
            <c:bubble3D val="0"/>
            <c:spPr>
              <a:solidFill>
                <a:schemeClr val="accent1"/>
              </a:solidFill>
              <a:ln w="3175">
                <a:solidFill>
                  <a:schemeClr val="lt1"/>
                </a:solidFill>
              </a:ln>
              <a:effectLst/>
            </c:spPr>
            <c:extLst>
              <c:ext xmlns:c16="http://schemas.microsoft.com/office/drawing/2014/chart" uri="{C3380CC4-5D6E-409C-BE32-E72D297353CC}">
                <c16:uniqueId val="{00000001-D25E-49A5-B101-7D82020004DF}"/>
              </c:ext>
            </c:extLst>
          </c:dPt>
          <c:dPt>
            <c:idx val="1"/>
            <c:bubble3D val="0"/>
            <c:spPr>
              <a:solidFill>
                <a:schemeClr val="accent2"/>
              </a:solidFill>
              <a:ln w="3175">
                <a:solidFill>
                  <a:schemeClr val="lt1"/>
                </a:solidFill>
              </a:ln>
              <a:effectLst/>
            </c:spPr>
            <c:extLst>
              <c:ext xmlns:c16="http://schemas.microsoft.com/office/drawing/2014/chart" uri="{C3380CC4-5D6E-409C-BE32-E72D297353CC}">
                <c16:uniqueId val="{00000003-D25E-49A5-B101-7D82020004DF}"/>
              </c:ext>
            </c:extLst>
          </c:dPt>
          <c:dPt>
            <c:idx val="2"/>
            <c:bubble3D val="0"/>
            <c:spPr>
              <a:solidFill>
                <a:schemeClr val="accent3"/>
              </a:solidFill>
              <a:ln w="3175">
                <a:solidFill>
                  <a:schemeClr val="lt1"/>
                </a:solidFill>
              </a:ln>
              <a:effectLst/>
            </c:spPr>
            <c:extLst>
              <c:ext xmlns:c16="http://schemas.microsoft.com/office/drawing/2014/chart" uri="{C3380CC4-5D6E-409C-BE32-E72D297353CC}">
                <c16:uniqueId val="{00000005-D25E-49A5-B101-7D8202000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0.37834298405259176</c:v>
                </c:pt>
                <c:pt idx="1">
                  <c:v>0.23787505467433928</c:v>
                </c:pt>
                <c:pt idx="2">
                  <c:v>0.38378196127306891</c:v>
                </c:pt>
              </c:numCache>
            </c:numRef>
          </c:val>
          <c:extLst>
            <c:ext xmlns:c16="http://schemas.microsoft.com/office/drawing/2014/chart" uri="{C3380CC4-5D6E-409C-BE32-E72D297353CC}">
              <c16:uniqueId val="{00000000-D36D-429A-A33E-AEF7F4C3A289}"/>
            </c:ext>
          </c:extLst>
        </c:ser>
        <c:dLbls>
          <c:showLegendKey val="0"/>
          <c:showVal val="1"/>
          <c:showCatName val="0"/>
          <c:showSerName val="0"/>
          <c:showPercent val="0"/>
          <c:showBubbleSize val="0"/>
          <c:showLeaderLines val="1"/>
        </c:dLbls>
        <c:firstSliceAng val="6"/>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Copy.xlsx]Bar Chart Top 5!PivotTable5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 Top 5'!$B$3</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Top 5'!$A$4:$A$9</c:f>
              <c:strCache>
                <c:ptCount val="5"/>
                <c:pt idx="0">
                  <c:v>Storage</c:v>
                </c:pt>
                <c:pt idx="1">
                  <c:v>Bookcases</c:v>
                </c:pt>
                <c:pt idx="2">
                  <c:v>Chairs</c:v>
                </c:pt>
                <c:pt idx="3">
                  <c:v>Machines</c:v>
                </c:pt>
                <c:pt idx="4">
                  <c:v>Phones</c:v>
                </c:pt>
              </c:strCache>
            </c:strRef>
          </c:cat>
          <c:val>
            <c:numRef>
              <c:f>'Bar Chart Top 5'!$B$4:$B$9</c:f>
              <c:numCache>
                <c:formatCode>General</c:formatCode>
                <c:ptCount val="5"/>
                <c:pt idx="0">
                  <c:v>5395.7279999999992</c:v>
                </c:pt>
                <c:pt idx="1">
                  <c:v>5934.6819999999989</c:v>
                </c:pt>
                <c:pt idx="2">
                  <c:v>6039.4210000000003</c:v>
                </c:pt>
                <c:pt idx="3">
                  <c:v>7349.9400000000005</c:v>
                </c:pt>
                <c:pt idx="4">
                  <c:v>7726.909999999998</c:v>
                </c:pt>
              </c:numCache>
            </c:numRef>
          </c:val>
          <c:extLst>
            <c:ext xmlns:c16="http://schemas.microsoft.com/office/drawing/2014/chart" uri="{C3380CC4-5D6E-409C-BE32-E72D297353CC}">
              <c16:uniqueId val="{00000000-FFCC-4514-B50D-0207D113D4B6}"/>
            </c:ext>
          </c:extLst>
        </c:ser>
        <c:dLbls>
          <c:dLblPos val="outEnd"/>
          <c:showLegendKey val="0"/>
          <c:showVal val="1"/>
          <c:showCatName val="0"/>
          <c:showSerName val="0"/>
          <c:showPercent val="0"/>
          <c:showBubbleSize val="0"/>
        </c:dLbls>
        <c:gapWidth val="182"/>
        <c:axId val="1315004704"/>
        <c:axId val="1317291056"/>
      </c:barChart>
      <c:catAx>
        <c:axId val="131500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1056"/>
        <c:crosses val="autoZero"/>
        <c:auto val="1"/>
        <c:lblAlgn val="ctr"/>
        <c:lblOffset val="100"/>
        <c:noMultiLvlLbl val="0"/>
      </c:catAx>
      <c:valAx>
        <c:axId val="131729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00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Copy.xlsx]KPI!PivotTable7</c:name>
    <c:fmtId val="0"/>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712744240303294"/>
          <c:w val="1"/>
          <c:h val="0.2983377077865268"/>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smooth val="0"/>
          <c:extLst>
            <c:ext xmlns:c16="http://schemas.microsoft.com/office/drawing/2014/chart" uri="{C3380CC4-5D6E-409C-BE32-E72D297353CC}">
              <c16:uniqueId val="{00000000-9B90-424B-9729-3CFB88FA94C2}"/>
            </c:ext>
          </c:extLst>
        </c:ser>
        <c:dLbls>
          <c:showLegendKey val="0"/>
          <c:showVal val="0"/>
          <c:showCatName val="0"/>
          <c:showSerName val="0"/>
          <c:showPercent val="0"/>
          <c:showBubbleSize val="0"/>
        </c:dLbls>
        <c:smooth val="0"/>
        <c:axId val="1262871040"/>
        <c:axId val="1262881120"/>
      </c:lineChart>
      <c:catAx>
        <c:axId val="1262871040"/>
        <c:scaling>
          <c:orientation val="minMax"/>
        </c:scaling>
        <c:delete val="1"/>
        <c:axPos val="b"/>
        <c:numFmt formatCode="General" sourceLinked="1"/>
        <c:majorTickMark val="none"/>
        <c:minorTickMark val="none"/>
        <c:tickLblPos val="nextTo"/>
        <c:crossAx val="1262881120"/>
        <c:crosses val="autoZero"/>
        <c:auto val="1"/>
        <c:lblAlgn val="ctr"/>
        <c:lblOffset val="100"/>
        <c:noMultiLvlLbl val="0"/>
      </c:catAx>
      <c:valAx>
        <c:axId val="1262881120"/>
        <c:scaling>
          <c:orientation val="minMax"/>
        </c:scaling>
        <c:delete val="1"/>
        <c:axPos val="l"/>
        <c:numFmt formatCode="General" sourceLinked="1"/>
        <c:majorTickMark val="none"/>
        <c:minorTickMark val="none"/>
        <c:tickLblPos val="nextTo"/>
        <c:crossAx val="126287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c:name>
    <c:fmtId val="33"/>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smooth val="0"/>
          <c:extLst>
            <c:ext xmlns:c16="http://schemas.microsoft.com/office/drawing/2014/chart" uri="{C3380CC4-5D6E-409C-BE32-E72D297353CC}">
              <c16:uniqueId val="{00000000-1B44-4FA8-A81C-2F3F8485AEE2}"/>
            </c:ext>
          </c:extLst>
        </c:ser>
        <c:dLbls>
          <c:showLegendKey val="0"/>
          <c:showVal val="0"/>
          <c:showCatName val="0"/>
          <c:showSerName val="0"/>
          <c:showPercent val="0"/>
          <c:showBubbleSize val="0"/>
        </c:dLbls>
        <c:smooth val="0"/>
        <c:axId val="869233103"/>
        <c:axId val="869233583"/>
      </c:lineChart>
      <c:catAx>
        <c:axId val="869233103"/>
        <c:scaling>
          <c:orientation val="minMax"/>
        </c:scaling>
        <c:delete val="1"/>
        <c:axPos val="b"/>
        <c:numFmt formatCode="General" sourceLinked="1"/>
        <c:majorTickMark val="none"/>
        <c:minorTickMark val="none"/>
        <c:tickLblPos val="nextTo"/>
        <c:crossAx val="869233583"/>
        <c:crosses val="autoZero"/>
        <c:auto val="1"/>
        <c:lblAlgn val="ctr"/>
        <c:lblOffset val="100"/>
        <c:noMultiLvlLbl val="0"/>
      </c:catAx>
      <c:valAx>
        <c:axId val="869233583"/>
        <c:scaling>
          <c:orientation val="minMax"/>
        </c:scaling>
        <c:delete val="1"/>
        <c:axPos val="l"/>
        <c:numFmt formatCode="General" sourceLinked="1"/>
        <c:majorTickMark val="none"/>
        <c:minorTickMark val="none"/>
        <c:tickLblPos val="nextTo"/>
        <c:crossAx val="869233103"/>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Copy.xlsx]KPI!PivotTable9</c:name>
    <c:fmtId val="7"/>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9010989010989"/>
          <c:y val="0.18404907975460122"/>
          <c:w val="0.79853479853479858"/>
          <c:h val="0.55010224948875253"/>
        </c:manualLayout>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54</c:v>
                </c:pt>
                <c:pt idx="1">
                  <c:v>30</c:v>
                </c:pt>
                <c:pt idx="2">
                  <c:v>57</c:v>
                </c:pt>
                <c:pt idx="3">
                  <c:v>50</c:v>
                </c:pt>
                <c:pt idx="4">
                  <c:v>35</c:v>
                </c:pt>
                <c:pt idx="5">
                  <c:v>18</c:v>
                </c:pt>
                <c:pt idx="6">
                  <c:v>65</c:v>
                </c:pt>
                <c:pt idx="7">
                  <c:v>71</c:v>
                </c:pt>
                <c:pt idx="8">
                  <c:v>109</c:v>
                </c:pt>
                <c:pt idx="9">
                  <c:v>35</c:v>
                </c:pt>
                <c:pt idx="10">
                  <c:v>129</c:v>
                </c:pt>
                <c:pt idx="11">
                  <c:v>78</c:v>
                </c:pt>
              </c:numCache>
            </c:numRef>
          </c:val>
          <c:smooth val="0"/>
          <c:extLst>
            <c:ext xmlns:c16="http://schemas.microsoft.com/office/drawing/2014/chart" uri="{C3380CC4-5D6E-409C-BE32-E72D297353CC}">
              <c16:uniqueId val="{00000000-C9AE-449C-A606-DEA8064A1DC4}"/>
            </c:ext>
          </c:extLst>
        </c:ser>
        <c:dLbls>
          <c:showLegendKey val="0"/>
          <c:showVal val="0"/>
          <c:showCatName val="0"/>
          <c:showSerName val="0"/>
          <c:showPercent val="0"/>
          <c:showBubbleSize val="0"/>
        </c:dLbls>
        <c:smooth val="0"/>
        <c:axId val="869220623"/>
        <c:axId val="869217743"/>
      </c:lineChart>
      <c:catAx>
        <c:axId val="869220623"/>
        <c:scaling>
          <c:orientation val="minMax"/>
        </c:scaling>
        <c:delete val="1"/>
        <c:axPos val="b"/>
        <c:numFmt formatCode="General" sourceLinked="1"/>
        <c:majorTickMark val="none"/>
        <c:minorTickMark val="none"/>
        <c:tickLblPos val="nextTo"/>
        <c:crossAx val="869217743"/>
        <c:crosses val="autoZero"/>
        <c:auto val="1"/>
        <c:lblAlgn val="ctr"/>
        <c:lblOffset val="100"/>
        <c:noMultiLvlLbl val="0"/>
      </c:catAx>
      <c:valAx>
        <c:axId val="869217743"/>
        <c:scaling>
          <c:orientation val="minMax"/>
        </c:scaling>
        <c:delete val="1"/>
        <c:axPos val="l"/>
        <c:numFmt formatCode="General" sourceLinked="1"/>
        <c:majorTickMark val="none"/>
        <c:minorTickMark val="none"/>
        <c:tickLblPos val="nextTo"/>
        <c:crossAx val="8692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Copy.xlsx]KPI!PivotTable10</c:name>
    <c:fmtId val="5"/>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3668639053254437"/>
          <c:w val="0.83257229832572299"/>
          <c:h val="0.56607495069033531"/>
        </c:manualLayout>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c:v>
                </c:pt>
                <c:pt idx="1">
                  <c:v>7</c:v>
                </c:pt>
                <c:pt idx="2">
                  <c:v>17</c:v>
                </c:pt>
                <c:pt idx="3">
                  <c:v>13</c:v>
                </c:pt>
                <c:pt idx="4">
                  <c:v>11</c:v>
                </c:pt>
                <c:pt idx="5">
                  <c:v>3</c:v>
                </c:pt>
                <c:pt idx="6">
                  <c:v>16</c:v>
                </c:pt>
                <c:pt idx="7">
                  <c:v>18</c:v>
                </c:pt>
                <c:pt idx="8">
                  <c:v>35</c:v>
                </c:pt>
                <c:pt idx="9">
                  <c:v>10</c:v>
                </c:pt>
                <c:pt idx="10">
                  <c:v>30</c:v>
                </c:pt>
                <c:pt idx="11">
                  <c:v>18</c:v>
                </c:pt>
              </c:numCache>
            </c:numRef>
          </c:val>
          <c:smooth val="0"/>
          <c:extLst>
            <c:ext xmlns:c16="http://schemas.microsoft.com/office/drawing/2014/chart" uri="{C3380CC4-5D6E-409C-BE32-E72D297353CC}">
              <c16:uniqueId val="{00000000-B22D-4A43-B7BF-44D0E271FE92}"/>
            </c:ext>
          </c:extLst>
        </c:ser>
        <c:dLbls>
          <c:showLegendKey val="0"/>
          <c:showVal val="0"/>
          <c:showCatName val="0"/>
          <c:showSerName val="0"/>
          <c:showPercent val="0"/>
          <c:showBubbleSize val="0"/>
        </c:dLbls>
        <c:smooth val="0"/>
        <c:axId val="869151503"/>
        <c:axId val="869168303"/>
      </c:lineChart>
      <c:catAx>
        <c:axId val="869151503"/>
        <c:scaling>
          <c:orientation val="minMax"/>
        </c:scaling>
        <c:delete val="1"/>
        <c:axPos val="b"/>
        <c:numFmt formatCode="General" sourceLinked="1"/>
        <c:majorTickMark val="none"/>
        <c:minorTickMark val="none"/>
        <c:tickLblPos val="nextTo"/>
        <c:crossAx val="869168303"/>
        <c:crosses val="autoZero"/>
        <c:auto val="1"/>
        <c:lblAlgn val="ctr"/>
        <c:lblOffset val="100"/>
        <c:noMultiLvlLbl val="0"/>
      </c:catAx>
      <c:valAx>
        <c:axId val="869168303"/>
        <c:scaling>
          <c:orientation val="minMax"/>
        </c:scaling>
        <c:delete val="1"/>
        <c:axPos val="l"/>
        <c:numFmt formatCode="General" sourceLinked="1"/>
        <c:majorTickMark val="none"/>
        <c:minorTickMark val="none"/>
        <c:tickLblPos val="nextTo"/>
        <c:crossAx val="86915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Copy.xlsx]KPI!PivotTable11</c:name>
    <c:fmtId val="5"/>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-0.37052835420685143</c:v>
                </c:pt>
                <c:pt idx="1">
                  <c:v>1.2942635011942708E-2</c:v>
                </c:pt>
                <c:pt idx="2">
                  <c:v>0.20063152724716699</c:v>
                </c:pt>
                <c:pt idx="3">
                  <c:v>3.9363618201191469E-2</c:v>
                </c:pt>
                <c:pt idx="4">
                  <c:v>7.6225825177925755E-2</c:v>
                </c:pt>
                <c:pt idx="5">
                  <c:v>-9.9977735227323311E-2</c:v>
                </c:pt>
                <c:pt idx="6">
                  <c:v>0.24628220705083698</c:v>
                </c:pt>
                <c:pt idx="7">
                  <c:v>7.8036829186000217E-3</c:v>
                </c:pt>
                <c:pt idx="8">
                  <c:v>0.17036046378157399</c:v>
                </c:pt>
                <c:pt idx="9">
                  <c:v>0.27684608714437453</c:v>
                </c:pt>
                <c:pt idx="10">
                  <c:v>0.30046982137481332</c:v>
                </c:pt>
                <c:pt idx="11">
                  <c:v>-7.042735384609429E-2</c:v>
                </c:pt>
              </c:numCache>
            </c:numRef>
          </c:val>
          <c:smooth val="0"/>
          <c:extLst>
            <c:ext xmlns:c16="http://schemas.microsoft.com/office/drawing/2014/chart" uri="{C3380CC4-5D6E-409C-BE32-E72D297353CC}">
              <c16:uniqueId val="{00000000-59CE-45C1-AA92-4169CC988628}"/>
            </c:ext>
          </c:extLst>
        </c:ser>
        <c:dLbls>
          <c:showLegendKey val="0"/>
          <c:showVal val="0"/>
          <c:showCatName val="0"/>
          <c:showSerName val="0"/>
          <c:showPercent val="0"/>
          <c:showBubbleSize val="0"/>
        </c:dLbls>
        <c:smooth val="0"/>
        <c:axId val="869183663"/>
        <c:axId val="869195663"/>
      </c:lineChart>
      <c:catAx>
        <c:axId val="869183663"/>
        <c:scaling>
          <c:orientation val="minMax"/>
        </c:scaling>
        <c:delete val="1"/>
        <c:axPos val="b"/>
        <c:numFmt formatCode="General" sourceLinked="1"/>
        <c:majorTickMark val="none"/>
        <c:minorTickMark val="none"/>
        <c:tickLblPos val="nextTo"/>
        <c:crossAx val="869195663"/>
        <c:crosses val="autoZero"/>
        <c:auto val="1"/>
        <c:lblAlgn val="ctr"/>
        <c:lblOffset val="100"/>
        <c:noMultiLvlLbl val="0"/>
      </c:catAx>
      <c:valAx>
        <c:axId val="869195663"/>
        <c:scaling>
          <c:orientation val="minMax"/>
        </c:scaling>
        <c:delete val="1"/>
        <c:axPos val="l"/>
        <c:numFmt formatCode="0.00%" sourceLinked="1"/>
        <c:majorTickMark val="none"/>
        <c:minorTickMark val="none"/>
        <c:tickLblPos val="nextTo"/>
        <c:crossAx val="86918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bg2"/>
            </a:solidFill>
            <a:round/>
          </a:ln>
          <a:effectLst/>
        </c:spPr>
        <c:marker>
          <c:symbol val="none"/>
        </c:marker>
      </c:pivotFmt>
    </c:pivotFmts>
    <c:plotArea>
      <c:layout>
        <c:manualLayout>
          <c:layoutTarget val="inner"/>
          <c:xMode val="edge"/>
          <c:yMode val="edge"/>
          <c:x val="5.1245292707976717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out"/>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out"/>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2299375790458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5292707976717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5643474893505E-3"/>
          <c:y val="0"/>
          <c:w val="0.99487543565251069"/>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Copy.xlsx]KPI!PivotTable7</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712744240303294"/>
          <c:w val="1"/>
          <c:h val="0.2983377077865268"/>
        </c:manualLayout>
      </c:layout>
      <c:lineChart>
        <c:grouping val="standard"/>
        <c:varyColors val="0"/>
        <c:ser>
          <c:idx val="0"/>
          <c:order val="0"/>
          <c:tx>
            <c:strRef>
              <c:f>KPI!$B$3</c:f>
              <c:strCache>
                <c:ptCount val="1"/>
                <c:pt idx="0">
                  <c:v>Total</c:v>
                </c:pt>
              </c:strCache>
            </c:strRef>
          </c:tx>
          <c:spPr>
            <a:ln w="31750"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smooth val="0"/>
          <c:extLst>
            <c:ext xmlns:c16="http://schemas.microsoft.com/office/drawing/2014/chart" uri="{C3380CC4-5D6E-409C-BE32-E72D297353CC}">
              <c16:uniqueId val="{00000000-39EA-4646-AF62-B19601723014}"/>
            </c:ext>
          </c:extLst>
        </c:ser>
        <c:dLbls>
          <c:showLegendKey val="0"/>
          <c:showVal val="0"/>
          <c:showCatName val="0"/>
          <c:showSerName val="0"/>
          <c:showPercent val="0"/>
          <c:showBubbleSize val="0"/>
        </c:dLbls>
        <c:smooth val="0"/>
        <c:axId val="1262871040"/>
        <c:axId val="1262881120"/>
      </c:lineChart>
      <c:catAx>
        <c:axId val="1262871040"/>
        <c:scaling>
          <c:orientation val="minMax"/>
        </c:scaling>
        <c:delete val="1"/>
        <c:axPos val="b"/>
        <c:numFmt formatCode="General" sourceLinked="1"/>
        <c:majorTickMark val="none"/>
        <c:minorTickMark val="none"/>
        <c:tickLblPos val="nextTo"/>
        <c:crossAx val="1262881120"/>
        <c:crosses val="autoZero"/>
        <c:auto val="1"/>
        <c:lblAlgn val="ctr"/>
        <c:lblOffset val="100"/>
        <c:noMultiLvlLbl val="0"/>
      </c:catAx>
      <c:valAx>
        <c:axId val="1262881120"/>
        <c:scaling>
          <c:orientation val="minMax"/>
        </c:scaling>
        <c:delete val="1"/>
        <c:axPos val="l"/>
        <c:numFmt formatCode="General" sourceLinked="1"/>
        <c:majorTickMark val="none"/>
        <c:minorTickMark val="none"/>
        <c:tickLblPos val="nextTo"/>
        <c:crossAx val="126287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extLst>
            <c:ext xmlns:c16="http://schemas.microsoft.com/office/drawing/2014/chart" uri="{C3380CC4-5D6E-409C-BE32-E72D297353CC}">
              <c16:uniqueId val="{00000000-7E7A-4E9A-8689-72AA12F9B933}"/>
            </c:ext>
          </c:extLst>
        </c:ser>
        <c:dLbls>
          <c:showLegendKey val="0"/>
          <c:showVal val="0"/>
          <c:showCatName val="0"/>
          <c:showSerName val="0"/>
          <c:showPercent val="0"/>
          <c:showBubbleSize val="0"/>
        </c:dLbls>
        <c:axId val="672326767"/>
        <c:axId val="67231380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extLst>
            <c:ext xmlns:c16="http://schemas.microsoft.com/office/drawing/2014/chart" uri="{C3380CC4-5D6E-409C-BE32-E72D297353CC}">
              <c16:uniqueId val="{00000001-7E7A-4E9A-8689-72AA12F9B933}"/>
            </c:ext>
          </c:extLst>
        </c:ser>
        <c:dLbls>
          <c:showLegendKey val="0"/>
          <c:showVal val="0"/>
          <c:showCatName val="0"/>
          <c:showSerName val="0"/>
          <c:showPercent val="0"/>
          <c:showBubbleSize val="0"/>
        </c:dLbls>
        <c:gapWidth val="219"/>
        <c:overlap val="-27"/>
        <c:axId val="1133358864"/>
        <c:axId val="1133366544"/>
      </c:barChart>
      <c:catAx>
        <c:axId val="113335886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33366544"/>
        <c:crosses val="autoZero"/>
        <c:auto val="1"/>
        <c:lblAlgn val="ctr"/>
        <c:lblOffset val="100"/>
        <c:noMultiLvlLbl val="0"/>
      </c:catAx>
      <c:valAx>
        <c:axId val="1133366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b="1">
                    <a:latin typeface="Sitka Small Semibold" pitchFamily="2"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33358864"/>
        <c:crosses val="autoZero"/>
        <c:crossBetween val="between"/>
      </c:valAx>
      <c:valAx>
        <c:axId val="6723138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Sitka Small Semibold" pitchFamily="2" charset="0"/>
                    <a:ea typeface="+mn-ea"/>
                    <a:cs typeface="+mn-cs"/>
                  </a:defRPr>
                </a:pPr>
                <a:r>
                  <a:rPr lang="en-IN">
                    <a:latin typeface="Sitka Small Semibold" pitchFamily="2"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Sitka Small Semibold" pitchFamily="2" charset="0"/>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2326767"/>
        <c:crosses val="max"/>
        <c:crossBetween val="between"/>
      </c:valAx>
      <c:catAx>
        <c:axId val="672326767"/>
        <c:scaling>
          <c:orientation val="minMax"/>
        </c:scaling>
        <c:delete val="1"/>
        <c:axPos val="b"/>
        <c:numFmt formatCode="General" sourceLinked="1"/>
        <c:majorTickMark val="out"/>
        <c:minorTickMark val="none"/>
        <c:tickLblPos val="nextTo"/>
        <c:crossAx val="6723138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Copy.xlsx]Pie Chart!PivotTable3</c:name>
    <c:fmtId val="11"/>
  </c:pivotSource>
  <c:chart>
    <c:autoTitleDeleted val="1"/>
    <c:pivotFmts>
      <c:pivotFmt>
        <c:idx val="0"/>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
            <a:solidFill>
              <a:schemeClr val="lt1"/>
            </a:solidFill>
          </a:ln>
          <a:effectLst/>
        </c:spPr>
      </c:pivotFmt>
      <c:pivotFmt>
        <c:idx val="2"/>
        <c:spPr>
          <a:solidFill>
            <a:schemeClr val="accent1"/>
          </a:solidFill>
          <a:ln w="3175">
            <a:solidFill>
              <a:schemeClr val="lt1"/>
            </a:solidFill>
          </a:ln>
          <a:effectLst/>
        </c:spPr>
      </c:pivotFmt>
      <c:pivotFmt>
        <c:idx val="3"/>
        <c:spPr>
          <a:solidFill>
            <a:schemeClr val="accent1"/>
          </a:solidFill>
          <a:ln w="3175">
            <a:solidFill>
              <a:schemeClr val="lt1"/>
            </a:solidFill>
          </a:ln>
          <a:effectLst/>
        </c:spPr>
      </c:pivotFmt>
      <c:pivotFmt>
        <c:idx val="4"/>
        <c:spPr>
          <a:solidFill>
            <a:schemeClr val="accent1"/>
          </a:solidFill>
          <a:ln w="3175">
            <a:solidFill>
              <a:schemeClr val="lt1"/>
            </a:solidFill>
          </a:ln>
          <a:effectLst/>
        </c:spPr>
      </c:pivotFmt>
      <c:pivotFmt>
        <c:idx val="5"/>
        <c:spPr>
          <a:solidFill>
            <a:schemeClr val="accent1"/>
          </a:solidFill>
          <a:ln w="3175">
            <a:solidFill>
              <a:schemeClr val="lt1"/>
            </a:solidFill>
          </a:ln>
          <a:effectLst/>
        </c:spPr>
      </c:pivotFmt>
      <c:pivotFmt>
        <c:idx val="6"/>
        <c:spPr>
          <a:solidFill>
            <a:schemeClr val="accent1"/>
          </a:solidFill>
          <a:ln w="3175">
            <a:solidFill>
              <a:schemeClr val="lt1"/>
            </a:solidFill>
          </a:ln>
          <a:effectLst/>
        </c:spPr>
      </c:pivotFmt>
      <c:pivotFmt>
        <c:idx val="7"/>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175">
            <a:solidFill>
              <a:schemeClr val="lt1"/>
            </a:solidFill>
          </a:ln>
          <a:effectLst/>
        </c:spPr>
      </c:pivotFmt>
      <c:pivotFmt>
        <c:idx val="9"/>
        <c:spPr>
          <a:solidFill>
            <a:schemeClr val="accent1"/>
          </a:solidFill>
          <a:ln w="3175">
            <a:solidFill>
              <a:schemeClr val="lt1"/>
            </a:solidFill>
          </a:ln>
          <a:effectLst/>
        </c:spPr>
      </c:pivotFmt>
      <c:pivotFmt>
        <c:idx val="10"/>
        <c:spPr>
          <a:solidFill>
            <a:schemeClr val="accent1"/>
          </a:solidFill>
          <a:ln w="3175">
            <a:solidFill>
              <a:schemeClr val="lt1"/>
            </a:solidFill>
          </a:ln>
          <a:effectLst/>
        </c:spPr>
      </c:pivotFmt>
      <c:pivotFmt>
        <c:idx val="11"/>
        <c:spPr>
          <a:solidFill>
            <a:schemeClr val="accent3">
              <a:lumMod val="20000"/>
              <a:lumOff val="80000"/>
            </a:schemeClr>
          </a:solidFill>
          <a:ln w="3175">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w="3175">
            <a:noFill/>
          </a:ln>
          <a:effectLst/>
        </c:spPr>
      </c:pivotFmt>
      <c:pivotFmt>
        <c:idx val="13"/>
        <c:spPr>
          <a:solidFill>
            <a:schemeClr val="accent1">
              <a:lumMod val="40000"/>
              <a:lumOff val="60000"/>
            </a:schemeClr>
          </a:solidFill>
          <a:ln w="3175">
            <a:noFill/>
          </a:ln>
          <a:effectLst/>
        </c:spPr>
      </c:pivotFmt>
      <c:pivotFmt>
        <c:idx val="14"/>
        <c:spPr>
          <a:solidFill>
            <a:schemeClr val="accent4">
              <a:lumMod val="40000"/>
              <a:lumOff val="60000"/>
            </a:schemeClr>
          </a:solidFill>
          <a:ln w="3175">
            <a:noFill/>
          </a:ln>
          <a:effectLst/>
        </c:spPr>
      </c:pivotFmt>
    </c:pivotFmts>
    <c:plotArea>
      <c:layout>
        <c:manualLayout>
          <c:layoutTarget val="inner"/>
          <c:xMode val="edge"/>
          <c:yMode val="edge"/>
          <c:x val="0.266479674796748"/>
          <c:y val="0.14899164686949193"/>
          <c:w val="0.46704065040650405"/>
          <c:h val="0.84524729864357417"/>
        </c:manualLayout>
      </c:layout>
      <c:doughnutChart>
        <c:varyColors val="1"/>
        <c:ser>
          <c:idx val="0"/>
          <c:order val="0"/>
          <c:tx>
            <c:strRef>
              <c:f>'Pie Chart'!$B$3</c:f>
              <c:strCache>
                <c:ptCount val="1"/>
                <c:pt idx="0">
                  <c:v>Total</c:v>
                </c:pt>
              </c:strCache>
            </c:strRef>
          </c:tx>
          <c:spPr>
            <a:solidFill>
              <a:schemeClr val="accent3">
                <a:lumMod val="20000"/>
                <a:lumOff val="80000"/>
              </a:schemeClr>
            </a:solidFill>
            <a:ln w="3175">
              <a:noFill/>
            </a:ln>
          </c:spPr>
          <c:explosion val="1"/>
          <c:dPt>
            <c:idx val="0"/>
            <c:bubble3D val="0"/>
            <c:spPr>
              <a:solidFill>
                <a:schemeClr val="accent6">
                  <a:lumMod val="40000"/>
                  <a:lumOff val="60000"/>
                </a:schemeClr>
              </a:solidFill>
              <a:ln w="3175">
                <a:noFill/>
              </a:ln>
              <a:effectLst/>
            </c:spPr>
            <c:extLst>
              <c:ext xmlns:c16="http://schemas.microsoft.com/office/drawing/2014/chart" uri="{C3380CC4-5D6E-409C-BE32-E72D297353CC}">
                <c16:uniqueId val="{00000001-0F63-4038-B2AB-08C235139A4A}"/>
              </c:ext>
            </c:extLst>
          </c:dPt>
          <c:dPt>
            <c:idx val="1"/>
            <c:bubble3D val="0"/>
            <c:spPr>
              <a:solidFill>
                <a:schemeClr val="accent1">
                  <a:lumMod val="40000"/>
                  <a:lumOff val="60000"/>
                </a:schemeClr>
              </a:solidFill>
              <a:ln w="3175">
                <a:noFill/>
              </a:ln>
              <a:effectLst/>
            </c:spPr>
            <c:extLst>
              <c:ext xmlns:c16="http://schemas.microsoft.com/office/drawing/2014/chart" uri="{C3380CC4-5D6E-409C-BE32-E72D297353CC}">
                <c16:uniqueId val="{00000003-0F63-4038-B2AB-08C235139A4A}"/>
              </c:ext>
            </c:extLst>
          </c:dPt>
          <c:dPt>
            <c:idx val="2"/>
            <c:bubble3D val="0"/>
            <c:spPr>
              <a:solidFill>
                <a:schemeClr val="accent4">
                  <a:lumMod val="40000"/>
                  <a:lumOff val="60000"/>
                </a:schemeClr>
              </a:solidFill>
              <a:ln w="3175">
                <a:noFill/>
              </a:ln>
              <a:effectLst/>
            </c:spPr>
            <c:extLst>
              <c:ext xmlns:c16="http://schemas.microsoft.com/office/drawing/2014/chart" uri="{C3380CC4-5D6E-409C-BE32-E72D297353CC}">
                <c16:uniqueId val="{00000005-0F63-4038-B2AB-08C235139A4A}"/>
              </c:ext>
            </c:extLst>
          </c:dPt>
          <c:dLbls>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0.37834298405259176</c:v>
                </c:pt>
                <c:pt idx="1">
                  <c:v>0.23787505467433928</c:v>
                </c:pt>
                <c:pt idx="2">
                  <c:v>0.38378196127306891</c:v>
                </c:pt>
              </c:numCache>
            </c:numRef>
          </c:val>
          <c:extLst>
            <c:ext xmlns:c16="http://schemas.microsoft.com/office/drawing/2014/chart" uri="{C3380CC4-5D6E-409C-BE32-E72D297353CC}">
              <c16:uniqueId val="{00000006-0F63-4038-B2AB-08C235139A4A}"/>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t"/>
      <c:layout>
        <c:manualLayout>
          <c:xMode val="edge"/>
          <c:yMode val="edge"/>
          <c:x val="7.3800474254742551E-2"/>
          <c:y val="0"/>
          <c:w val="0.82658570460704606"/>
          <c:h val="0.138445736434108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Copy.xlsx]Bar Chart 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B9BD5"/>
          </a:solidFill>
          <a:ln w="9525">
            <a:noFill/>
          </a:ln>
          <a:effectLst/>
        </c:spPr>
        <c:marker>
          <c:symbol val="none"/>
        </c:marker>
        <c:dLbl>
          <c:idx val="0"/>
          <c:numFmt formatCode="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61143726118421"/>
          <c:y val="2.0524691358024691E-2"/>
          <c:w val="0.7635234125552014"/>
          <c:h val="0.92315000000000014"/>
        </c:manualLayout>
      </c:layout>
      <c:barChart>
        <c:barDir val="bar"/>
        <c:grouping val="clustered"/>
        <c:varyColors val="0"/>
        <c:ser>
          <c:idx val="0"/>
          <c:order val="0"/>
          <c:tx>
            <c:strRef>
              <c:f>'Bar Chart Top 5'!$B$3</c:f>
              <c:strCache>
                <c:ptCount val="1"/>
                <c:pt idx="0">
                  <c:v>Total</c:v>
                </c:pt>
              </c:strCache>
            </c:strRef>
          </c:tx>
          <c:spPr>
            <a:solidFill>
              <a:srgbClr val="5B9BD5"/>
            </a:solidFill>
            <a:ln w="9525">
              <a:noFill/>
            </a:ln>
            <a:effectLst/>
          </c:spPr>
          <c:invertIfNegative val="1"/>
          <c:dLbls>
            <c:numFmt formatCode="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Top 5'!$A$4:$A$9</c:f>
              <c:strCache>
                <c:ptCount val="5"/>
                <c:pt idx="0">
                  <c:v>Storage</c:v>
                </c:pt>
                <c:pt idx="1">
                  <c:v>Bookcases</c:v>
                </c:pt>
                <c:pt idx="2">
                  <c:v>Chairs</c:v>
                </c:pt>
                <c:pt idx="3">
                  <c:v>Machines</c:v>
                </c:pt>
                <c:pt idx="4">
                  <c:v>Phones</c:v>
                </c:pt>
              </c:strCache>
            </c:strRef>
          </c:cat>
          <c:val>
            <c:numRef>
              <c:f>'Bar Chart Top 5'!$B$4:$B$9</c:f>
              <c:numCache>
                <c:formatCode>General</c:formatCode>
                <c:ptCount val="5"/>
                <c:pt idx="0">
                  <c:v>5395.7279999999992</c:v>
                </c:pt>
                <c:pt idx="1">
                  <c:v>5934.6819999999989</c:v>
                </c:pt>
                <c:pt idx="2">
                  <c:v>6039.4210000000003</c:v>
                </c:pt>
                <c:pt idx="3">
                  <c:v>7349.9400000000005</c:v>
                </c:pt>
                <c:pt idx="4">
                  <c:v>7726.909999999998</c:v>
                </c:pt>
              </c:numCache>
            </c:numRef>
          </c:val>
          <c:extLst>
            <c:ext xmlns:c14="http://schemas.microsoft.com/office/drawing/2007/8/2/chart" uri="{6F2FDCE9-48DA-4B69-8628-5D25D57E5C99}">
              <c14:invertSolidFillFmt>
                <c14:spPr xmlns:c14="http://schemas.microsoft.com/office/drawing/2007/8/2/chart">
                  <a:solidFill>
                    <a:srgbClr val="FFFFFF"/>
                  </a:solidFill>
                  <a:ln w="9525">
                    <a:noFill/>
                  </a:ln>
                  <a:effectLst/>
                </c14:spPr>
              </c14:invertSolidFillFmt>
            </c:ext>
            <c:ext xmlns:c16="http://schemas.microsoft.com/office/drawing/2014/chart" uri="{C3380CC4-5D6E-409C-BE32-E72D297353CC}">
              <c16:uniqueId val="{00000000-48CA-4C74-A701-1D10DC9A6664}"/>
            </c:ext>
          </c:extLst>
        </c:ser>
        <c:dLbls>
          <c:dLblPos val="inEnd"/>
          <c:showLegendKey val="0"/>
          <c:showVal val="1"/>
          <c:showCatName val="0"/>
          <c:showSerName val="0"/>
          <c:showPercent val="0"/>
          <c:showBubbleSize val="0"/>
        </c:dLbls>
        <c:gapWidth val="50"/>
        <c:axId val="1315004704"/>
        <c:axId val="1317291056"/>
      </c:barChart>
      <c:catAx>
        <c:axId val="1315004704"/>
        <c:scaling>
          <c:orientation val="minMax"/>
        </c:scaling>
        <c:delete val="0"/>
        <c:axPos val="l"/>
        <c:numFmt formatCode="General" sourceLinked="1"/>
        <c:majorTickMark val="out"/>
        <c:minorTickMark val="none"/>
        <c:tickLblPos val="nextTo"/>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700" b="0" i="0" u="none" strike="noStrike" kern="1200" baseline="0">
                <a:solidFill>
                  <a:schemeClr val="bg2"/>
                </a:solidFill>
                <a:latin typeface="Sitka Small Semibold" pitchFamily="2" charset="0"/>
                <a:ea typeface="+mn-ea"/>
                <a:cs typeface="+mn-cs"/>
              </a:defRPr>
            </a:pPr>
            <a:endParaRPr lang="en-US"/>
          </a:p>
        </c:txPr>
        <c:crossAx val="1317291056"/>
        <c:crosses val="autoZero"/>
        <c:auto val="1"/>
        <c:lblAlgn val="ctr"/>
        <c:lblOffset val="100"/>
        <c:noMultiLvlLbl val="0"/>
      </c:catAx>
      <c:valAx>
        <c:axId val="1317291056"/>
        <c:scaling>
          <c:orientation val="minMax"/>
        </c:scaling>
        <c:delete val="1"/>
        <c:axPos val="b"/>
        <c:numFmt formatCode="General" sourceLinked="1"/>
        <c:majorTickMark val="out"/>
        <c:minorTickMark val="none"/>
        <c:tickLblPos val="nextTo"/>
        <c:crossAx val="131500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c:name>
    <c:fmtId val="35"/>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smooth val="0"/>
          <c:extLst>
            <c:ext xmlns:c16="http://schemas.microsoft.com/office/drawing/2014/chart" uri="{C3380CC4-5D6E-409C-BE32-E72D297353CC}">
              <c16:uniqueId val="{00000000-D549-4BD8-9E87-31CF9FDB7B2D}"/>
            </c:ext>
          </c:extLst>
        </c:ser>
        <c:dLbls>
          <c:showLegendKey val="0"/>
          <c:showVal val="0"/>
          <c:showCatName val="0"/>
          <c:showSerName val="0"/>
          <c:showPercent val="0"/>
          <c:showBubbleSize val="0"/>
        </c:dLbls>
        <c:smooth val="0"/>
        <c:axId val="869233103"/>
        <c:axId val="869233583"/>
      </c:lineChart>
      <c:catAx>
        <c:axId val="869233103"/>
        <c:scaling>
          <c:orientation val="minMax"/>
        </c:scaling>
        <c:delete val="1"/>
        <c:axPos val="b"/>
        <c:numFmt formatCode="General" sourceLinked="1"/>
        <c:majorTickMark val="none"/>
        <c:minorTickMark val="none"/>
        <c:tickLblPos val="nextTo"/>
        <c:crossAx val="869233583"/>
        <c:crosses val="autoZero"/>
        <c:auto val="1"/>
        <c:lblAlgn val="ctr"/>
        <c:lblOffset val="100"/>
        <c:noMultiLvlLbl val="0"/>
      </c:catAx>
      <c:valAx>
        <c:axId val="869233583"/>
        <c:scaling>
          <c:orientation val="minMax"/>
        </c:scaling>
        <c:delete val="1"/>
        <c:axPos val="l"/>
        <c:numFmt formatCode="General" sourceLinked="1"/>
        <c:majorTickMark val="none"/>
        <c:minorTickMark val="none"/>
        <c:tickLblPos val="nextTo"/>
        <c:crossAx val="86923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2">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Copy.xlsx]KPI!PivotTable9</c:name>
    <c:fmtId val="9"/>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9010989010989"/>
          <c:y val="0.18404907975460122"/>
          <c:w val="0.79853479853479858"/>
          <c:h val="0.55010224948875253"/>
        </c:manualLayout>
      </c:layout>
      <c:lineChart>
        <c:grouping val="standard"/>
        <c:varyColors val="0"/>
        <c:ser>
          <c:idx val="0"/>
          <c:order val="0"/>
          <c:tx>
            <c:strRef>
              <c:f>KPI!$H$3</c:f>
              <c:strCache>
                <c:ptCount val="1"/>
                <c:pt idx="0">
                  <c:v>Total</c:v>
                </c:pt>
              </c:strCache>
            </c:strRef>
          </c:tx>
          <c:spPr>
            <a:ln w="31750"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54</c:v>
                </c:pt>
                <c:pt idx="1">
                  <c:v>30</c:v>
                </c:pt>
                <c:pt idx="2">
                  <c:v>57</c:v>
                </c:pt>
                <c:pt idx="3">
                  <c:v>50</c:v>
                </c:pt>
                <c:pt idx="4">
                  <c:v>35</c:v>
                </c:pt>
                <c:pt idx="5">
                  <c:v>18</c:v>
                </c:pt>
                <c:pt idx="6">
                  <c:v>65</c:v>
                </c:pt>
                <c:pt idx="7">
                  <c:v>71</c:v>
                </c:pt>
                <c:pt idx="8">
                  <c:v>109</c:v>
                </c:pt>
                <c:pt idx="9">
                  <c:v>35</c:v>
                </c:pt>
                <c:pt idx="10">
                  <c:v>129</c:v>
                </c:pt>
                <c:pt idx="11">
                  <c:v>78</c:v>
                </c:pt>
              </c:numCache>
            </c:numRef>
          </c:val>
          <c:smooth val="0"/>
          <c:extLst>
            <c:ext xmlns:c16="http://schemas.microsoft.com/office/drawing/2014/chart" uri="{C3380CC4-5D6E-409C-BE32-E72D297353CC}">
              <c16:uniqueId val="{00000000-B221-42EB-9CBD-3790B2CA9B12}"/>
            </c:ext>
          </c:extLst>
        </c:ser>
        <c:dLbls>
          <c:showLegendKey val="0"/>
          <c:showVal val="0"/>
          <c:showCatName val="0"/>
          <c:showSerName val="0"/>
          <c:showPercent val="0"/>
          <c:showBubbleSize val="0"/>
        </c:dLbls>
        <c:smooth val="0"/>
        <c:axId val="869220623"/>
        <c:axId val="869217743"/>
      </c:lineChart>
      <c:catAx>
        <c:axId val="869220623"/>
        <c:scaling>
          <c:orientation val="minMax"/>
        </c:scaling>
        <c:delete val="1"/>
        <c:axPos val="b"/>
        <c:numFmt formatCode="General" sourceLinked="1"/>
        <c:majorTickMark val="none"/>
        <c:minorTickMark val="none"/>
        <c:tickLblPos val="nextTo"/>
        <c:crossAx val="869217743"/>
        <c:crosses val="autoZero"/>
        <c:auto val="1"/>
        <c:lblAlgn val="ctr"/>
        <c:lblOffset val="100"/>
        <c:noMultiLvlLbl val="0"/>
      </c:catAx>
      <c:valAx>
        <c:axId val="869217743"/>
        <c:scaling>
          <c:orientation val="minMax"/>
        </c:scaling>
        <c:delete val="1"/>
        <c:axPos val="l"/>
        <c:numFmt formatCode="General" sourceLinked="1"/>
        <c:majorTickMark val="none"/>
        <c:minorTickMark val="none"/>
        <c:tickLblPos val="nextTo"/>
        <c:crossAx val="8692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Copy.xlsx]KPI!PivotTable10</c:name>
    <c:fmtId val="8"/>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3668639053254437"/>
          <c:w val="0.83257229832572299"/>
          <c:h val="0.56607495069033531"/>
        </c:manualLayout>
      </c:layout>
      <c:lineChart>
        <c:grouping val="standard"/>
        <c:varyColors val="0"/>
        <c:ser>
          <c:idx val="0"/>
          <c:order val="0"/>
          <c:tx>
            <c:strRef>
              <c:f>KPI!$K$3</c:f>
              <c:strCache>
                <c:ptCount val="1"/>
                <c:pt idx="0">
                  <c:v>Total</c:v>
                </c:pt>
              </c:strCache>
            </c:strRef>
          </c:tx>
          <c:spPr>
            <a:ln w="31750"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c:v>
                </c:pt>
                <c:pt idx="1">
                  <c:v>7</c:v>
                </c:pt>
                <c:pt idx="2">
                  <c:v>17</c:v>
                </c:pt>
                <c:pt idx="3">
                  <c:v>13</c:v>
                </c:pt>
                <c:pt idx="4">
                  <c:v>11</c:v>
                </c:pt>
                <c:pt idx="5">
                  <c:v>3</c:v>
                </c:pt>
                <c:pt idx="6">
                  <c:v>16</c:v>
                </c:pt>
                <c:pt idx="7">
                  <c:v>18</c:v>
                </c:pt>
                <c:pt idx="8">
                  <c:v>35</c:v>
                </c:pt>
                <c:pt idx="9">
                  <c:v>10</c:v>
                </c:pt>
                <c:pt idx="10">
                  <c:v>30</c:v>
                </c:pt>
                <c:pt idx="11">
                  <c:v>18</c:v>
                </c:pt>
              </c:numCache>
            </c:numRef>
          </c:val>
          <c:smooth val="0"/>
          <c:extLst>
            <c:ext xmlns:c16="http://schemas.microsoft.com/office/drawing/2014/chart" uri="{C3380CC4-5D6E-409C-BE32-E72D297353CC}">
              <c16:uniqueId val="{00000000-72CF-4182-84C9-099E642D408F}"/>
            </c:ext>
          </c:extLst>
        </c:ser>
        <c:dLbls>
          <c:showLegendKey val="0"/>
          <c:showVal val="0"/>
          <c:showCatName val="0"/>
          <c:showSerName val="0"/>
          <c:showPercent val="0"/>
          <c:showBubbleSize val="0"/>
        </c:dLbls>
        <c:smooth val="0"/>
        <c:axId val="869151503"/>
        <c:axId val="869168303"/>
      </c:lineChart>
      <c:catAx>
        <c:axId val="869151503"/>
        <c:scaling>
          <c:orientation val="minMax"/>
        </c:scaling>
        <c:delete val="1"/>
        <c:axPos val="b"/>
        <c:numFmt formatCode="General" sourceLinked="1"/>
        <c:majorTickMark val="none"/>
        <c:minorTickMark val="none"/>
        <c:tickLblPos val="nextTo"/>
        <c:crossAx val="869168303"/>
        <c:crosses val="autoZero"/>
        <c:auto val="1"/>
        <c:lblAlgn val="ctr"/>
        <c:lblOffset val="100"/>
        <c:noMultiLvlLbl val="0"/>
      </c:catAx>
      <c:valAx>
        <c:axId val="869168303"/>
        <c:scaling>
          <c:orientation val="minMax"/>
        </c:scaling>
        <c:delete val="1"/>
        <c:axPos val="l"/>
        <c:numFmt formatCode="General" sourceLinked="1"/>
        <c:majorTickMark val="none"/>
        <c:minorTickMark val="none"/>
        <c:tickLblPos val="nextTo"/>
        <c:crossAx val="86915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Copy.xlsx]KPI!PivotTable11</c:name>
    <c:fmtId val="7"/>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07867494824016E-2"/>
          <c:y val="0.25641025641025639"/>
          <c:w val="0.95859213250517583"/>
          <c:h val="0.48717948717948717"/>
        </c:manualLayout>
      </c:layout>
      <c:lineChart>
        <c:grouping val="standard"/>
        <c:varyColors val="0"/>
        <c:ser>
          <c:idx val="0"/>
          <c:order val="0"/>
          <c:tx>
            <c:strRef>
              <c:f>KPI!$N$3</c:f>
              <c:strCache>
                <c:ptCount val="1"/>
                <c:pt idx="0">
                  <c:v>Total</c:v>
                </c:pt>
              </c:strCache>
            </c:strRef>
          </c:tx>
          <c:spPr>
            <a:ln w="31750"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-0.37052835420685143</c:v>
                </c:pt>
                <c:pt idx="1">
                  <c:v>1.2942635011942708E-2</c:v>
                </c:pt>
                <c:pt idx="2">
                  <c:v>0.20063152724716699</c:v>
                </c:pt>
                <c:pt idx="3">
                  <c:v>3.9363618201191469E-2</c:v>
                </c:pt>
                <c:pt idx="4">
                  <c:v>7.6225825177925755E-2</c:v>
                </c:pt>
                <c:pt idx="5">
                  <c:v>-9.9977735227323311E-2</c:v>
                </c:pt>
                <c:pt idx="6">
                  <c:v>0.24628220705083698</c:v>
                </c:pt>
                <c:pt idx="7">
                  <c:v>7.8036829186000217E-3</c:v>
                </c:pt>
                <c:pt idx="8">
                  <c:v>0.17036046378157399</c:v>
                </c:pt>
                <c:pt idx="9">
                  <c:v>0.27684608714437453</c:v>
                </c:pt>
                <c:pt idx="10">
                  <c:v>0.30046982137481332</c:v>
                </c:pt>
                <c:pt idx="11">
                  <c:v>-7.042735384609429E-2</c:v>
                </c:pt>
              </c:numCache>
            </c:numRef>
          </c:val>
          <c:smooth val="0"/>
          <c:extLst>
            <c:ext xmlns:c16="http://schemas.microsoft.com/office/drawing/2014/chart" uri="{C3380CC4-5D6E-409C-BE32-E72D297353CC}">
              <c16:uniqueId val="{00000000-2E7D-4535-8C46-2E143E104578}"/>
            </c:ext>
          </c:extLst>
        </c:ser>
        <c:dLbls>
          <c:showLegendKey val="0"/>
          <c:showVal val="0"/>
          <c:showCatName val="0"/>
          <c:showSerName val="0"/>
          <c:showPercent val="0"/>
          <c:showBubbleSize val="0"/>
        </c:dLbls>
        <c:smooth val="0"/>
        <c:axId val="869183663"/>
        <c:axId val="869195663"/>
      </c:lineChart>
      <c:catAx>
        <c:axId val="869183663"/>
        <c:scaling>
          <c:orientation val="minMax"/>
        </c:scaling>
        <c:delete val="1"/>
        <c:axPos val="b"/>
        <c:numFmt formatCode="General" sourceLinked="1"/>
        <c:majorTickMark val="none"/>
        <c:minorTickMark val="none"/>
        <c:tickLblPos val="nextTo"/>
        <c:crossAx val="869195663"/>
        <c:crosses val="autoZero"/>
        <c:auto val="1"/>
        <c:lblAlgn val="ctr"/>
        <c:lblOffset val="100"/>
        <c:noMultiLvlLbl val="0"/>
      </c:catAx>
      <c:valAx>
        <c:axId val="869195663"/>
        <c:scaling>
          <c:orientation val="minMax"/>
        </c:scaling>
        <c:delete val="1"/>
        <c:axPos val="l"/>
        <c:numFmt formatCode="0.00%" sourceLinked="1"/>
        <c:majorTickMark val="none"/>
        <c:minorTickMark val="none"/>
        <c:tickLblPos val="nextTo"/>
        <c:crossAx val="86918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3866722-8FB1-4D34-AFC5-3D6D68EF9ACF}">
          <cx:tx>
            <cx:txData>
              <cx:f>_xlchart.v1.1</cx:f>
              <cx:v>Profit</cx:v>
            </cx:txData>
          </cx:tx>
          <cx:spPr>
            <a:solidFill>
              <a:schemeClr val="accent1"/>
            </a:solidFill>
          </cx:spPr>
          <cx:dataLabels pos="outEnd">
            <cx:visibility seriesName="0" categoryName="0" value="1"/>
          </cx:dataLabels>
          <cx:dataId val="0"/>
          <cx:layoutPr>
            <cx:visibility connectorLines="1"/>
            <cx:subtotals>
              <cx:idx val="3"/>
            </cx:subtotals>
          </cx:layoutPr>
        </cx:series>
      </cx:plotAreaRegion>
      <cx:axis id="0">
        <cx:catScaling gapWidth="0.449999988"/>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4C52DC41-D162-49D8-B066-19B6B1202072}">
          <cx:tx>
            <cx:txData>
              <cx:f>_xlchart.v5.5</cx:f>
              <cx:v>Sales</cx:v>
            </cx:txData>
          </cx:tx>
          <cx:dataLabels>
            <cx:txPr>
              <a:bodyPr spcFirstLastPara="1" vertOverflow="ellipsis" horzOverflow="overflow" wrap="square" lIns="0" tIns="0" rIns="0" bIns="0" anchor="ctr" anchorCtr="1"/>
              <a:lstStyle/>
              <a:p>
                <a:pPr algn="ctr" rtl="0">
                  <a:defRPr>
                    <a:solidFill>
                      <a:schemeClr val="accent6">
                        <a:lumMod val="60000"/>
                        <a:lumOff val="40000"/>
                      </a:schemeClr>
                    </a:solidFill>
                  </a:defRPr>
                </a:pPr>
                <a:endParaRPr lang="en-US" sz="850" b="0" i="0" u="none" strike="noStrike" baseline="0">
                  <a:solidFill>
                    <a:schemeClr val="accent6">
                      <a:lumMod val="60000"/>
                      <a:lumOff val="40000"/>
                    </a:schemeClr>
                  </a:solidFill>
                  <a:latin typeface="Calibri"/>
                  <a:ea typeface="Calibri"/>
                  <a:cs typeface="Calibri"/>
                </a:endParaRPr>
              </a:p>
            </cx:txPr>
            <cx:visibility seriesName="0" categoryName="1" value="0"/>
            <cx:separator>, </cx:separator>
          </cx:dataLabels>
          <cx:dataId val="0"/>
          <cx:layoutPr>
            <cx:geography cultureLanguage="en-US" cultureRegion="IN" attribution="Powered by Bing">
              <cx:geoCache provider="{E9337A44-BEBE-4D9F-B70C-5C5E7DAFC167}">
                <cx:binary>7Hxpb9w60u5fCfL5yocU98GcFxhK3e122463rF+EjuOjlVpI7b/+Vsd2YvdxJh6M3wsYuB0jhlui
VOLD2p4q6p/X4z+ui5utfTOaonT/uB7/fJu0bf2PP/5w18mN2boDk17bylV/tQfXlfmj+uuv9Prm
j292O6Rl/IePMP3jOtna9mZ8+z//hKvFN9Vxdb1t06o8727sdHHjuqJ1/+bYk4febL+ZtAxT19r0
usV/vv1Xsf26Ndu3b27KNm2nq6m++fPto5Pevvlj/1J/u+2bAiRru28wlvgHgnPqc6TQ9w95+6ao
yvjusCf5gaSIEB/56vZzf+/TrYHxzxDouzjbb9/sjXPwQN9/Pxj4SHr4/vjtm+uqK9vdpMUwf3++
fV+m7c23N5fttr1xb9+krgpuTwiq3SO8v/z+zH88nvb/+efeFzALe988QGZ/yn536G/AvLM3cVXe
z81/jwslB4pILjnhP+b9IS7YRweMSYwJvr/pLSC/F+RpPO7H7cHx7uJVwhHeFNtha2/u5+a/B4So
A4Sk4D5hTwIi2AEFuCjB8vY4u7/3LS7PkehpZH6O3MMmXLxKbIJtkf5V2TJ9STMmDnxGOVf4zoyB
VjxSF6wOOBa+wBQ/ZcaeJ9PT+Dwcu4dQ8K9XidC/bDpX5UvCQw98RXxfYno7+2IfHnwAXogpzvh3
LwTw3Xq4Oy/ze4GexubHk+wB868vrxKYd0la3c/Mf2/SKDqgmDFClXja90NsgBRh0r/TGXV/7ztX
8xtpnobk9hn28Hh3+CrxWN1UNn5RO+YfcCp9SRW+hWTPjklyQCklgiL5A7KHivIMgZ5G5cfAPWBW
r9OCBVVR2e23F1QWIg+Ukowh6j+JDEbsgFEhCYcI+iEkzxHlaUx+jtwDJXj3KrUlqMry5rpNr7v2
fopewIjhAyYYZoSwJ3ERYMQIaBT29wKyZ0rzK2gePMo+OlevEp11UaRllUKCdbt6XwAadIB9iiko
za3Xl4+9vlQHmEKGw+TPkPqh5jxHoqfh+TlyD5v168wul2DN0m8vGJD58oApxrBPwKc/DJSlf0Cl
INSX5EkH8wxJnobkx8A9RJavE5H37TZ5OU2B5JL4REB2eWfE/MeoYAzxsZC+73N+f9fbGOx3cjwN
xu2oPSTev1K79W2bvKCfp/SASIUEGK4njRbG9IAzRYREew5l/TtBnsbibtgeGOvwVTqRk9S53U9d
p/fr9L/3IzuO0gfu5Yeb2LdZkNsz7kNkdhea7enIM4V6Gp5Hg/dAOgHm8RVylevyW7p90fReHQDx
ooS68/NqHyB+AAGYRFzdmTd6vzhujdgzBHoanB8D94BZn75KYDYQ/XTX+XQ/Oy+gOuKA+YL4QE0+
9iiSASRCAI18a+XUXtbyHFGexuTnyD1QNp9fJSgnWzsV2/LbC4ICqeQOFbanJoID34KBKFN3LNke
Js+R5GlMfo7cw+TkdbqZ05uvduvyFwyIKaSRwA7vYrDbuHcvAlPqQGKICoADuD2+5/yfI9HT2Pwc
uYfN6euk90+2zm2vk87dtO1LJpP+AfD3wHyJu8RkjxkTECEjBpVKCdzywyzy2fI8Dc/e8D2MTl4n
PXaSXidpvH3JeiU9kICNEvLpsBn8DQAHIcIuUNh9/haj/V6iXwD041n2sVm/Tn+TArXkqvYljRs/
AJIfU3JvvPZ0R9EDrCDhhwrNnu48R5ZfwfLjMfZxeZ3B2S4RqDqb3s/QCwRn8oBwwSSid2T/vs8B
LkYIIJTZXUn5bzrze4l+Bc79yH1sXiezfHrTb1+SHtvxMYxTysBkff/sRc8Yc0g5GfgaeRsOgEI9
9Dm/l+dpXO7H7aFy+uFVWrLTm+HN4dbULklfshMDWmO4ZBxDZfIHRfmQwoRIgO2oNMhGf4Ryj8F5
pli/wujR8H2oDl8lVOh+/f7Kqv0vtk7tlsnRjXU30++EeNzh9e/a2qC0jQksAEaeNq0CSDzgk6Bx
71a/1R4j8TyZfr1A7p9nf3UcvcrVsZuNz5XNXxAfH9rblE93jYXfP5DqPtJhdgCEHgItv0uF91zf
cyT6NTq3z7KPzefXiU1l2+RNsLUVlO9eMGYkUM4mQHP/cIF7LTsCincSPCDndwnzPkLPlusXOO2N
30creJVond2UpZuKfvui3W9g7aSC5rc7agKhvfheiANJpFQC2nnuw5mHHvG5Uj2N1OPRezid/etV
4nSRQGvxm7V7WeIPSCbuS1/dx/NqL6zcRS4YIspdJ9z3zx4B+Fypnsbp8eg9nC5eZ7J8WXX/O9YP
2q8R8LA+vosf9vyT3GkcNGFBYfYWqT3r93y5nsZqf/weWpev0/pdgfWDTQA3Ny8XSICbkhRYWXSX
iKG9HBr2LxC6q3/QOze1p1LPEulpjB4M3YPn6nUyHFc349a9IDQYOuKJpKAktzHenlcCSp1A/Ade
6W5rCVjDh17pt+L8CpbvT7EPyadX6Yc+3FhTle39xPwqO/sPEiN6gATz4d+eRYM+Oc59rrgktxZt
r8DxDEmexuPHwD1EPly9TkRS6Ph90eiNQI0W+1IBF3g78/tRgTzYhXaU3FPr+8g8Q6JfQPNj5D42
rzNq+7gFqqmM2xfdiCWgSR4TJuQdOnt50O1GLGjavmdxwco9tGLPk+lpfB6O3UPo4ytFKHXXVenS
l608cTBZjMAWxtvPYyoBukyhAQKaHdXTHY0fnyPSL/D5OXQfntcZTq8sNDq8uYLiU3G/in/lcl6Q
ELz+t9s9b5XpVoxHZ/6nO13VAZSHmYDdE09SThCOILxr37/vvtijBPd2of5arKfXyt7wR0/y/2iL
668h+0Glhtt2u/i+tfjBDth/f/T748J+572hd0bwyeVzO3frb3++FbC/9QGOu2s8sp4/t0Dsj7nZ
uvbPtx5G/sHONX43AJhAm9nbN8PN3SFAFKo4nEGXufLBgr99U+5YpT/fQiIOjTbQgANVBEwRtN2+
feN2qSRsiOawzwOacCRU5hgRGKkfO7rPqmKCTb4/puPu7zdlZ86qtGwdXBiI9Pr2tN3jsV3X4nfH
Ac27hFFFQYb6ensBXgrOxv8HmaRGkTd7G9lGTaaWkE7Kqftke0VLe5QhI9JG50rKJFsJ1/KUHRNV
mGERG0WZaDWrJlrHR1RFMicnpecTxCfttUmMslrLwqZu1eVZO0arXKYsTY9ZPPRNomf4NuoOo2aG
e71HrB+aOdZxZ7oxOca9YdOc60EKTyfSGwKv57I0R9CAQbogJ0ORTrqJoh599ksbtUHFW1tPl1kz
g7dcSBoP4lwmY5eod2naLoZW0ajQRvqeCVhXklIXnZ29SYvJi/IgZlUja/1wJ/ej6b6u6smmcXK3
h/7Hn/9zVRn4+b61++eXuy34P/+Cbofbvfv/9izYAbXrRnT7J+205se1APs7Ldot1Ud//E1tfqEY
t68C+MXB52kNAW4cFtKPjf5/U5uPoAFvPvyI7n7qzt3IO+UBXlBARzlXBGPmQ54MF71THtgHwBlo
AX2gIffKgw44QdAMBQsb8jsuIOW+Vx6xaySATFtwBe24iv9HygNVvcfaQ8EcCyxhnQtouwYpwVY8
1J54okNRZnGydkZ0m0qWjOjSr92GTIaGBW0rp/OO4AuHPT2ZuNAoHdOwQHg4zBPrZYso6sTStspe
KgnnKFKoD6lsi1WivFiTtFPVphpZs+y4afNgzBO2dtEs7LLLumgOmEcHrmFjWME0zRkPezXlIavN
eNhE9KiUeddrO8VWx0bG73HpVKR7ZqNA8eyTGoYP2BUR1zRy0/u57ecAHmlapr2HwpZm3Xk8VPgI
Ito00WPphkUbeUUfzF7UXLCpSY9hCK5Di0S/qivvPI3qzIXJmA2HljTVyTxMpR4dQR9na/tNRtB0
FdUTWU7WJWe+crzRat49eVHmbuEbnoYpzoolmL++1Mkwmcs4YWzpk7EOMgeHBWrwRuH0fZVXTMey
7U8knZayL9rAa1AVxn3Vx9qltL3M60ycRRUm5xElaNQVtxQvq6mDJy6kN4eqi5SWoqcLv+6x5lNT
hCBzHhLX0oBWymjfE0JHI/nY5Xl9iNPkWNDJX+EueRfLuW9Df0K0CEWf+AFlA9VlEc/0uPVsH2lX
8lZLPrc6Mu2hGsr2PXVTluk6nfHC630b0GwiRltXMsCDdcez9A/bDH1OM5+FHTzLIo/aD1E5oSM1
2PdTPtFATaj8YodsOsJJLbSZZBKyfFrEuGVhkcXxhaNg48JeVMWJzExzWpSJgakuTCJ0bSr+Lu4c
P8uJF4VeIvrPkY3886mpsgWL+Xg8zfVN65N40uU080XUpPHZPGTuaFSFthknAaSD43HB80gXmEdh
V3rROSbtp9hVZcBaka8TbqN4M7So6M9HFVfN1sax+4KGpvsrzXp8zk3NNlnckMuc0yz0WNkdM+ca
HrS9gSkbamNPOh99GUbanXq17y38Ad3Q0nwRw1C5wLCyWfcZ7XSREvRuKgR2obGT/CzjpLuava4K
sj4qFryJii6YTdeZQ0Q7li0jXpVFUJTD8CWJ5wqFeOrSeuG8xo06zyzWM6C8ABdnFmnpenTeV3MR
5ChBx3WjBAlGPEXnfe2fDQx/np36jGynLbC2CyuQqQ8VT2sVUJE0dtU7WDEo9vlHFsmrOKpvkN9F
k85EUS8sJG+HrOh7+S4paK1LJdMgS7h/GIPNuYArxFoQl5y6Jt1Irob1iEvjYDHTZAy62A3+iVNu
jlcyGm0cdLb+bFKv7i5sOwkQyS0zr4vO+q6stG3y+mTqSR+6no/LDqnVREmyzvO5b8792ZfmsIuw
UYHspmyTE5Tli9TVZaFHVLETx0i0EKRK1omJ8KKp20Fz4Xkhrrn8SK2ZmG7nTYmEdxi3LgGvX8Q6
4r63ZNHUa4WmYVnSLNXxWOSfRkam0GTNsJGpWNKyNbqOJtxp6Wiuc5ux86Qy+aLmea/5kJhA9jkN
ssY0R1lO5rDqunrVU5cGPTbxydCzAWYgm+erpkBszVppT0bUeh+GOEy6YtOhPA5N4epCp3ElF6NH
zDKrN3waP/nRyMPKOn89ztG8YHDWpmCoOsEFaVLNqDda3VSNj0LWQXC2znkvwVLZ5pwoS64kk0nA
eS3DhOFkCKZ6nlaRF1UiUEWef54z1Wk6imHDKM40GIgvRS4znfRdMmomlF36UHLW49yfFnM8/dUl
cw9HhVgmLKaFFmndrcbIXdOINyEXicp1wkscVj7q1pGZiqCqInucFt0XcCx8ObRFf1jOzQBaGlXe
rNt6GHhgTNpe+yV4mwU0TbpjaiK17GN8GQsuD4ln0CZFog5sKbNVITyjk9keuloiDQUHuShFNQW4
9PpD35ZojSaBg0jlyZoPdFxAZwPa8HZAGjy2XLoa+cedwGozliJdjH5xEfF5CoSLxWqolZM6sulf
XTp1lZ6EpNrUYHsH3BchvLShWTcKm1lncd6EaCRnFleBV43+FDBQ0ZOkjtPTFI0yyIvaCyBqVCHz
U3w0tU20HLpmMxrTLNA8um+ssmMQm3pYZEVRH7eExBCH0mRtZ/VVqtasY2a/NSruFl0+fDWGdguE
J7zoOnA32CZraV182A0FCU0kT3scXbSuJKfE+KWWXc/OB5qapfXcaTxlFx1y3vmQZGcjzOtRNDIf
tLE4jYWZlyPPFbjGNGZI897xJZudDWmu4lKzvmsDS8fpPc2nSQ8dzOtF06UxP5qzdupOJofiauGD
57TaT0dS6xaRKU40HaoJLXgpZ7RIIlXPlyZFyvs0OH+cwlQIOYcpc36A+rwUsx5zXBR0IVqMp8MG
x5d5XoksnPsZQhmXF/S0z7GFZcUw0X6WZZVG2JqbqcIj06ibm3d+5XtJWGd2/kjqbvxoKjQeiTbD
m64p3aqZvKENeiNGHuAp748Qzwcw/UUJc9An7eFk0LzABiymzD2+nTKZhRDPZUc9Uh3R0BZvLuTc
pUcGGRfCPuuFEGpYTr6MvzV+561cO7AzN8lmOcgGL4lts1KbEsxr3hCYoHzKx2WC4vgDnaI6FJlp
ta1zB0GHIfQwtTPtQzSzTg9VhwcN3m0edEVrsrF1Z5JF69saO+1PnZIaPBdaMge+TcspkVngRJfq
OS+So8nhMg5n6fpujZKp2xRJ7q29puEQ+EWoyzWCPth3mHkcEpZ2btJlzhq1qKSabZiQjod53KDP
jmUJDscMZZDC2OYiU9ngtOJTGlRYsZVLo3FpoU57OONk7HWTjz3SaLLCaWGn9mMBRFQYOYWPTSYN
0wWA/2kmKV1yx1akjbpGp3PbTVqWA4HxaRS4ivSHceoNvfZSFy/I6JlTOvEs3kVATREYqB2vaUrR
xyhKsiCGxDEJ4o7IfFlPtOxhubQoSG3bfgLjPS8ITNKmUvgrFXkOis2Q0YBo1OgiR9Oolc0TyMu6
bNK2Y37QtnyuA8oT865snMQBz5Nu0bLkpGZDvVSDaY+HTrA1T2Q9BSWR7NwVtssXjpXFipbcLhSA
diQ71/RhUdLp2xjJ5IuCmPu9P3GxiWhS8iCdenHsEIRmYRTjWJ0YxEjgT+JTa4j7OEV5rHnM6LLw
5jjwR4bW1p9mG7gs459JTfshcLK2hykRYAcKX50U2TTd+F4UB22T4i3Y0/QoHTy8mBrKP/V97qYg
t0ZES69JExm2aPZ13Bq7nMqWXHS4IgvGh1JXk8gXOU3VSo2mW7Cx7zez6IfTycXDhRO51Vk5jEHG
cl9XeZ1sp2YYG+1XFV3itGq5rnFtF43ft4GpxlSTqG0WHk/40u+R+OaX/nhcu3Q+lc1cX9YDFiwA
e579VbXYXakSFZ9ijIo4ZFOmjqopjo5SUaAjVEfNUsB63aAm5udkbodgQHW19mcEN5iZp7Gg9WIq
BYbYH/EFY1EXVKJNcjDNplwOvGarrPDK9YggFq9VMVxVtiBLD9lFWzfZuzS2ic4y059mUJXbgJHo
Q1BAUBbR+xCwgOUjuU2DxGvqRW4yvpgoNlWQ91OjK+NA1y3NNnUKMUphUAMBVFtcJzln86EokmGR
Nh3/q2+r4Rs3YyKDulDjSe/7I1kOllbL/5//P3iv3/VDXvSej93RSj4FbvLX2f8e1fgz+/8+7i73
58BzCUI40GLwirkdCXaf+8M2m11BCkrq0GELL9WSP3kzaFABFksASXr3Qo27vB/DjjbiMyCvMGyi
UvCerf+ENCNQinxAmu3uuNuXyIHOAx5h9/KOx2l/gTNb4iFnNxJHbacgdaS1VwSo7tP5A2NdnW+p
Z5lbls3kJhq2YEMgUveqCH2NS0tLL6j8MRdHKmFTF+bKK5vDQUFUelIwUwMpVeUjq7+yvM3GKvQ4
LzISxEJQfCNGyF4vimQUxVZKVkfXxJCGn8Y8bWqiDU4diEJrZs27BKN2KMO4YDavdTUwY46xmBoQ
OTYGTxvfkDL7y3N9BWMeQPoEswhlp0dzBM2tPlVAb+4av2C6YEU8pEYENmmXgKW+iYaqzJrD1tCC
Hha0d1Yczi5u0yGY0xpexVagKPWjW9W7LSQ/cXsMJM/j+8POhN3GUgL1Yg4s6e74A2Jzzoh0HPH0
W4ZzkqdBWxFGEq2U7zXZ0o5DbNvQJm1ME+1Rb67Ls4GSCSIjTGc+kKOWJ6XLdVU1xOJT6Jlq4Ni/
nyMM5O8DIQUABhQUvE9pV/mBd4vt80clapMoG2t1jSDX518osb136fOcgTG1xMT+YT/IvjQBMtT6
Apx7AS5AFzPCLmhJOYr32YA67/I3ct3C84AXZgh230LbA7S/AqMq4UWPj6cPoaasRJq4lZ19lAAx
A54I+WEHrFpX/eXmUkgeVC6uB6e0ieYEc92yuMVmAwsZ1DIOwDu1Izn26Vhm6MxELI6rQ/BWDatO
ozHN8TgFkT86/7NrIJ2LFzbzadksTNHNfhugCnFnQmkZSotjMoKL5GdqErFoljmXvUfeRaXBzXiS
x0mvQI26nqdYaZQBfIfNzEVqwsLLaluGRdEzZQPhwbBE52YQ8CsuKuk3wPnkgn/xlU26df59NiHN
9DMWKG+cPLMYeuCMvcPKl7I4Lf0OphuDxnXilLiCwQW8zG8I0vU8I8AN1RLPqc5da/CsS2dVmYa8
FkXW6SrFkCgGvGk53B+NI8Ctshj+B1UdYH7nRjY2WoqmJ81aIC/n/qKWFdzS5GNGIHge/CiNg2I0
8JaDVTE2RVa8JxAtK3LKJyC563XGkef3R8z1kMkGU0pyiGbVMDnShEneGdVfDNkoSGl0lrSyigKg
SeIBorMGmjSZf6YaVQtg+BvoA2yu2KT6ubpCaDIwkRHOkc9Pq9YNFb9Ka+gVjENY52ALlhCqYpwF
Bktn/5qED0HcEePj4H/BbJxaeUrNENXnpVJZ7i+y0nmo0DVCfIRkp01k4y/KagJsw2H0Zztp5I11
1QcNLHcmgwmi9+E4V651s7ZFNqRHpaek9YIxTZBbUVS0w1eOTD4lYUSjuoQsQJTGfiqbRnpAKWDo
cLDAAtkdak1Zq5gfS5MKMAhlUnC/CyLWYUDeUBoBQBCbSfh1uzSKFHzRl1IUOUcrq7K0q3VvETcY
uLu4EiCGn0NQNuRer65sayt5WZfKK5YmZTHTSRwPl2xKWRZO6RCtUtqTwxSReW3s2B92Nq4uhOV+
MCqWnIq0LVDQ0N5eRbCoDykUKJwG7Uu+ZraGEA2lVTgqDDUNWZB2BXUkEQx+yTayRl+qHNSxHGp+
zIcUMh6aJIAu8uwyEyNdZFXavZuzokULWLntQk6IFLBiublO6u7Sx7TeWOrFG9O7dsEcBZbJ0fiw
rzoVJmqQ56JOmiBP6/Rb6pooLCAJ15ADlCGLVHMkZ98sp6iMrC5rBrxFLqcSeM5SLAe45Fp6U/LV
jlW38qckgnw7L1b5iItZTypjyyRD1WVNuT/rIkaN0x6p4vfDOMstBI8MSPLOXA3STxfIb9ERRSpJ
deV55Ji2bAY23UGXXyaic+SxtNVJS9Q34IZorwWu8UXvZ0kKKUvpLbAz7YXrabvemYLQTWN3RJyd
cs3MIINIqCiRn9LeV9MafF137Xya4UXV1a0N4tQkk+5hd9yNbJkwoRd59sgoVrGQ4jY7H3uSB4yZ
asNci5sAcpFqizJXH4/wAr2N43i3QiOW1prG/XA02m48QSLv19JU3lGak8QPJVi/b3gYoGA1zxIn
uoVY4/NQN8NN43ljAEzHDDues8rXKqohpJhnBys3KYDg8nBlu7Ceh3w84l3cxJC71+nphAUYYlOP
QT+QghwB/VjUR3ZsgH6qO3/DCjPqjLAPbJiuURdFpxSD+vSua0MjGrSj7kwvIEGArIWKtjytE2o/
T/XYLzPgNdvYaeDKxzwPBNAbtfY6Qrd911Sa+EW5qkbIOX1k2nPgMfNzl0xQ2cjbNn7fJFPzyY61
8XUzdmMQYVtnOgP5iMaSRzko3phAjWKUw5nyXVIE5dxn28zUs/ZiZD7AG8QaXQOVf64qKte1byXw
oSg6omlJt04CtZ0BadLruqJQR2wjIOY7rwmmuIuPufSqFOjsXG2tB1X6UDaQlWiWueaMDzxfgqHn
PFDpLA5bXCVndQXMEhkS+96vSqAhuxGvsrrnW0ui90M2Z+/nxsxy1dQUuN7GxDcTTMgqaUXXLSqG
psvWKhZpS5tpg/O41Sjp+zVXeb1qhGJYx8Kp96ps1Veof5CrzEbV1x7YmZsOFviO3vdPaJSRFQJP
ETZj014aUnmaDWV/7FmXf5lRVa5IgSPImLuZniZQrABfNoJFQlkqPfDaOT8UiEZB7cpslbPOvge2
moD8vX+EUUmWQIi4zwXkf2eqTOwhngp1aYydN7HLmsUIbHcOWalJT0uK2iPb0eGsdJG9slLSa5L3
YBz8ZuqBTTCgPA0Z3kGhoNuMVgzrdBhJpatOlquIQ9EsaThEXQPYvPXs2egYuAZ7Dqx08l6C3f7c
zLK9AocfH4KyiROoHLVn4OrTZaEidpwOBSZBa1QRynkqyY6rKpdz7FVneS6Ts3is6iZQdYGWUDxp
PtdtR4GcZvN8bBXtNmk05Dr2THUVkxlKP0lsxgURuTzE1RgHfT3Td7KPySrprPfNi3xp0fHE6Jyq
YDIjdNGFoquNlMc5I71oFwh2LRWtLlQdHQ9eHZ+pDhenHp3KD0VrtzAGClVtij84AxFM1onsdFRQ
5dKsxumRqmr/S+dF3RBA8oqAthfd+9Tv+2aV+AWBMlCCxYZGO5ZVIVOqIwPUSFiNQL/o3iRDCMSS
ETqbW9VrQ6LytPIcwpvJawTMNUdDa48b1Q/FEo8WD+uSNuYdGal3LkqV1gEfbVItElXbiyxOe7Ow
RTUlG5PmVRp6tmTTaooi7K1E79x8McnSdslqF3qgUDUjvAUzh1mrhjg/ypnkQCRiAZFLwEwX9Sd5
0WUuIB2OrwYxA6VcoYIfl+0Q4XDAECJuWnixUvuBpcksLdgRW7eMQ+AUl14cHfYtF0fMH1GZXc1k
ivxeT2MDFNORD8YOrSVN+mnVFFMJ5FrvWHcJNdU804MfF8pqC3RNkQceVeNlSjzFtZ/Q4ryasDev
Bk6mLEACuP7jQWVjGfi2QeIE6jXzEFZT83+ZO7PmPJFsXf8idgDJeHMu4Bs0WJItWSpbN0TJrmKG
TCBJ4NefB8vdbav2tmPHuTkdHaWw9EmQSebKtd5hAfPQbeVV5U5lSmfn+mqy1mWs7prVCuJNMP2d
vbQH9CFtPQN/Sddv7yYo1Wg6AKoFjZt0euzZD9E2qlQ7q9sePUc3xbu6kFUAgCmXLd2mRXWJaNft
IQh1VV90pef3x9z45qYuKZ0P1VIuFyL3nOgQRDbs3hjAXl3WORBnIrUfrolrlvVjMLnTreXHS5i2
VeaBFHq1GNJ1zYMnR1rD1zkmNRGIKNwzJAIiihxGU7spKVxh9ek0WnoMTBIWwf1qeSAyqdLRWoIN
e3riA71tAbR9IQipKDgWspGJnytniUFqQicsjtJdet+/cZBy6McKNUd2UanI+zOf5+dtK/LHvJDP
eSz9KqFMaB+MCSHIo2w42xweNkEiGB6CKNyum9VtbgfY8dNcDHEqldxkgpbHlknb+u3D0DXBYRgQ
ouio9Iiv89R+mfJsO8GHNonKl+xG1pwrqbOMRh02DhvvfTwW4iH0h2E4lHOUkfh9I+GXvDRfnV7W
HyR4dnQcwzB/B8nZP2g1TvlRL/mcXQZdm4eJ1S7xZdtX6uB2qjnVKvMfutp2jvFU9Nd15ls3br14
164M5rTPRzsF78/7g+tmeLJ0qM/b4rqgxSGH8MGOZzUepRP0t2MdmelSDhA58WjsJVV1XgGWjrNM
oEcyEIXW6vQlfHq+HNfech42WJWvmTs26lxZxXwY2JQm2dZ6uOWU5/Avg7o5lBX5BbeQ3XPqlCeN
piLVnSyeqjJ3ngPfXk5wBPG5t+P2FMqwem9V9gCeHxSf7K59bCqbSorC7RS6WfW5N+7UJ77o+8/C
zoYr7Ypsgd9ZqiiFlfKuMuky6NzOTl65zCnmCXFXUZZczcYpv9SFCJ9rUNlPtSPMu9npBGIG1V9C
bqxPfdi49R7TFpmIylY3QZYJ8laC474IvS9e3VKIrV27n9qLO770c2SVxyYoS06olpLlsvO7sk/H
oVymw9RsPYVAaConFQ1xJAmssvJvGjm6L0VRTHXiNtxDUjUhYGHN3027IECYUazSv2wD7YYHSvi5
Gci16vyqlf30h6RqK9JaCmE/c/CaIYmtyMwX1lQHh0lW1kWpfPcxqLzi5GxzrZNyteSd7y/Vi54j
yfFA5XnqdQan1Ge+eDf60XAt182Bes9Jad4to5YvtTstZTp6A4ltOTfLl2la2StsSuo0Lemr/XU2
MT+Mq3k+dtUsroxSecbhumwk8wgs/qIlx5yd2rCYrr2V+i2xSEemQ5Mpyz9aqq3y1N5m/2kam+Zz
KOclrUcxImBBaHGrTeg8TFR58SmbyOESOL+iORuSqiuiX2eOiyqKilQuJvUcttHqb0VhHCvVmVAK
QYztw37LucsTNUoWUeoVbVF59XzK5wCWva3TqiZJG457GTunGYoTl5xadNn2qRt1V8M+OQbOfx6z
mpAWBz0cwuDovFnPlu1WnXcXaJFFSe2oUvzZ2GFodelsRUuVnXgJQL3YN3XRB32cUm0vsO96K9pR
pyEHrr8eCodzq0n0xCm/Hrp5zdr6eo0yIJ101BRg8n0zA2MKRC65jvVp0FKVn/K89vr8YNgq4Uz4
FqIbknlRqNROOblad6kLbbV/j6gNZv9Y1HXZdkdfrU79kNnwLahprKqcusOwepZdva8AFXkOntWP
pa4SrSEB5mQZGP5frUUDdeZxrLr1EMti8T/5lLjFg1pYrc+WDMAPpiYGZrBcJ1vkNfSQTSXsE8ep
hNmHW/g19zJ7Cc5ha23sN+WMcflZS1NYRdJFZt0sKtusMgFHBOF4etIFgEL0biKhXG7tCl7f27UI
WtXnrbRdnhZHXtVXLyLS3dwe/Aa+qbsWmuFtCS9Wcd0xDfxRtNmDmHxZBsegV0Uprmyt1dpnB1FO
5DjUDrk6SQlP7hbW1B9qv8lv3IKqIclkTMRc45IkKvLO5RS26ypPhTe7EPZpRzbSGO+Yd4tXNkeo
bwQ9YAddH72D/fKiI2KmIJuTaYYq1YnjqRgudN2Edx7coX2SkW4era0fJwgWAOnE0+ydowNH9dXu
arIs7dvFUB/7YIyLwzy4Xbgkm6umD4CIej1W0yiv4jKf3/soHC8EHO673s5EWruBvqmcdW2PUrTT
5TTH9lmAIj9U8WLCS0UKFyaig1lDd2Xq7jxMNhzZEklYohn29qvc7KwmtEI2JQHnqD5MYlvvRyi8
hQTBao5koFSIWSV9/zwE3tQesjZaXqwtW1aZOLlRzn1Ul7V/4DVC3ZfBjsMhGauZ0qDbrJlqZKic
4kg6MYwXuvDr+WtuLTviQkbtdulWF/kJ7HbOrFOrefHIo3ZV3KWZ7fX90Vvt8cIZ+/BzMzcegGWY
uXmfAiiWPhVquI63LVo9fXBtX0+fxs0MOQ9HZm2Rdk6sZhIkx732PMCt25zKu008RR5+s0jtLYkR
dXgM66C5spAcJeOm/XSQ0Xwr21XB5unxgB4vVkmIGPW87YzjFi65lYglUhdKNqpKNYDZy1bNA2sj
iz9oy+4Z5yZPgSOX9wiClsMubI2Ple7NX1a1JwV1JfN3FmF4fKa4NMUH+ORhz7qEW16QwQRXgxf6
5QshUqxnMXvVfW9EdrO0Vv41HxxmPjLbcjEh/QMZ2bYSKqy0zWO0+Pq9GZqCIQBtq8SEbU80DVuk
d7Uf3zvAh+Ehrnpz6QBalAcj8vIPI3YVkF+P3gWymipVZvAfVJb3p8nt7E/BMDpJHC7boRia7cET
47YmXuSvt/Asbnlw9ThPVCidhGEu53i+zIMBRm3sEEwkeWYWbjduisQMVMOp7MLVRaWCMx8yG7IB
tZ2A3iTzyUBhJhlmOhH5iMA379bxRmip3+WuM0cH289leKqmRn40C4KD0zp1jLKtg/DZG4ooT1oS
8Dtl7RnviG+vS8ip1zJBYxabpKthTg8c6JUBFprN+60FAUi2QMrgWM9btR6E3ZbHTS38Tu7742W+
oMM6zEL+bcaiO7rZuKRm8tfPIdFivl6mbpCHRs3R/egPk+Zyvq8oCEpQoNbtb0STuddR0dThS2xl
KyI9J4uvLatwX9amrK8WS47vRTtWqVNG7p+K7pndsRvDeE3RWFTgzahB1oM2azUmzYDE+qiLMmqI
v4NorivHXf3TFBj/ycoKudyCXNUCMKBv16SRrfO5jDsUeK10hts+i0f7GBpk0ekWuwNHZmb77bF1
quJj7S+DSTk3yerIz5ESDCra5y24M8IAQwu3z26jphWf1Do4eTLr5rMY2/7TMPV9gmkJ7HFi20Rx
PrPkm+Fzbhk7J7darNQi87gZ9NamI7jLc5dr63Ko2NSHoazDu0lP/dXkqzalIq/fgQuEF1ZmR08g
xmXIMsiDF+lu4rh49ng/D6t7WdNfzEWZF6ERWju7vfTjDognHMfoYhRw9Icttkic2jJezp3vzs09
DFp5GAC3DgNL3UuV8PWR9MW57ta+OLWVcT4VGSKuOJucRI7aPuSbXx/bqMn+hhKzD57vTY8R6f7Z
8TLnpc/n+pPNr/iJtTBxrrA+Da0X3SzKKs9ynth1kf6zb/vpvdT2itxj6m2HfbC9j3MLjcDgeO2Z
82DoKDNGcYhC/xoUzXpnlDv8UQF2HCLUTrcKcT5Km8Lpn6yo8R6qQngt2lKmUcrO8fukMk0txJdV
g/4Px1qCBw0vHFB1Ox9ojJYhTaCi7Vt5P3hj7/l3U1UoovxIUwUFjaXgRAs0qitKT7iGSor+zlvX
MV7Pxl0WiAXR28tUXNq6aKvtMsqqdXrMysX4X/zO6+uLqo/ayUszb0Ard4hm3zMDwauOg+ewba3p
skJxG9iHeVLORtoY2YhRhjoY7OVSrwsoZhLAcp48rzPRc9B1E0FFybpZGuKYX9j+gTyva0FJ1yDP
j0p5eT9fLjVpfHVaVvhRNk0g6HmVrHMh+79sZa3heAiA9cP8OEpEuQWugTKvIe5knjmQG6xBBQ2S
V/lmqw+ziCZKmFIswTA89ZHJ5upgNj+i7nMDUS7VLfqlUfeH0fCqLOdoS4FU5EUjfXTWhL8iyzU1
vUdKlmyyIDJcZHCcFVpIa91H4gW5HaPNzpc5VH9oK99cPylxPvAz2seEwXJtTSMF83W1jlkTpIsd
Iy7+Dbf5s+oc1hCPQ4CjD08ZJB2czM/cXOmvbujnZfi17uVOaLQ8Jh5/W8cND9zqoaVejQz/I5v6
M5m7XxEKFbISKhALkr3T+z+SqYBz0WQXefdX+3rFufQlhZbwu2H0KIgLTw9odu3FctOirCAFfzNk
yP4fiFIvtHFi8yoGPKjo7HcC/+cbWIrScotBWF8DRJMs53z7xgM2kTdxH90wkefWvp1N+N7+LUz4
b2jknwf+7bqYYjgIfRuzgXh7XanXPuwtEX3NV9j5gMRLNuOnwqM0yxMDB1TedRmvaoRlKHq64/9m
3uN/DHufcQhivDR01w/3afmBxM79ubTspRBfrbAJlUh9Ywf+n0gO2JD9hizntgTjdxDFqFU/1KNt
b0WCB7VhUn49ET+vOSbCd1lxvNFv72Tu+uLNA8D4Y1dr3WVfsnjr/OHcK9lm69HK2j3IrNGwB5lf
X/Kfg8ectNujIhql4XrbrUs/DL4IiwxZlT189QKDHuK0OsHm1Cd/MJBRxzLKoOMGzawrki9W8HNv
r/MQH+eyt6X5zUJw3mg+mAAcI+gJoHkEwpPozd3k8Vb5sZysF5rJUSNdEE136UC79AXvg9Sm8jYv
LVuQc5kssYtuNfFLu9APrQwqsHcLJPohbouW4hwGfHDv2xld+cuv52zf+v+h7T1sKPvutD0f1RYN
6IK3G9VkINJqW14WCEgWAZpDm8myYVygppdBUANKF1kkm2Yy/f6llLn+304W/QdDeivQUD3yhIcI
5OdHB5M7TusY9C9d41uoXSp0HpDQ82pTR1+LzEchQ7k81H+2ld+hPRlkOzj+RWRVFmCpKtCl7BqZ
teC3unJr5mtvqWFbfifAeLvGUCuLAI8R9jeecPBW5rAIAwvcbeJlzNwArn+v1xoNozCVskuNWhU3
Z4XtzM8Afdt+PUT1tloPRsrscoyhofO03agurtuC/C9DvG8H2NGoC63mPmjjnLSJt5wsnFauVa1O
d2VvccNfRXMJHPObbfpGUUKkCiiz6JJgYwnnNRD+m4jByuzU3M3yOYSGhMmWNoy+Sqg1yDlTZwt3
/QP5xK6iaMDj+Jn+Fk6kk+1c92ImEeA2MuL3G9p7G8U5ZJFt+bGDt3EPJG+WBYzgSJXQy2c5sItg
zkA1vRvXKcR6LUa9Mh0xYNr21JIN4FzQxWBUkRLwTXCfqy2zLsjQqu1p2KHo26gMdinV4s1tE59r
7e+Ppx+BtMDbd3jrXg5VvT1tuFTgdeym2eU9JbO/+wW7uOCbAlff9hS1y8KzEz5pEZ6dzc6n6CDB
JkbU/Xp/djUoMFIs9e3ycZRbq0miHpsTCiG0G9x5aXW7imqSflv/uYxBp9CszoMzU3P12/RuGGr4
8KZpB5dMOc9waOUeMqTPXdRl3hMlvcMiC6McRdaM+gYx169jw9sQzuyHwFsc4F4Y0HjwzdIgi+xy
B+7reXNQSubJ4iLxH9E8V31zKbQyBIpfX/FtNHJDYpELMYt+bzfxvbniiPOkMK0wnwXFOYvRaG8P
fy4aJpZfMCs0T5CX4CVwMnoa85vwVaLx69vY3bI/RUXBK4RJibDR8prg3bT3czjaBPQB/E771GId
mkQy9dq3/gJsUkSjglLXOQ5Z2Jfv5zHKiTiy8Pv8iLPMnfuEtxSYBojIzdV1k0XBwyKGJlqT0TjB
fD9Fll2myt+W/ppFBBZeQaXujH4WOPtmJ/Od7/u5ILu4zKp62nf+TGPXO16mE8o1Qc8qlvn86xE7
b+JaJDigSDcYNaMVqCd/HnEdZEVn1Bg+4vmxkftBarjI/WYMr4Ys1vG8i8JBN6xAFuIdi82nbxpA
i+Jh3xW6Qmf0gB1mX9KuKtHMXJSSEokQqTYoxJNqZlTE581fa3ZdZtpdfeisUcvuDB3FNvr1kNyf
tXIeLssIoRwyOJ8nSMueN1mvQq+09VXnPkZTIdhbk8z3G5gsofet+20f07Jx5d6yYtm3OLFyDymD
VBw0VoHD4RrTwv6tXtV072/iKkT+b1BRwQKssAO3mcLVdV0WYh/imrfBeKqtcBAnGQ2zGNOV84Lh
/mZob7JMhhY7vNLKYavYPi8kezO0CYIlbHS/PgpqUqZ/GhRLa2u2sv8y2VEND7BOvdqeQhfPTZ20
Vu/wQBb00fl63NrAmfJTLCxtHslSB6YD5kyw+sS8EU260opZYhg75R7dNGHzonRJ0sETyUi4YDll
Nv9CjeowFUhlmIppCoFbUx+Oli1RxG7Fv17nZw+F+8sPfpVpv9mjGHnptcT55UcIdO1/pLqO2bxg
DZT1cW7Dnujwmt66RbTMdYoGl+rjN4e/++Y42i/p0aPXtTmW0Km9lajaVU8KKZfw46gdVggUxsSC
4uxnfrxKer1/zAxOozEJGgy9w0UzZx0pC0GPWTLD0kzvw2CkmIb/8CKCARtyvoci51PAfWz8Cc9s
cPv9seXKdEzl0kQde4VdtD+OvF72BwHYvxe0MZr7+d4GdOBOfFiB7akOYF5/p87FnPxzTGTw+yFA
kHB45fA/KyrSwRHBDLwwQHrQZMmkayHTzNhZdYvyyhvWoyqGQEZJ7LpxVSTDoEp1ZTdaYPyRZDvW
9ZC3lncDXosbUhkUEl8QK9kXJtMeTpaw65uvXtVswz1+05Z31UNgmTtvdmzQyKjqYl+icBPeqE/G
+CC3gyqypU8CjD7OO2EPTnwAwo+dtFomjd+mB7ndsMt1M96oNF9qjBXJvA1mxZxo+ZVXnWLX0d5D
0EyrB3W1ONros4xN4WTkb1kO0F4gq2zScGvMtiEAZilKYIgV2BIOqgpOcxzmkI6ttWwfTdC75ZP2
mhw2wptcJ12pT/sVe8g0xoe4dM3eOqDJL6jTp4PqbbNdZ3go7LNjnMI95dYYFfZR1n3rPa7+nNfW
YwwUs3xc0MZON9Y4ddY9J0aov/pDEAyPmD1ybJqy751i/BAvW1OfsxId+GlD0NT2SVz3wi3SED5N
RS8OBp/ua+Gik1wOLJVV/RXryRg41saMTgXM3Ck/OlAH+E1wzlrIyVu0glZdn6HYYIeLv4qoExOz
vDgiGrybTfQzSxqV1CiLD7S1mQL72HWelOGljrOyaN51/lIj2K3mfDLzO+NneVmeMuSd2r/POriX
y53dzKMTayUQyBDmbeebmjEqTYzAxgtArYpsALS9NPloFeXZlC2nDXQ4HM16mGWp/U+9pSGILlkc
xspSA9KKEltLsq44mVYRLcFd44YYy+6m129aZdnwM14a7HE5eBtPvWxaxe58VQUDDOOFs1jYudMV
/4wOzyiTnbbB2Dnv5yLq3ZLh5MLnUPlzyVY6+mC0KWI/v1uNNDJ8X2UWWB02GGG58rLWaxzNdwFa
uTJOVBzvWXU4YFmqn8I8o68G7EUzMlMWzmqnvSFqq8K/tkQ2hM07p8Qr1LyvKgOxcESTa7Bd/Usi
LNz9ltYZ5NI92nmxlrgf0SwM0aGbEDZ2n9wctkmBfOL2etR5pFQ6UAczs26kS06QFJ5q/yPcPylL
olS85/Regf+cwqCAWw9OVWH2GRPNVPOlH4vJeujacA/53jzlEc5VM/UsgA2+LjjTqKDlc/J1qAVy
S6ZPYdZhTqd4zLhaUzgUmR2IOM/FkV7h+n84zbLPc+fFFeCdpa2BR2F1SLK8v1CLxFQcQ1mSaaUm
ctZQpWVU+NriCXpa6Sf8fLrsmC+r2Hq0V5vnLLjaw/2WS540LseAlcUVBD9SL5m17AssGKz9ycNy
8r0mRro4HebZ4aMcsZEy3MNMLyjG+H08wyCEesGaUPA9H+1x8FD7XhaL1DMxAFAiQ3Tu9vH76sm2
cUdfw8raBwcF/m0yNKtmSL/nuLG/7bpzV4x+fSPscrAevk+19frxf03y6+dACtz6JnSRkIUp/tpi
fqnLQJbDuezEyqCVuy1cK8eZX9oPFOB5Hyf+64Pq6UXAUqPyRkt8CYO2Aso6NRqo4C5udc8szW7b
8BFXgrENgP0im+MEM96e9Oatj9A5BWy1FXTHtxnsJTuIuPY6psItqdFS2XeBcS4Aq/fq3H59tK/L
A4Vmw/wEMCh88cNmH/wSrAXrNHeg90gkvCLgm2uPmqp43KwS8RA67kLs0/u6kDa9au6SQe5/xSkH
qEFqs1Cwusap2G/9dUKtzWz8o29E74VHy/a7uroEkg0Xec53RMs+mhLmbn73KrKXo+H5ljPS9Bcn
yDuWD9KKdh88vRpYriMujf0PuvP+xZvziC9NZ+/bod38/f47HeSFedRN3uTlqcsxIjwU2ExzcVGP
+KCna/G6VspqjKfw/H3K0WAM3M7yqsbnBOi5eCXLmnN+dlAw2o9kblU0H6Sypq5M7THPuDhOUFQK
KFUk2GYDYABk86pHD3voLRwZnK98r6alRRWdapLFZb0S8dgs/cXk9Xbbpk3sNe2cZGMObIhQXPP5
At0GX0ga/ea2VZr/rrgigmffNvhTE4XrqcH7O+06eDNUXN0pQOyfgi7DGHrM1m1f++hLgh2/FzAe
KNGHotHRsWk5Yluc9R2cFdQOR9XyGZV/RbzBc9HX9cV34w1kYDFUJ1001LtfVm/0hLiQVcF0nMW3
PaP6qGHWR4SZ2fYkiqg30yMK0sIEF8h39qHTWmJkigRyuZoR1bkZ/WOw2buQf4JM42fOIvdVA161
L/FX/DQaa8NvO9rdxzuVpcuXgQXO51UJFGolZbOBK9OFt+7iBMhiDdobARnHJwKUGizq2dcjiNor
yLI5foN5Q3dYONzLnM5G/I3tFXrLKMtBDZWPwZueAKhKgue2pXbq0qkBmPCv4UH3/TR5psSulNfR
RKgUQQZfdztC5TDN1Hr75OlS7FCBq6Ma11LVwBFCPK0No/xsSM8y68pk4zCUt7GodpASewjhJ6wz
ESBMAMZas+OSVajwT4GRtDk4AF04gYc+ngL32cuFQ0nOYbjTCpvlbYwKfdt+bLR+ts856giHxfc6
k9WEMOtWlHaJQQW+pc3CD/WmjfUwkEyDKmxIeYJn4i3ryzJyYwYqz97HgEnDIvhTXu4oVYNuZMcC
4rY38jmI10LhHl6aoLkNAiVXNGMuWgzrb+TB1ZJBItHBwE/GBvzbSqPGCYcnEElTTx/tXNEFBT/H
Korl3oTkNuprPJezwm6UYVDBw4FhiDYXlruN9dPmadfrE83pgK4GN3xPThmGPnpdzSpvq9ilwUS/
osxJQoOHbzl8H8nrs1QStbeP2l/slqHsm6fnu+koRmHJqiP73zdvObb7J9COMmdZ9c055Du2xSeQ
uO0fzAToRHukct+5jbLJJFs5J1vMbrdpdeQRIdtO93FX+0++L9nvZiJaFfGjVzx8D6dWng7LOsDW
O+5gR+91EdLRJzF2B3rurVsWu5dGdfsuz61thwNHHHV88UjLpkusN6xvz4Z/uAW33O+8/uaDiV8v
5A8xRxqEKQ/7tWLrymoLdzk4Io0P9WvAQue7/2UVOTsYbTVqByHHgV483qHNW9VnCbJvREr6lVea
DH7H+ap08z2NK7yFa4Rzs9+W/rbhrL7mHEG4/c2tI93dkHlAEbWvyTDb3JpmHcUI23gsqmY3VL1O
CDjwHvTqKNhdWN7oWNV14YomjH4DfL0p6MFyiA+sYHQQMGf/gJWLCQ4BvNp9KPo+4K7DPF/YDaYn
zCrL23dQ80razaXa7/3XtfSOo/7AAuyXhx9Em7m/Qpvrv8FZsZH0lhlDoKrX0FiBAe/zD7vT0Br6
V2X7G6CJ3WRjhOBaQFb8N9jL+h9IGhPVClGM0/1rjdj10vepkpnn3fE2tn3Fx0Gxk4W6rHjCPXJF
9sn34Pjre/kZQvBt2p3z//2dD6HgRYnC/fleslm4wLdV/rDzmMFz6Tt7Po6mIBTHrSd1/t08//OC
WCQBDgLa9wEuxm9wRTp42Q428+z+VWiX15z4l+E3O+H3nf3rATpvu/XZO3Zr+7wWNXId6Kg3F1ya
ysu7qQnuv0cMgy6erbQiVqdF1uKNEQ4cmW3DB23Qrx9a3e3x/Jut1Bo3j/PoN3f080pnzimlopjD
CzcK3PxbWmyNbcuEq1D3zeumMuR17PFFoz1RpzKaSx4B9PDKzowFhwOphVXsN4JIQektnRWV/cnH
tUIflAWL3Yo9Uio+DjCZObflKqgnU/PKZ8nXMPvrQbx9jDw4zxb0eKC3juNEb1lWzl01uYs13xZj
vUem7VsiJOkqoT+sVqQ9XhH/qz3z313Pt3mQ+//295P8vE7DhWzEjWx9+/3YW/ICvbLdE1npzzTy
YsT/3fWA/Pe3NrAx8Bl7/wgHAjuF081lxXGzW01JkvenEdYN+6Ib1X5g/PqCP8cf8NkY+sljB+Lc
90A03+CZiEUXmqr49UXYWUPtpyhIQvEc0O/jt1vwn5fi0aGCCCKPSj98G+razG1XnQf5xWsqMvug
I6wjV+1C8G+j+t4v8bsY4LV55o/9FH9sr/h//qcmjD996P+l5eP/j90cAQh5gv9e4f/o5vjw7SUX
hz/rH14KubeBgHfYf/F7Q4c4+C8PMQN0/n/aNvy7Eypd35EXQBXvYguOkf90QvX/K4Z250jj5ZC0
xmUvja+NUD3ePsi5BYyJyAu+k1/6V9PKn54lrV+///vHRqiueBtbWbPQQzbUtROjOHX2SPfDSRbT
DwZJJqim5znzh8j32iMoKCr/ZquPoUROihLevRdNMJ+jnv42zrzGl+y84pDXvfmIcbmFxYTcg/2I
LurSRkWUVVWXdj2u6DDoimM95fe5FBdePVGPedih0Es9GV2/N643JbXJo9Sq3SJxggrh7ujFtCii
8xq90BDjKa9xH6YOaaWUbphuIqdBj5nHj52IyafCyTtQ+jdfbcyaayQeEV//LeRE+pERyOJ1uq/6
wD8r43tYiird3pOr6ateRup6DQv0votqgQXFVh6oKmgCaILwss0XSB8sZFfeQJewadQCUX6/BYec
6bwdAstFjIs3+zAT2NokXNR+JNnderHZg3205W4t9JX/zh6ii6Zx76XtIG0Gcbxpa+R7GTapaqEz
2k64HeuiprErScVpsiWtWmOvP0YdXZxUXpukNIrSCNsSD6u93iavPoW+FV61dOZJsz5rE+2F8rS4
+dJdLJ1wSMnHJT/WSF8VzQIPZi2e4tVxH03rB5eLR+fDzsE7W4wqPtirQCYpUSjax6YvSqxFHFaO
fT2TIG8P3SDqWh9L00fWF5RtDv2z+kZb20kHqD0T2uuNW2r7PZ4Ly5vUlEwQyvcwV9FtnHNSHulP
JZZkWGdlzq07Dhewlss5bDuMwKXjhXdL2033VjjZU7KWFp1vEtxhgoIkp/EuzX/stNp9cUer3ixA
rDkGNanQCd5aGCSkdcB/tOTbuZfDNgw3fdUAmSEy7iO0iWT2M9rUFBdHt3VXYdZNwfC5dzP/ftgk
VSfOor60qjpBFDpU5kM21e25owIP8zsRbvNsTvih6fl19jY5TPcxYpc1eKRlwmg/WMBMEUBnXDUU
VW5OG1/3ZMPpLSU3EHC6LzeozFepTmrMOp06dEH9o4/k8gEecmuTteoUymIqO1BgK19oA+rHe2+C
cYyPtGyynoraL+uDuyHyTyb699zUDjkhigv11d+QBxzozJfdd01hyZRIomRS0SDp6f+yd2bNcRtp
lP1F6AAS++OgCrWxyCKLFCXqBcFFwr4mgATw6+eAdk/b6ul2OOZlImZeHB1tSySLQOa33HtuxFio
vEN7wfi+bGb9sozKGXeF5qpoM7RJXQVGX1WnGa37ASikFuLvNWNGkcP82EU0TIGpddPXPC18jOGt
Y35vE0tsi7iML6tj+eIwLwj7scEvSSms9nwD+i2dkx2W+BDDqSqWQzpXzb3DoOLZn/A2B24LZySw
UAYXATOZ7ghcLTommJyPXuNqKrAlDE32spO9NTSjXwLdqFx+5UsOt8E2+zkw8OeFiS776zC61T38
4njvtlbAANa+MHCKn6KimW4w4qFSbBErvvz9C/H/5K7706X5n27W/wsvRCqotc79zxfiDUij4T2f
/8hE+v0P/X4ZegZ0I7A4a3+46hL+yTbSSAOgvLcsX6xZ1fZ6q/0TCk7oq2EJn2daR/5J/U8v9vtd
CBTc8rlXfZsr92/fhca/FVVCN4C5IeJf2TlC/FKgoihIOm+J4hN8wz7ZmKbhPigjXnbIpfp9ijMd
Nt9bhs/k2LSWBTEPgt0VUm1/QBs37s3WaPd6n+r6X6xsmThzC/+rtaWUZBpHY+sBGRHEEv+KXpqk
PUM+85yjO9pNffH9XL94izPwPWiRnTPOqx85STUEgiwM+9j0A60ZIcVywUQfXlUZDxKYSIvjY3ZL
9+vSaPEdcyYQhSxGjJcS1x8cOcQNy24ZHc3bFnYm9EvJoFhqW8vpNe+wziK3lp5XfbJlpWnl05YB
dN59SeYxPtTMRzO18e2ivXqRLOatxdihDDSmiCevG7D8ijkLp85/aj0kTkMIUcO8XwxnYDcItkF1
LeNavxCAUxEWtm8lTrkrRJI6C0YLIsImTdA6Bh6yf2M3RiIpTr1ZFznY5hl7azaY1gMIvS31BKzV
LnqeoljbI3TqTm2cGfthMOU74sSOvYA9bZ1M3hhxfWLfIZ/cKp3uDX+awb0P/Q32+xGfw6jBjlxa
9Et+5tyxtJ3PVZzscEsClkrA110xLb7oJj4H4IF1vV15iPBUIVKgQcSrrMXAoUG++xPOulkylx+n
c+wujzpWvUuH1Qbqqc8BhzTbiHeQIK23TpZZgJ9N0hfisccJpqfOFT1Ec0U6aW4gcJb3Nt61ZNyY
ncGCpSokZc8KkZsMLb0sS4sLKRK71gc1N+tA56rEBD/nAKJDiVXtmk86ndE5w4bJkMOWC3jdZEZN
6OJAYJ0E2m7SgdxZK+7OWMF3fOotFN58ZamAxYsh+pwoUL0ThQLUvGgF6DW9IZ9QDmc/20++Xj5o
zSNK9eXOXPF75griizFq7KwVzsf4PWWiCrCvQMAaik+KH5+7tVta7sagWTF/+Qr8MwX8Uq6FDvUA
OECg2+oODNd4Yys5hMWKDbTapAh7bakCoVLmHiteMFlBg8MncrBb6YNFt5II1SeVcGkt55vNX7LR
pkILMDtBHfSV8SriLMEpvnINMY3etmViYWeYuoPVrADEfmUhyk8sYsRW7ChGbOdbnE5zgmndreb9
iDQ3C1ybAUxAP+biJPfbAn6o6c9cnkCyA0dG2pM9Sd0NLK3oj/7UgfZukC5yaerFcXSXTsI0wxQf
Y5q8mRLFp2et4HNrzMJMjskOLziG8Qo58HupLGDorIC7p0U11Rk9PP6vZmnzW9vG72nWFBTCS9e3
K/G4KePCikb24IVZbEXvK6gHemrv3RyjcN53X5AILm/uuEwIQaR1BJleB6kz++W2MTCzchKqlzFB
/Rw0njPrKGcWYLx52uX+JlaVAuQG7ux7BUhm2NotLuigZgIxwottLCjOC6PYEodAxl3eJ+UZtXkP
x2WGAVLH1ExbySFSbrLIKy42o0Q8pGksLrKwIKh2o4H9qUrGCQ+NLC4WLwZ2D5Ia0PSh5trh/GrY
J3WLc4caUaJQ9Ys0GKKifI5oI67pYPZ1OBXCvI0YTp+1tq/l1jVb/ZJ6Wf0EXEQrtsaQWlu95t87
PKPArY05OYGH7W4VJsz7VQLxBa9SBf24NzbxPJTbslF5yPHM4WvLPH/P4l6jwAXBksPy6Zx7mc6F
9q0xWahtEF/5V2EqLw1dHelREDdMhneWXvo/usVsT/ho1EuMDWszzsZ4NfqxPcDx2C4aZgACI+rk
gNEXAGpPWXaT+GO2c9XYPWJCRywSsQR/oPMTX+uxTK8uXhXjICE23VsWkgY0yX2OxM1N5HfIuTCx
LANm0b6bsyKMnCF/TVq/NQLbmMbb3isRBMaGWv2LppdT2M59ctGmXoO5P0q+XBH340/Od//qa4na
teiDvjsagKMNDcByhqgPTmU2s2PHoi6kFWtDzobpyDI7+jbmo8E/eOg453nJ8QShZAXgggF5SbQN
jA9cl5ndumcjtn2o4LNIELZKoz3hGk2jIxvg4aZnOvz5aztoHqwOvcPCO5j8kKPhhjJx3jNTV1vl
Wc0mbyfzOTV6qGGN696z7zH4quW7aKXPg2jn5gWT2zmLOPoXuzjHWJ/fJ1kffXcoA8fGXhobJYYh
vWrCprGyu9mu3b1Vaw1/AJbBpeJFt7Cce+rOHrD+CzGILeAkEQz0WUHq6dp3JIftQyfM6cayaXI3
6E6qF2YF4/toFhIGue1uyaGb9mtd8lZoef3OUwqz1ZpdHGZW5o5eCEkqAcswjmxGPLO7Mb0W5RbM
P8RJhlxcKxxmDRijKjt/jR/QVoDWMujPTtb3Vdg6bf5m9W6ch7Nf0aXFViyibSZxvwV90YNE8hJX
vUKAKJZ9k6cjNvZR715SidoD0DW/ruRVs7LxoulWfp11xANTBPA0Y8URmlbnLpsKwsStTBWZAIwh
xCXKK+tIiVV/x+/c7/pBK7c16g5WG9gtal6WrPpuYq3j70zHDwEuKURejvjJTbryFiShcZYcZ7xF
El9gzICCXpEtWhMUuA15QFyRv6L+epHs9wA2MbbbqMxvTihONJpw5WlWYM4TJN+hiFQVanVbXlWi
93d1ls0PSEXTx6kYdXPrSANadlcAcqclu8a+4rK2PfsWsWyyhewhxDlFcmlvEbuDeMH6CLPKLq04
xD46brGcue+IXFpA221DKMWi+SfXkmotMG3RhWVW++Fs0NQHHSa7o5c5LnKnenDOPYhoC5dsMQiE
XovLSCPLxjNWNOhSinMkA1XOeoJVd9Z9FRmZLg8jJjtrP3DpP/DWslnVeQai0K8L5zRmHTeBlaZw
N2F0sMybVJREXK0W9Rd6Au9xmgyLhtLVJM/X7Nx4He5KZJBmw/QHHudtl4CV3nC0l3dZ5U3PnfDb
K9AK93sbQU2vnbhjopPm2rtlsJH1EDVW+1Z206r+LnWTNm3hymjdZNinWDzvBfEy5clrUp9sBrf5
iYzMSjeFHutHzO/Q4Kp61GjiEUVsJ/pWs79xvFnUzm9F9t+ac/4/2dbRV/23ru5/FK9vryWz938B
a+nF+CP/7OksMnc95LtsEZhz/oFYq3nePyyWNiaTeN4A/slY9Pe0GgJiiaOB7e/B/nYcur5/dXX6
P4TAwoqLw6HnYcz5dyacvzZ1/C3r9shAAr9SPX91DWZGIyxpWtrB1zilwJjPy2HwLfn0h8/kfzNI
/WW5sfqjPBf39xrUqeNZ+2X2vxiS8dYyagfWTcYTukds2YPuXUqFh+Yv9gzruuuPzSBfCy8JzkAM
NIz+18jQP45s+V2gsRnN6DAbtX/RqYhugawCtFv06b5xSjJr/vsPx3zw376ku/bEto5K28BPsarU
/zAlxsFit8gMIuY5hJsEUVv3ZyB7MQgzsGE2mirlP+vswhh+DfGIkLTAxLZ34OLw9tvxsLHHkY55
mCpMxlnaHXz6xRTwYae/VaxNzq0v/T3+fX+vli7dl84sOGUm5lOdUT4UOVaXQuv6L0bvVCcMJs0O
E156F819emfF2Km2Zlwl+7nFVp3GEhlvL8sHgYrjB9DKhSma1T27TXyrD3MaKreoNgNAtMMizPzW
sti0bJLMHB6EHMqfi7nUl8VU2Rehp1TZelTs7DapMLyX42aoK3XQ6whfzNKKvTfqa77IrEKo9NxA
vSlvEETVd13jIWzB4vxKh6QdCmdFLnWaOrQktsSBNfmRg8VW1O/SA1HsLOUEvm9JhkBvFVyAzrN2
6NO5a3PNV/l2SjpXcgfM9LfyxbeFPctzUjUUfpULf0JFPOcbnSa5odsoq7ehc5uXDI3k18zPxdXH
xZtslC79j8xD9MsArnNBMYq5pkDNUuD6o8fAnXVs8pYnhWdvoAcWF4JsPGZ8OJfPLsLimxkKy7M3
r7EwUdoBcVphitkC/tBKM/uCTOeaTKm+iSbGwNSRTigNKgYE7uOuJpRk5zFhsIMJdfRHV5bJPqmS
97nLmm2MwOAm9j0Yo9xxSRlKPpykiorbtiiXr2xMtAcTY9xZXxCzBHIycghUo67RfGSRHmg1qg3C
2o6RBe5vVJUMzTnNz3oWDx+xdPq33Fgr3CVeHC79PqWH5TNFk+u8t32xUYbq7qpCBzHjslAwJ0Je
cusm0nrCcfL4iy/xyLdRU+y1xls1QuW0kZOqkM5Z+gaRsBO4TX+TaZ0FGaePWerqXvbK/jjiP3a/
m9FgbpPamaEHOu01UoU4O4m8tyeljIBptcWjzdsz4f3H3WqBizXGH1PpkiLTaf0tlojlrQeFveE3
a781sCYvwBJYGi99f20R8G5gt15pLdJwsJdv2tCZd2JhXkrHKu80d1lC5Tvqsar8gRLWH3ckdj1U
qvzqmlEtDmkOssligER79145Kc13NA5Yx2kJpqxgv9LQ3C7AUohsKHMEZ2KY881ctM5y9lQxT8fC
13ENbxJGwHoQacxfn3OpEBWynhykInmEYms7zKPMniykf3HPJDibvFE9ubQVoW9Id6Xww5fZEFGX
2syedSfwe6ZYezXCN/42aRYiaxQHgj2Vp6S+TQttJnIlk+na3pY9irtcLfF1zO1Vjt2kY3zntED6
wOV3lbqPoVl5ZtA4rUxu/EgbAWAitrNfRAPjkK10FWmkNHSTL54zJF32roVP6364tOJGkPTohU/5
jIW0e8xLeMzAFXyZv2g4PB99Gq59p6/RYXXp2odR74tnN5q1VeMkiOcg18Q8AZau9UAxlB8CW0v8
vd2bkKpE1J6NabIPotQYD6DQh6RRLr7xJJI6zgLZrv+3GznR4zwP6t0RFZSniuZtB9fOPNYFVGC2
QSCR8qGwjo3UqxPAAz/sy2GpNiXhgbzsnqpvGGFC4HNH19gZjqwZj6SwmBq/p17XvSlAJ0fNFkX+
d2iI5aalmX3EvRHBGKu0AcDIqMqHybSaHxaT4zPfSBrvcuRkMLv8ctmiGC2SsMNgdIRk6l8KO3Ve
ixKcCbrrEbuSdMsHTeUuFFTUqNUGFxb/ztb68ieEyeLZ1PvpvsgzB9vEUtaPcZngMJMMh8kKqnNn
4L0ttp9X3f+vAv8i8dMwP9fP/3m4f3hVr2n6pyrwtz/yexlo2NSBiKJA9KAoYVot/tdwn9H8PwTP
wLoXt2z+E6qH38tAIf4hGKOTAwxnAbSx96/h/hpegJKLkbepr8qfv1cG2msB9q+iiTUBV8dapaF+
Br/KCv3PFQwa2AKlYiwepWxgXjULnvUAyF2NYYLV3bmx4u4BhED33ri5wB6Ua1dam3lfWdrcbAqk
sRg5Jqci0qZQhBMYKP+1JuQ9bl4gEPD3cKaIOFjPkvsMmi+vWWPzRiZTvkMICNHcyPyzgGxwn/iV
AkGYz3tmJvkVav9ywEUhaY604QcQqqVDMa4sZixpcmGRxjIxkb169eNmfkW5MqfbOOFj45gdKaO6
vIPxWOjtqvpv3gaRZK99rOZ7LZ8NfBHZ/DKzGgUBG+fuxpyX/sfYxUYgGo4I9tnGQ5w4D0aPkYQ2
UIovyGmX/LdX6z/SND6FaL/8CtAEuvxW0U+hEPiliCwXy2JbIZ1H9Mv+0UbvubIxO852akHcl/DD
3CAVpX9fu404V0rwozWOR32Z5vq4X5JsDhGnMoZZhvF2iQCGi8GqPwwKpK/4feQ1mbUptNMsux0Y
yyXMLjh7C/yr+zihZBwkhBjP6770hWkf7EadkYUKjlaxJ1TsI2Ma8vbfS+e1j/nzc4dScH2AUSKB
KPg3URADUi+O9AalYF1GL8b6248xOX0zhDXda67eHYfM7I6sTvqQmB4Q0GBnlp00s+UWPKf+1uTM
9JlJqekSV1Z+Al9gP0Yz/6s1hfiBBcq4iTWhLsngYB+L2+ke9MszJmux9zEGPeeVGgkVotZNK1Wx
pe20fT6CUJ1J5Q0XveSZNnt9vNEX86NyhrPqhIGwKLIPjHhlj6fX3KbTnIeTrTDlNH6ys9OXovGz
k2XV6p21jLmWveq96SITJWDRHbreQOqRsKJoxmFH6sV05aXM79yRLXUh8/SQmx96maIfcKLOYWmT
LUDcrbjcAJaZhm2aUuqSyeXv9aUDIpAOQIararpOFb+lAK9AdlsmZnuevUJ8hanV/PAYGoNeV90K
EmbofpgW7rYqkfLgT016U/S9fhsl83SPsmK8tfOWHw63RVGGbbJkh7lLYN4sDMCuWtpPF4ke+gze
DNjb4i0HZa/vJhIEBitKfmVvhmEkzuOzZaGY0ONp+guR6S9n1qrsJKvV0E2TZQq/y08z4x+6LgFg
NYpHV2OToS8PvT9Ue43c0ud5Ut62cwdiFv312enq5Z0J+LIhI4CIKAu1x0fW1NNd44jo1PZ6+5UF
OcyvpND37Mu/Tb6Vr/aW8gtLGB9ndmezPxvNal/wuz/XrL8CvY+XUNorVrWsxXXSuxyl/MyPOg/a
fGslEYFEhjbvsHWL9UCt81NnswIKKUNFmOpDy98JYuquQzbz8PnYNlnrb1JWCbddaxtno6mjn3Xh
6d88rZRf/cyQXys4jHepTCnCygYs5haGZPpW6fm+rTtCjIFPUsWZw+Ds0XHDwsNN5V08va3n8L+/
up/73n+dV+vHj+Dfc2lbWVXb2LD+fGUoYJBUr110FV3jaNueCUcwd632mCEJv+0MFqSINqX2lM0p
41ecU35zO3VVMu3B13O9mLyDAyzVNjp54MBf89Eh3sFvVRNv8FNEL50188PoojCObTpou7//AzAj
4NtymHzgMf5lUFAtOc7BJHavhbP04YSG5q5t4njXOhHoVrREy44NCOcFEJCUHaGthaRNN6+Ettk3
hnKin7x7JgfzXL+ak2sQqzDlJ1yXQ4QR3oueoPNAYUwYdnt/MXL4NWN4/fAtQhhhZiAJEP825GBc
vQbUKfsKtMCuAiVl9JOnOfIOnaQ2JGtkuc0mOV0Kd6z2fQnwNhBV5SAjScdTXZIlqnzRHQtbdUeG
kNoT2hnixZQFubprh+pCYF16dgU/v4KcLoJeKvkTsDJ0Aj+1QKMo4uwIHxhZFyzT/YDBogL47Xab
JrMBm4mOY2gYoq8iwXCqeZp3ov0QoJtJoGQjG+8a8opeOqda9p2ClZzS06yr1srb9EJMP4xYcl6J
0tJGZv/CCBez8dnW5dhbiZ1kZdvCSWiaI/FB0Uvl8qpTE0z3n69eBNT7o6NLGUNaVL69Ko9OC2TU
ayHkPBAuao4bX7TJh97IhYCCJHrhyYN9W5TrCbJ+NJkbnXAYLreWjiMtsEjeueK6A04nyvxJh17H
lKJ10m9umb2buLOPbZxMpMWAMO3Yim00pHnnBAPnFtPbdJcZtNV/8SBQJP7pBuU1XG2rOmJrzuy1
HPylbOCsLgeZj+01KYweD6vOC4YhjrO5YE0MiB1WCtAkfoAEmvaOUqx5dUS/PCwGZxKRT/JIcJq7
TciMObVpIfGXlnoKoZ2ZRxnEcbXrASPwuhqu/jYrHfZp2vdvgqb1x5C6lrYlxKh0txIbVrqvKMdu
x6pH5eTqLEkmqyJFhFUqMyLyBmjqgM8PB1gp05Y4YRe1XfllUrVh8l1Koko1ke791mGSwYultiD7
ho/W5lrh+Uq2Xd3WB1akBLvw1h7cIl1LzvX3ilat/yqn/GBr+ThvJ5EuoW/OX42mYfhV087y/RB4
QnNe7f3Y4mHNhLQ25Hq578QdlaCwx/yEKpOplw+wPSDwsd0zwkrqWzFFFhq5IYeAPZrps9SICg3Q
x5ke8T1l9lV6FgzZIm8RHSfULdMGwsmUg91qkg9IvMZVG9Va4BBwcqJ95KqSJTRySM8IyZKhD/sp
KXV+3Jwjr6glH5RUa0dOlhivwZyIJdp4jsQcUyzsVeO4l0eQqtw6i5GZb4kZgamLDafJoc31a/nj
zw+4VmuNeU6rv5VFzbnat6W3RQZq6ButWoxzbKv8NPMgeAEOoPpGA/hcbxiXmt8MrDvk66Dse8CV
jxPecLMJUeAwHuh12TPC9l9+Cif3jt6waGExYFYLkKpBktS7RYXWOMLII5yb+FtIKoHqNJ7CtKXK
DKa42/ZsEgmlaCIGFOZS/ASpcgVoUaQbm7IVXAWwgE2hkOm50E7vRemqDZeBzyfjz8vD523w/zvb
v+pskeOyFPjPnS0SvC5OX//U2v72Z/654dD/gd/HQKPN4QORxaS3/F3C7dn/wNdsCR0Nvun8suH4
40aDXa3l4EsC82F74u8sNMDA/flAhEe4oq5omVdgzUqG+XNd4hO64kUYRA+mF7+onNMQgGodOq7+
DVvhI2FqB+g37TevNL7NDBah2887gNsnYrG9cNFacTRVOR9lwRtNop999AeiiLpZJzNJa7Fmjj5J
VtFIKnTietvakzro36L5DktMv2qCqIRF64etCUxi03grBEGrpnCg0sjG1LtXKKkxcpY3lSLuroe6
ysq1bUOpCbGdldWddIKE2rG8QKaCqtEjAs+K6dhJd3mwZWRva1fhBJ/V8CRSH9YEq9pjkibwhTTj
QS0mYbB9/NWxSi59pYq9WxbJba+nxk2G22ajM327Z6jVhTY+y3tsPCEk7OdhIhmBzpacBcc+lO74
yigJcZk5qm1nNdNbylt/kysUqqa/QKNgrLm3pYIyzh57ryD7st8tprAwzQ/YFOYO+2S0TYlxD0BZ
vIpxVhuth7rg5+WuTFu1zRYWHktfsQ12/UAlbnUtW7nrixmwhXaJ1mn0oLXToTF9GClubVz9RhTf
enR+X200HSXynMXoy2uOqJiEa5R0JAMRLbuBo3zbsQRWoWAFsWmrNv82LHX6QICSdTTxMbJhrhhh
NzGykNbUoke0hfaNlc/LGtlgdySVO+05SghH6upCfcMVKT/W7dPzVJo5FP56UFundr0zSXMM41Vu
Hduh8B5cBT0HdC1HeyFG+9CbXvPippnrbBAlFM9VTiKXXTDVXGvbO6taGFqCQalzMPBNd3ZbImOI
KzX48HzBOC8ZQMtI0VSnTkZMGJeasWWrAbHAPgnuAXVTrkharVn56LB7YdGbxk7A+/nuilFztkj9
GF6KNHrORFE/Ao/FiV2m9aOR18ad6cCpslAAnOnSsu9A7DinwYGsrV2+GMAkGBv0zPvvZ9iTd0Of
k0Y90EKHklZkv1CNHkzyWWBmoDXcdmDHX1vdpI5KZ/2tG1zzqJnQozax7PlUO1AeHQKlez5AbTMC
Zl4CZiLG01jb1WlacTsuc/Nhq+Nhvhcxj6Y9RDM3uwRBErQ4Yq9Mc/ge11DpK5PO+kbWtgMRiMkq
yXhgBRFvT0kbfg5t55F149SXzUvC+7dPHX8dHU90zAQO0gy76xSkMSoysFpLfqTtMu6xwzc/4CdP
9xGMhMvnd5bBTPd242Dw1xfU5Q/xKr9J7c52NiaRYA8EUHlnax3QFujiToRKDE8ys4ihAGJEwvD6
g/dmOV9nxi9f3KnkPyzwBB7tkUNk65k0abovx32mrOz755OW2T1fbYn9kfsXTdvN57CaYqO+KCYN
CWFEGdvDpS2eLV+Jr6pCwcIw23IfOsLhj3UeTVeD+orgE+DKAg2BdQC8wqnHFPyklQu/NRGRpFyo
sv+A7kRek147F3bZ800bGeKK6MS7qhaTb8ITmQcLYRDf6R2wZNuMnIPPNaQ2enxFd67yXREnq+23
ZSKFMu6xjVtyQoreDz9/W6ViVJ3Gs/Q2MsdssEG55W3qjE9udi37bLTSglzvreIQmAoo09Qcbyif
eeoX/pF63gs8mnkjACiTvbzcySq5G9v5ftDk09iycx3t+nuVUtCwJd343q3oh4uu4vtk1EnJ7JND
mXU/beXf+MhjwXv7m0q410maO3NM9uRNP8fMSLZ4E7yzA0sjaCI7zAkGF81cbzwBFrvnHqN1NQmr
M1LDuVpN9gWujnHnjJzhueHFW8dtkBi51cr/nO/SySe/kAjzqD6ZlRvdM02cLsYk8O/XhMKjTnIS
FsIEEXn+aIVzg6DfbdruMI5Fs+lx1CZbrTM+qhiadyt+tNXIjoKJ/w1uHRlWojSOcNLeO6M/VGRg
c02uTLkBpBxCzRdmr9+k5gGTrkvkgbLcQUnug3KuxlArzRlJE0yhQKxtS+M4pNiY4LTHJFs+ytHe
sCRDtbMkctf002OVDeQXuPnezBCC2/bCLzh1jN3UDhHU6jk/547xBemjCFy/PebTXB4Z5pgHxSG8
1dlfIuTMI4g8w6mJAetrBMO0+rCGGtREZ+W6y6ykT/dIbHQkdNGLbhCyopU4vY35pzk39GGe+yMV
bnqwVKt/dx2t3hp5/tQbMnudZ83E4z3KIDVbb6MPlYRz4eNV8iOrhQ21cB6YY3GIs8VExefpFlCZ
rfCjx7aUH2RIRKFeefMdK2XVhPDXUrY+vUBdXS0osxFUVefacO5olvIHHqtu1V8Z9+YyW6ESOH42
5aBlh7zKm60lNULQDdH8kLbI4bKJIxMj5rlN8zoUNflsHtAoFpnf9GgZCTjltqcxtfeaM7zrlv6C
pmevzy3RcQa9N+K/Ef0ahCmI39ptZ9lfQDgyaeE1DLK0ir8xzpbsqEwmMrp3xq8ShxQJ3oflgh4j
g8D4ks/tWkMg2NhIrLUnslmUHYyCyeImHrMvmUsoPdiN8oeM3OxH33UFi2Aiw6pYRsD2tZGsVUvt
6ApPKi7NkIm5fudGWf0AW21i9t5SWQERQYXVeXfN2MCH1+fiuxIGgaQASGAWY9fpnHTZIjRlu1j2
6eBukgrSfpSXnh8ABonP49TnxkmKyEBkJVGssnIYdl7cljqvRPzcO5N2cQzS/HJTTC2/xJq9ehdr
4Zhnw9m1O4snpkKSUbd2IwJrQcxmT0N9V3uGe7KAUoRRCy8/Iq/y2W/T/qryJc1CKFqYr3q/0u7A
HdlHKoV8b+h1G6ZTEdGUYOcKk276yURaXIwy7r+oLlWHBqbNVyhDdVBwFgKkXhUFLgMAzWqgt7jL
MS+pwspx1E56zQGG57c9EOcjN3inMjS94CyAPZFB0pLQNFvFmyuZHskuUpfc0fTbLqq6HWgbIn0E
4+MB18GGmuF2qrOdpWl7dizOpvCWl6zrkMNm1VhsJtWyxjFyIyC7l+RRS4d0yrxyv9RM0dNk3ncQ
HQNBAM8O7sd4v6whJvlYS26u0QNz1RaPbSbVwTNz7cXs/Ts2qvKHcolVbAmY3fmNE+/QCpLGZq6p
PnCbtkO38IrTxQfIJvCB2PWFHBRGof4AJ1NX9rPZTPtJTfFW4qPDru7eTakwoDChlJsrY09MqdwU
RhciXI5/kOCwN3uuvLGtSTEBHIAIf5pOKYrnDZFxEciK6JzGLaYI24b44GXHeYG6HmVe4vdb4q5y
I6SpvxKkmJfGjTtoTjqGGUx3o9kT/5vFgM1I6eIVXjfx/MDrXh5lFEv6+HNhn/+2vXc/V/nT51qf
6S4r/uxz3T+vm3/CWBAB2L8pAri3kQeUn1IB+SkbSPJPDYHzKSjgNvw6ITHQdLQGRPWhOrAG9Rit
SgRj1SQg3al3GeD9W6ha39rFJMqica6pX8NPXlUN7MownYGjv7Sr5kGu6ods1UEY0uhv1aqNSBFJ
dPEsQrXqJrxVQeGuWgo4s4rTD4GFvyot1Kq5iClViMRAhwHU5DuOpyhoyyF7VataI/0UblRRdCo1
tBxxhpWHLQHJSWOKMXXVfDSr+mPqrXSve/4TRPIpsJGILKtWBM3TBwPFkaFZ2d05Rr4paus9YSC3
jVatCcApZCfZpwQlnrv+TbdU/+HmdnZWq1ZFeKSZmKt+pcv8R30cmASgGV2Qt4x9flw+RS/LYs1n
C6TWQ7NqYopOL25lUr7TgCK4rUWLeEb1LFPmCoVSirSmXTU2vdaWH+6n8EZFfQ+uJx133arLoXxx
QoEM+dpDOd9QA13NVcfDBgpJj7Gqe3TLb7cEBPGmrdoffEfDDeDT6gyiGmlQO/fFJa9a196sYIY3
VPfIiKJVUVQaCVcBaDCERrSGNXVA4Xsf3qcUaYxtAzk++qR+VSotq2Zp+ZQvjZ9SJudT1jToqnqq
KPpD21i8m6ju653kYAw9Y2GmGlUB2UApF/SS36XxoF5wDRpbB4M/tsUqYdoLaq4OBF/80jKVu2Db
Smh8U79/QjLYxVH4P9k7j+bIkTSJ/iK0QQdw3ARSkkktinWBsRQCWgXkr98HVvdYFXunavveh2mb
sR6mRAYi/HN/jigDDZtCCu6Dy0yxMr6MLLQ6ylHaphu+ya4oDsJSyaFFvD+AePqaTbRddzOqD4DU
y6zFF17HrQf7Wh9uYqnqOyv1F7JIDbvb1EYGiitvy3yMkLHvRSde2CMHvygUvqx2Wlp4x5wBcvtd
Pv1X9fmd6kN1wK9En/8h9lWVP4s+b3/yl51B9/9g7+EgPQsC/W/zh79i+wZOB+yu34Ekvr46HbAJ
KEn0X+Bq5a88FAVoEG8Jx7+yisYflskQmIcD1oKa/U80IGZ/P2tAzM8Bvxk+bGCi+/bfkChFIzqk
YHeEDlgD8kWWHFWRlxvPcSv9oqoHj0R+2gi19PsM/F2hPys4WsY2K+uie2DooPAYADgBs5i3aVuP
ZPWHsqm9ewTnGqscd5wyMfqgHlG4dzYZyIJmMX8+EIAcNbqqHNMshiNVY0XHRnShBEjV5zIn0Iw1
KMGe53t1eelE6XTCJDrox3Qd/M12FD2kVlNDv3M/aCQX9mM1iJVaClnUSUldFJyPi3RCFnBIfz1I
NlEl2T9sWGABRjQHoMT+doTfPGJaWji/uLk73S00xb0ytOAEV6puOJP0o0HPlAqHVTv06xncivUc
AX9gBR+gWYeOXyVHl7SyuPJ9NaRBN+sY/DS26xu3ntVeYX/vN9oKrpeFnR3qqB136UKogX6tkgem
eypCCh+i4dp0ovJFjbNxN7qwWveVSqF9dh13WFwbNE928bxsuqxow9Rphg+KQ95TtFSIJm3cEIaZ
KuhJNJs5vFFa6XrzA00QDZxRI993JvFM28iY9sQ1wZzOaC+Rs4215ZzSep3sar1JMrQ8F1/Vk5/O
06WpRr/bJ6ndqJ3suE+wVOHuhxw967eNm21NZO6CLQcbPlJX6GJDujowujTV8OvSdY3YbbdVyMEF
lc4digPMKkIP8dB7iC/juB0VsXXGRkO8m02l80HHde0EDKnHbyJK9NcFGtEuc/g17lazKKcOe34t
DN83d2y4nX1fTfW9UbbyAopr/qHSqYCN9MEYAxKqCvSwjPXQbMU11Lg2xNgSbanmBZW57mm4aIzJ
GLZxnDc7MqjTVorWv57IwOPSbPugp27nJP1oEpvKKjIAuRbJCUf2mDtTrTqCTTKPqqDE3HVE9JFf
AxXZwFH9T1ExGNiTOzVk+1g1JpnypD+OnBF2dGMKufHLqLv37OEz+zwtHGZvCSmhoCyLX0DCwLG2
CshmEwOC2PWMy8LN7VMmHc72mKT3A3mkiJTYYhgc/3ANAdDQLA7PzQPF8e1V4+nLJ9I3UQgScn7q
k7o4RAtGw0BjJ5Vuao1iqaHWuuu5msqrxuEWt1FkV9BDhySC/pB5oSGj6tGNATKMml8eaTaOnxVG
WiI9KsrvMrs2g24hPUdN7F5VHtehiGzsiGA3bh3Z9MGsJsvfVaVtgv13IiO6qNdCQsSd+rotwGJ0
rp5/LY1sPuLfrgIUKeTUafbRTNTnVCdCB71yDBzqaA8rsJUznfk6jfOzk7dOUGaxP4X+YIoWO4Ll
8D2iVjay7t2bsaOnmKeFGNjP/94V/0xn/OauaBKk/2XY4zrLX2X1c9rjzz/688bo23/YcOiFg7HA
J6HkM1v568aoW9z+CHM4wvw+Kfn5xugy0f8z9v/XTdH6g1ABUxFS7SBtHPGP7opQ3n6+K8IGIIEB
nMzgFRjWW97kx5hCO2ReObnEAm3Ep9Cy852C77KzCuVxQZeyAssZk8lUnVxQvFq31x4ltJIvuXBB
LBKyauvVJFv4SbTXekKbD5Ax8wsv9pP0huRB+3FoE/HisI8n+BznF2pMIXxpWRs2epIUJ+ao2c7N
/CHkdlJepmBNq5eSYq/zMPf1si9mYx+zuyS0ho9ih5Oo9V8GaF/ewaNqatOqZnY/DCPi7Q1qqAjp
Z5CXqVkpe2u5VIkFWAC95HVQmvwA9aYrDlVbZXgNGKySGKOXEyi+xv2eClE9SxgOFaQQrfEqlzbm
vJ3X5Et9VeGixW04EdMNCC2ndnRQnWu1ExpmA8UUaddeC2Ahi/img5VYFBTpMaGFOBDlfJ4o8nPR
g6WJKBAaw37ARhyw4Bj6Z+Yx3bhAtEnobdpkZeew0yihzmeIRi1VDBu3L8nIlZ6Jn2eiixKFVnpL
Y7MWwp9fgswFBk6fbVybEhiIRw3lkn5ZIqrdnCxQBeDPcIirBD8SKfB4T7d01F6JQmlHzgrtDXou
fntfszaY2VuOubLEAqAN+xiN5D5Dd0o2VqdzvwNbcgvKwNm5/mqsrNNsO+Z9HszZLMOk6kCdekV2
SWrS2lfoRceqUmyoyoFFlbISF55h3h89evREL7NdUZRVaLkyvnZMAhmDzMEM2HEW2sqxNilSK/kg
P7qFJl08R6Wm6k0WoX4s2lBf56n7SHCII3rcdDejHMRtTvvti6S8NIx9Izq1tZxuuR4qbnZV8oQd
NbrJzWp+pjqdCrKx7+kKFkyk6JRedzRZ9CTryTpM0tWwkkaTQmfR/B0eFusSCzkxhlRDoSLZk81P
deM5OMtz97FxIRt2M/0MG4pr0GOdtLEmZN5WTEE1L8uxbE139eR3xZZOXnUcqQPc0+YXI3lU1oUP
nIAIR+2MD7ZvYK3wcAam0Njb/Jsx2i7zQLE4hE2rstxmZsVEDmjIDbsEcWxH54GNa9gB+LE2qG2k
fnHao1ZQiFSyPeqH6z6OTUotwICCFKHAMkUP3fSQhG9l7pZPbYf9YIhE/Yms9rPRtEOgcs878U0X
CM+EQeeu9s4L5Xa3kdvJUwlr8yE2rOVDby1FsfPHyfycVq1+AVGAmDr8YXGiMMPfUZDwdfCb6GA4
MBKw9iIjISHeoz/2H3Q3zZ9n9LVna1QJDKbGy54brAQhk7Po4Gqq3a9eZ2aBo9oltXtBC40b4FXK
92lrzdelXzqnceoYBZYzjasb/la7NlIgRYuz0EbA/DW5KdctNfnkCWQzVCiuYoIBbC1o40uU1oW2
1szbauxrEkEjYYAcm6MQuaS+VgdJ1Y2nSvexjMyO+WTTjHSttPYRSsZ9Wmviy+RUpD6Qa5glOKPF
md6sl/RBtKlNqHqOLnVFXTTwDI6uSXwkSifOM+wOfhp9d7/kXh46rV59dom/cTJfqhsLWeETRQkM
VAwtn9ZNfH1B7aBN873tYKHLTaLSRTOHy+LHZ9s0+hfFpooiBVC2GVLokhnGQh0CxepJHb/SlZl8
zRGxgm5oLlH1xq2DNS2UTAM+sEVMDpYmTI9Wp3G+NKfaC22OSt1GKVPjF2dL/cpoJkgBlUHmmILj
6jZLO8IQuBd9bB6TcTV0SRltcraww0YinE0HDhLTXTUCm6THfbTuBxV5n7KxQFfsk960APGSssA5
Od/ZWuRdVkPpvPZOW134q8OVKhODda5fh4wxii2N2x6ID0xG+lkQ93uYDa27EvGqHca9NYaGxR5p
0yXyiJltwAg9G96lZpjVFTPJjEvUqQKlT58b7nl3mPXmY4y5OuBB4yBOIwjUWe3vVWNPl5oyE+ZE
tfcZLLTzrdLsL0ndmJeGGDoVzICRV8DJtmnZ9ydUJZzHSXpnH+zXpWRUlm7S5bPUV5SqDsjCnqbH
Sm/vwVfpgWe0HAUjXICwzyVKnOHs9WTxbxujrbaaa0ri6hjrDrEmr/KMcwJd0lHYlq3xTB+8vU9j
R9/xe//MpJzkktmNgQSX8RALgxUEN95pTLNi27aRk5+dij2/05XDuSr1+ACJZ+3JLVy1t0EX33Ll
FmGp++NNgrf5C0F4DWx4bSBO5bb3FBMhP/EK59AEkxFUTs1hIM+c4qaISPjk2ByPBlMQIOQ63q1O
Ty4h9osNtZ7VXvWYku1+Ui9m28ow9+BnDSL7qDrjU0rjJ8qXuVwSiYn7jUu6+8b2Gg4DXUVur5Bm
MFtT982gWnTLhKe/T3XX2ZKIRPqNvWxne5UXWi0j+lXsvXJ1ofZgqBteRdJeD3FqGVtcp9RX2WYB
LK+V2hENrk1sxlPl+KnV7fxjM439LoZN+wWOvsHMgnEOy95H6eVf2yzpjpbG7V7HOxA2Dv8tIp67
gaDqHpC99KOe5nY4JAY0MpUYlwtN7J99GLqsnVLbK0I/jEyi/BZ6uXUyuzRhVJY2dGPE9Ravr3+w
7KrbiYmdlwbyF9lBDhdJUdGykk91w7RG00IccyqgYmDYWqIrPytnZGpg5w+ogEbQz9I9jAPc08Q5
Y/6sqXYuUA9rTouV4Xxu9Pq2p5UT7a5MAyKHe5ZoDSaF9sFI7JkySpceVIrqEASg2mR6dSXq9lbo
3d7vcLqNBdHKIhtDXZZ3noaHLK2WGFQQdS+NzzDPTUpmKFKemBXGNHvkZ+jlGsS3adznbu8fAJfF
ITrlLVSjG7qX5I6MfoJdQSsDN59vUcNXEApumk7VVagWrHnkJr31zGnsSxiDLMLCukY2NiG4aeJB
2fRnL2lUQU4yvjaRq20d+mw3SYGiaCYwOYYINMamJJvKdMn/zLC12QqNy6/qtIM7DeWty3CamzEl
mIPTG4Hu1/1xgvdwSMtY28S410+Fmm/zxPlI5crjv76yUiVq/s1ZCjcqotx/t5UFr3nyDcr+z86y
73/1l8iIkki5jI2Ti3JRoBE84F9nKZNzlo75lUC9R9x7dcX+KTJCANUNKkIZ2q46ydsp56/zlPmH
QweaLTxCTqsE+Y+i8+9aFR0qC6FxwHACLK2TNl8V1R+PUwpJvG76froqR4uCUVgRNToKzJYgE+PA
ZefMJxz+K51Dz9SLggD5mNkd7KbOL5vnHz69m++++x9RpcbPSZq3V2PrAOLoAdYBornr4e+HNASR
xjrzZT9cmU1pXMXZwg26F5Urg2lQlb8ZRrt/EYgi5KEKTzUBiHHEQupKhE1AXZRffAIg1zyG7EMz
z41HsMyesZ9dJ/pq0JYy/c5/z1H4h+zP91cMqBVMNtlQ5v/vgHJ2IgAbAiC9og8oxjBBq9HjsEbV
dkrMFQPpeTJSCGMkOBfhcivDGGDtC7rCDby6lfrCAa0zmErVIJEwugI5KSQbEtE6GUUhVSpvst4/
FZ0vARhhpH7qZHNBA5IzbZNOc88JLqRi/+vv4e9fg7AJNPFFAONDq1rf9A9fA4yReNTqvLuCG+s/
cfcyWDJZ6+tNXfZ46QG83deRkX/49dOu19qPYQxhCOyVUAiIA67/WF/WD0+LVyW26y4ur0pvMa7o
d+mvyq6lMSeST79+pp+TggQReSYWewKJHkxc4b27zmoUSpBvsrryah2bF/vWfB8pkCMbgGRbHQPc
Elj67FVBajHl/91F8x7Iy7tEPXFM24KLwerw7umFsBJK3/C5iSZzKIrtndcsX18DpUPd1m2RpmEj
pZLjVjOamyarxFeV0zhC/4p9OXGI1wPIBRUjW1EWj1ZLf2EoPYBmNafMUNeWgpYfHyL9wbHcpf+d
X//vXxT5BpYNINgU2wl7nVz88EXpbu+UjhNpZ6OPitekpd+SbX+mypW4QxfnaZRJ9omKmfpyWhqq
OCp7SgLTGMQ3xVS4CmYSK4FdpcPXpLXEF4yQUpx+/RWjVby/nPBpcBG5PmKRza/zXTTGbb1Eb6Wy
zqjjdeR7eLXlwlx31TsxrPZBOzX6Lb46XFBSShG0RokI39b7fJVNM6Jmd3XuoKWKfIyfx5RwBGqx
2tSIz4/uKr9G9EvAilg12URZ6LNR2pVX4yra4my0UK0NlFztTdU1B1kcHBTwOzONb+J5JTHlvWiu
FIqwetOGMV7xQSbgXPGq9gtg1NFLL/NVUmZWYJ/kKjMvb4rzqEu7oB8IIVp706THVZ42VqF6SafP
ddeo+17XULGxxAmC2E1/pNvbfGikMdK7JjS070Vm0Sf/TRGHF6R97FeZvK4780h7S300gAt+SYba
5Xe/SuvJm8o+rIJ7u0rv8yrCr2DP62Yspi073WZnvKn1uSPYxQ9An5tgWAX9orOQ9mv/mhAHaj87
eXXgVmOOARVETLaUyD9MhS4vzNav7x1LMTbwU81EfS6WV8+t2i0b9nTZIf+hfVFH+krB2/ite5tF
LG9zifJtRjGt4wprHVzMbzOMdh1nkFwsDiVjCyob1mkHcw4mH+nbFERE4J7E22zEXsck1tvEpGV2
go2BKcq4DlSSt9lK+jZnwSXKzGWyxHTpZsuSR1QSNKqA85vkc9l+gdZlmstLN2oTlv+N37KUV5/N
uUiVBUpZ9X2tX6lMFdl08jFq7gefnk8ifgnR9zdrq86J/QhLzVrHGz6ba5An/sTXVXh0pEUR90OY
I2NDLGiM9aDNOXdeSxAKojpksxhlOE+5ry7dTllcUWNUGZy5eu6FO1eTaXQNQcpy44CcIAwSw8qw
0hFAbv1N3nDzokJnSNxAi3zDdzZzxEAnqLqIviXp9yN4xVyQp+widgU7p4yLJfAgqMEAMzO7DwrZ
cl4eujnuoOFpNJVUceJ90yD5Jjq4PRPOqu313pWD+s+Q3BJKOGlQTl2zzIeOMVcrt3UsxepoGpaG
IVJXJrs5d4v5oHddUQeOOROwEJMzY2mnag5+nGubz1pd4AoA3c8Rkf/oGnqbDuWqh4H8nKL4Fker
9VWObqncu6VXFsQ6rTKNCznKDveCkCgA+6gdyPJyM7ZOaUzjyq6veQXbSsF1xJAAzDPAnlaP58KD
zAZXrKzbkCKC/tRajpOHcWTFPUHWga8zER37k3JNf3+FEuO7occLKBBmqJk8GkxPDnEiMjcwM6rL
kSM5OC99lDkbbWxrn1a+MbUDiyqVhaxkumgXRNPtnVFHMUKe9EWNxYbqOJzzxggM3Lc5R6z/v43h
Qw3h8ok5agHQ00C9TYn2sS1nqn42Cb8j88pYAK0kG2+wNethXtWWK7f25yoEPK3OTl9yS4qpNOYP
/MLi04oSKNAvi5GX8tRQGzftutFZkgtaWtWDnZrOqzOtQoFncPHiP5noYehccnybAhd+EeYWKazA
G6NtQkXgS453x9ykcTrcd6g7n+pWWodBjNg1YJFyWCMEweM4eUVJZNkOxtUyIe3ddsoxHjCf8v8Y
XXooA0W13rSlkCzFvjGZ5ngsRdyZ14km/KdSRw8PyjRtur3IO6xC02wrLJXNOmiWY8kLqwB+Gxfc
wfwn+oe5ugtWyTb0wMUyQuz8yCTv32fZnemVPnxLOx37s8LZx+ZzTRsTAsKtUo0FT11VywJdxizU
stczsb759aWPrE+8LoCSV7ZT8i56THskK7MqWwI/G/jp1HmcJbclDYoRfV3sCmL+HWuqqUp53Rj2
3BLjrtFrjhJuSX8uNFnjDyUIMu2mFdywhb+OZMb/RuniHbGATL6x7pNVCRrTBOiKzoStmBLCjOuC
/qbXsbR4GVObzneWmvTuImabm15UNW0a9x53i31X6sZV48fNC53YBLMpKErMU8XEpL+g9DwewrkV
zcgGd7b2tcnHigLRzIDkM+dm6ju9OjT6PGTPI3P47oASU3yjZG1dQ5ImlyHnAM/aJua8WnNJcD5r
ekS2gghtsxFYY7dzO8o72LHdhV9kqRM6WHxpf8odG2uONP0nVK0h3uZmyc9k0SLQAzbVBM3XggV5
PnkGl9R2XFfsbeoQPt5NcLy23GTG5sJoexPAvp+rgTst/Fq23k36sfUH/0Gb2aafFl/hWVYd0ZBN
wdhsOCajyUOB25TQWkc6Oo41Xwu5kMx3yXwMgzpPs8jvce82tGx3B7uYiFAsIyidINNhNu7rPKuq
c+lONtKdThOAbMpiuIhp45SB53SFfGAn0n1BxWUZYensBiiMqGwbfxy8hrvA3NzncWMka8bN8gay
F5AgHmtlaT4P1uGLkHShxictqsdPjNhJoOaic7NjQl/ELbpZRGa1B90LFH51TiSmSq2biT4B56pw
a6KB+NJ092wb1FShbaUjbGOJIQ3Wf5kwxloE0Ryv6/KtMVlTGw45SJf94hE9QICdYhHO0ax3eOo6
t3kendl4SGE7RvwcEv+Ja73oblDDDRZYE9DAziukSz6mf6Hkc/SgdWaDeHTMEgvI6MTKPjNEooq4
wQXdcnPnit6SL+Hb5OCAFSKxVAa9igGKdWNOeu4eadz1eV/TpMXnrNXqMSy6iDWDGXuvzqQWeP0t
rXo7Up+ZxNqu68e5AU8aknQQhGUh5J/fdqX/erV+o6QgVXDI+e9KSvg1Bz7Tfv0xoff9b/7UUQQw
QZu+FB3lw3DXdNx/dBT+FVZP2ldWDeW7Iesvr5b/B4YnRqjEi9+gNNi4/pJR4BYiGCPLuI7prdjA
f2LWYiz+82GD9LKzwhHJEEJKxBb2TgfIUmIGBsWRh5lO0A/Ygso6dGsL+9AE1yiYRFuoXU3CA7c8
aGCSIQHwRFIbgEPwxiJ2bhZrMT5ESc+esSzZEvA7Hb9OCiyBx4MH3ApJfsTqpvS0tc4x/2hrVOZa
jEso62RHOlt6vAVn5TKLswkVRIXj3KdqLC+nSS1XOTEcLB7Asg+C5cEOorRoT66hZ2Ff4bunCE9u
lGSCwzalvZgYFaC7k3vWJifdj7w4KN3UZh/FAo630qjJIEpnk+ZKPqai0T4keaE9xE3p4o1lONf7
Zsw+jj7w2uvq62XqvLCYutvBi78Qb+ZNUq+N/G/e2gBydowy2bY6FvVZFIHt9Tj7VrdWAtzUV2xI
dOgGTo3FyGxUvWsWnl0O5q1rTRQJCnXG3sl40DRv8Z0/wDM7G5RVM/0u73FnGpfTCAsvZ6iLRxTz
rukVl9VcXNqAMqKCcQDxuwnaV/yRQc7RbZBhyP/dZnP2sSGhx/Ggup9SbXnJqEwNa0tKwo91v+u5
rQG7KAMuwYfJwogvOM1QELa+hAaKMA/tN5O1F4vQr61M0zh5ZmCuOj9/qubefmLpLPfQ3XHYsm/c
cSecsLYxe5d68a1b6hvUw+UQ2dpJUW/5WtlG+wC/i4lVwu08sOqc5disbxCEDpG3cGd3VHM9wzj4
YGfeg9sl1b6a2mTPiDa+pMVWbBdmUQfS6VhVc+8Rq4BGJ6I1PsY2vQg2/ez4BeIVrEhe+rOm0xoa
CJJwtwqb8BWJR2lgLpcToXHZLNtclvcWwtrWYuDDvbyy7jqCUjvK45k/WpJ7K78cJrtDQjyfm9BQ
TISp2saqs2NcGwbiNTzglEwtpvnBra5MY+ov4pj06Y60tfPIFiC5sAtX/2jzxsMOHGQAVcZMsFVx
E90ZHqfRjTXN+sVIKEQdq1SHKOekav6mlc6i7T0UlejbzEj2nJstHT4rZWebi4TzmMEAsi5S4/7f
hf7/I5kbPqvpr1b6y6onT/n63pf79ld/rvUwZUnm4fEhhv3dTvSftR5rEvVyHr5chDvLRHj8j2Zu
4UyiPJAeY6xGq0UI+fDPxd7kAX18/r7AZQvY9p9p5tY7zdcAzApzhRytcAwCR+/lUfioY0++pT06
MJK9ECulcafzWyCWwFpcNamnIAIAmug0ET1wSmtJS5XRSWuT6NSt6TSRQ1qpdLfcE1IZVnx5XsCG
zLQHD+tuiLPCSbaVrnz8NikRO2B8X9MV2zPJmJAka+CWIm26dGURnSvdllNI/G8gtUqBlBHr7Qgu
RVsOIK/d+x7N9jfYIvfnux2fwEpyA3XFiUGYlrP++x8EwBRoFJ0oYEtoNZhusKP6e/D4lCMptb4v
XvcPl8j/MRh4Jzi+PR86FHE9HQMTka+fn8/UDLThLKuPowasZorzT/EC8QqMVPKbZ3onfa/PRL0m
sxdYJD5c43fvbOldY8G4mR/HiJoRmosgxcwOSwhoivvBzO39jIBy94/fHiIqyF32Ilym+vr2f/w4
dUbiRdnlR+brM0y5FU/Z6aZwwn5ywAn982dzKNMBIuzZrniPS4a9SltVkebIDyPlyWVbLLvJbY3x
us/9h18/1/tez/Xz9FfTH7I+EAXQCj+/tSkDEFlkenJs5JRzv5LUxoRNU1Sh1xrLRs5yuu7b3rgc
4b8cllyomrmG2/3j9+yAG1rHSmCosUu/+1pzoxN42SgnaPoM4NTUzR3JXGzqvltDKfn1m/77NeTg
2Mcb75ESAN/wbi/YItlZqnXTY20sy23ltV2oNH7BtawziYScOCnyEHai3zzv338lTDbYhdLJ4kKN
1t+NbbI4HZPYrdNjOTYDh0a+zdHqRwbLSZ/+s+dCT+fxEdaZOLEKgr37+Xu1E22kpMtPjonRxCGx
Nkx8td7O6wnWevz15/luvX17LgdMF/Q4odv0/v78XCmsV4B2XEPLvIxGWEWiOOWJNRjhr59nHVv8
MH/6/jwWs7wVYcjlav78PL2Lu8ytpgQkDZs+wPmMQTf2jF+AAl7nXmL+pEiwVUQ9F7qKyNcWsfx+
QPyvBMV31876Goh8sNBxyDFdRlQ/vwZ6QDI8M4rXMHQxXSzoOZt44QAbIRmeGMUxJnSt+Tfr+dtH
+O6tmyxBrmt5FvdQ793XOcQuRQKRSI6SY8Zzm7rFCavvfFWnALdbqyZ8rDRs6Jtx5mAfwM2ah+Po
ltMXw6WG+nMNPOJEFD46IDQUpyiJ+MeSare//ob+r9fp8MX4kDR8zlx/O2Y5VjQuQtMOOoOfT+Bx
7TYYMKbwFcHedg+lltZiM6eaEAizY3bWB7TijYVofuyzyr7wlR8dJ9yyV77mdmLnDrJKYaD4Ytj/
+rX+/aqFe0+cgCgQO5K/deEi3NA5k4/JsfB1wpVZTPKDSHOntr9+nne/eq4YXAJ8ZQK7G/98f29M
NKBwkdYRSBhh8PnJivkqs8q5yDvb+b6r/a9X5/vl/O3JhKCqbCV1cdJ9d3nOXud09pSynJO9DWMv
GkI9r/sAzli2i8wVeof1/8LoJ/GiFWW8pz1D/eaDNXRn/SX+fLnSmoqg6TtsCng57+4qeYsXll9G
dABW3s5HkZsspsqfrPoYY8G+1SxX/+Ss+MKE8zTkqVqmMf89az3OtJDviLFGJ7/v5xtAOGYPczmt
wdXkqmdOmRXLOZdddJKw3u6W3Iq+DVOfw0PPl/OSt8RA/aZ170UDKg+vlnMxtDoLbleM5h2ZWfee
XnD9oMCjwm6H/xfqdaI90Mq43M6c8voN+vlwXbS6es2RyD4BGY/OnVbP5JemMvoG6c4hPFU0BRnG
oY4OS2fYHa1ccuUiinbdI1SZrW/olbRfCb8Yn8u+sB5Hy6qbzRQNhRZgHLa/5YOyUb0Yecpt56Xy
HFv8sm2HpcVoh+RTL1m8qy52vlFi5kHjL9g2rpqER0lk4sf9TpeuvcfAyGaI4HP3xRO9uS0x8714
zUgWEtQY1xu//jjbZZXP09c1uVXPZGyw0btevCwkmcMpw/Up1r/t6FQ54+627G2TjIDaBGDvB7+y
5jP3mfypgbJ//fbxRi68VLOU+m1tNRKq2YJCcYTMBVrb1At5JlpS9NsGZiylZm+rVW/MF61aWKGY
02gfyyrjioSvAikMMwitEEnNZzeTVYFup+vygbm0/dyTm9LAiujljZWZogxTm8dhhi3PrqpJdjci
wX7nj6s1uZ3jvY94TcMlkOT7NLasR68cWnOjmXy2BTDRT0ib5g5zpP1KCoxhGD8afJ5RUoA+Yiqo
ApUBZdGHZrpOZnuQBLyM5GPuMgWcGK48GTN+ua21XofFWEGW7NMxZmjuqSRcJoMNjFFUy45YPNcS
nvjlHI8zM4OIoxcFokzNbgtHI9i8FOxzerkSQ1PeAPp1OoJg67jAtnon61fJ/JBaP4+rl4jzdEMp
KI7rXnJicJ1Ke3DprOV7jO35HGt5esq8fOtT0BpOrT1dE7hvdiqlWI68Q7VFVXKCWatakG0ygZbR
lhf0GKzwkDwJXbPTz4ZVLqeeSeUB13H0ECuxrWyqqBq3zM4zzxZEWBavi0Xss2RBFIEIgdk0tV6o
W2WyZRd7vZoVjYOku3VtWgKTM19guAAFGNUUgd2WeRbwqZpPfjJcJzH6P2GvnZSNtRt7WZ1IvFDs
B918Q1reJxnO28ozrw1kluXhPBAINld8i3Lsl1Z01jkukut2Ut6G0Pm0xsBsynhMxlJN8uhGLnZz
yI4XuZMD6aASvFb0pGY+lmawQ7BtFt0NfSIPm8SXd52cPwF/eq0BvWxToCVIzVQWm9A4jprufWjo
jcN0iqwTzJPHXa2vzY+FZZ+Q+I3NYCZX+B/HMLPdh2GILirGXB8UEMettOfpJPOCBdhe90g0Ply5
iWWdFRiIWwMk4kmjQhz7tXuZMZzx4GwVqeh8kpSNGXdfGz2r17aRlMBjNETNZo6t9GRUdmWA+I/F
Ze/kvKAqR6PF1WQuj85iW7tpzKN+qwbTv1CG0TBZdmykdHftaBRgFtt6jh97Ux/vcUOxf6hw5ccb
Au/zORM4JKLCFWDtlfclLZL2OJHyPMrGL3hSdtHnNtbvPGcc78Q4z1tr6fvtev9ZmyXqQQZYnIub
Dk9JIPil5UebrkZzY2ZVFLQze5FsVdOy0u0C7LYJS1E50n4VcUfAhS0OdcrRp+f6Cwu2eTt/0alV
Ik9CLqU2i+tOV08iXxpsFclwZTeLB/0pr7w0VPA40x31mcWFVuPULlMmXXo/dTtX9PGzSuPxwuqn
UCXReGJUSOkxuqP/0QJnSiawNLskGFgnCey18mQ17NuxiXvdYRkKLsyUvQNHhFy7zZmsbYlFfigr
z9nphRpeQB5535RNbQCuZQOydeGI52lcfKaNDqNwKgOmTVT17MfKqTnUGO6vJq1xb0kSzYFVVTX8
skYcOEH7QJMZLm5qo2+/1kSbt2SEZ2jC1lkA2Dj/L3tnthw3jm3RL0IFB4DDa86ZmmVZkv3CkGyL
80xw+vq7qKq6Ycu6VnQ/34eu6BqczCQBEDhn77V9rLAEefvmuVQ0kyFmuXvtZv5NFtTggwM7sDn8
J5GkTNGYdwK2AiikDLkaFfxPo9LzhpcwiJ5C9PLbOBvtjdsJqgZ1ASmqrK0NTkmy6JKiQmYQqv3g
imzneF1PUTOWMF7a8hpGpI1HxUyOQVJbCxA23th5D1suMPe9Ugxsv7hwKB+sg9y3rsM6g/sNGuDc
D4Eb4PZSnwKibTY5iQj7zADVk82t96Qho6xZaFCotORJrj2ioWNqt8rbR31hZVCmSSEEFhPSQR7t
S7wO5RWhJGz7YS45qwp+ZrGdUlFKIofwG1Nedr8oACd3/LTwbBTKKzcBCuPjJPzpR8dx/LyjI3DT
SUH1FBAs6a2IjHmng71qlhAsdcmJfcF4uC4HALM8ZebUMbtwXSM/yq4rKspXXjuOB7tuIzjLvnfI
8eUcackJTCKBd1bWY3CR6MLby7DPnxdkAzLpyq8fZKjqneMk6YuvcgyklVuVR4G1Z1slWXPvttXX
nI/eNnVJUp2vZou8OnA+Twbpd0ibRCso2C6gEM8EvkJWjtog0NZnZjCh8C4JflU63qa59Q0zarWJ
dYVPW/k2ZKcwnLBA6PLZNYsehm1CU8PnHQgXaN5Pioh1yOHdtWn07TOSTtZsEJp5xiKAvrNb93JR
yn3GfVy47Te0Hp5cGbIYo5dITPW6i1t6F6HsCo5JnXipMWdfjBjBLuNB6c8iDPpn2cTel1D7tNCx
uJP+OBqzhzlAIWNwIZIXeXEQjpxORHv64TZ3eojjJii6NK83wuszatj1EpI5pOaaXRTZutbkbrqs
pqph1cFRkcth86268SCLxLigap1tUOnwziABgLiUDKD1IvQoSf8xk3o8mMHQncwmr/QGiXjJcjbN
4SfPTiz4FMrSOBnRRK1NqkOLh8xf2HOzuCOs29j5aclz46Wwt42qO1VzrL9VnI2WIL5sU4icu4AA
7mtgLUOZipJxEbmVhcbFasaDY9jBPd4g+0lYlYB/qofzwJvCO4VUZW0CFtqPZBd9hidHswSHy9eg
kjHbSYPc+Db+zMYYokbgGMgX6lvHhixDLOs0s7wGWcCgyu8NVRgrwxO3bo/jHZ0iyEbX20myLVdN
0YEwT42cbu8ia3UB4mAQx/XPGRsZPGwlf4yf08wijwmbj7PSEU2gCS6tNSIK087wA+Wyv+csL9d1
Y/k7cGXuOs0dXAs55nQsFqtcLZglHzcJLkRQOgxnIxnNs0nlez2bT3PFB0el9vbWVKcr3OfZHnL0
+KnG0rK2tBdeQB56ERWJdvWcFyun761TTGF321LNOsXNlB18g/KANfZArapG7ysw7s9pZ/orzvi8
ddgInaSGs9Si9ELS0LV4q8bkPDXHfQoabgVzb1xzqHY2HfT/wTEAJcrROagG5LGRI/pva6juGIl4
QZTB9Wi2xIFmSbXzuvZH14hyW4ly3ptOTOBq7X9tJpHvmgnjWYf/B+oeUIahvdG2eIoduUMNN7FP
8S+LvIWAU38Z8vlKw5XuSuczDr4LllwKRlncnTnN/JLU4T0K9VuXjK+K3TQymuzJN+JhP6cUKd3O
f6bH2q7nBsmTL0z1uURHtkXl9YzwhI0VzLaNF1mAT5pu41v4gHRF2K1LTljofMt7v4KOTVV7pQQn
ghB/4wN90G8I0I5Oosk3ho48rCd/Ch8MtMHzqmm89ERUdL+apmmFYMrem/O2r+PHsR/bg+6ic1V/
Nrxe39VejRSijT+ReR8d3AHKaFP3+lFYjbcdBzK9e84w51o3AtUQzCThTcZJ2bH76LSwleOcJtmm
RWtzjGuH8uiQLMcJaC7jvhxMttDE4S7oYoKRul6JZhfl4y2kdf87UrxJnNBQU9BZpX7rGXurtwb7
rPPytsVtGIGOpBe1fJ5Vp+DeKDoDrU6IJT+GdCR9kl5TkkapasqkW2HcIcKnDaNylbIfOri2dsF6
6c6NN60ok3olfIqmTjtw5Ex9gDhQS794YRq8tIHDBOSqtBgUcbsNWxEOUkSGlByLQoa93kBYhI4e
Lj2NqdTBF3g9YhuImjNGCa8RWyZYed5x914dTBdCKk7JsSu23VQ7xmUiFAiqbuEZ59plWRraxF4X
5nI6MeOx/5HMZFckzmSeG2Y678ywATGfgpIOc0GRO6Tlf2u2qts6Cu0d9a7eeC7LwVEXeLuXIy8t
4Gkdqap9ABnI1iETjrGvTGjp7O35aOEUYhuVHNBJlSLNHf0356vB6b46WW5t4obtH6af6lo1WI/N
HlJCRbLmzCv/aKUtL9LWDk52pCgKtBzyPe1SI1g6Na/X6ysptlPpNMfAoV3LOaHH5Cnzx9f/xPdy
69ZwOPaXS5aFC0vwQOJc9dTmHWcwuN5UCTx7uBpgFsI/RF628ubCwVDKzUS/r1Y4uuvda6EY0gtt
lBGrGE7adpPlcUWDOwazKny+Yh6Buob0X+ydXLUPZdzxA+KET2QdmW9aCi/XKs7Mx1wbPPUiJXwk
QK9/bFQxXqcj+91ZRMDBUw01rZomnFqkCx5lTi28Uhz76h4n+xp/Ug1PajFaaJ25iHvSYEhX8UxV
hOIli4FGDhAYjb/BEaLgIwYGplro37M498uweqL4FyN/S6goevMZItjWotfq07vl3dHR/Q/nctel
wyDPM+IrLhXa5bMymemQzYriVTBj3VrGnYBev+sTnoA9dyS9NNl8E+Fk55g0LixuHVUBfd6FqyI4
Zt1kerknGT5p1+RveVbjZelCRXcoUq6lWc0XFmFaeL0pxbUaNL47AaabMwI3oNnNO0cyAjq5sFmh
WPKBuLY/hZYvtn7Uw7QFbL7pXBynY+Eaj3jD4J4Usjmi+OTflh13ywRGO61JWZwuej4In17jq009
COMxMpVMNmmX+vu4ZdxHgu01VHK48K+FJ1NYwctsSopKCaPJnvnQZBTlE6XEwt7wOu8/d9Zonvvm
EJx6+B9PQUTizESsOmbiiCksbU1vEiDiKajM8il12+6ICgH/9NT2S/JdkwXmLYcDfmFhoUlbBSEm
YxQmZMegN7POObc0Dx3QOKCGRpaeiEOcL/qWjJAh7RJ2Wnxxq02j7/mcV0+1h0icV3nbn7JuCo4d
Jdcc76ton2a4p6FBRa6r+XN+E6covL1nrdqeZJGYo0dXfSvArK3BMXj7tm+Ck9HxdLouYLKPzMBA
Tz4ViwKja9N3WGIgDNmUwC8qkDxfsJJPIMmc2TzLQsu8KmwnOKnM5pt3nHzUpmA53BtALtoVbVF4
QMsoGCpKc6oikw8SiiT9AZJ1sxpgZJ8cdzaeQyMhIsPxRAnQv2JO46kFGsnpFMkH66MvuVPo/sQd
wLYADA6yONx5yxhsFkmICxD+FIfWIoUliukg3CXaBiVgDP4+6n94DufkNQeM8bEt4/Hr2HsLK58N
eUMptQq3EdsK3oyEqZybbV9cRkOn72LsAN+rXgYvcTn6p15FGUbigTeTjAfoOMqdIP0VjIDFvv4l
cZZUjbaxG2zcJQXuTVbF/0ao/L+i7QNFGwYiqs7/t6JtDdfgx7cu/qa7n0Vtf/+xf0VtJso11Ja0
ehixf6sZ/jEHuvZfpLlg6KK8Lc2/9W4/mQMJmbIAM4FCAQ/G9/hH6CCNv6jKI4VDaA5k4D80B8rX
Lt7PdXbaYBixDJrS0GCM37pRypqg1JdxfyiLkJAxstO20Vz4a9V1j5OTPnsG4qiqRJuFxoCQoYQ9
yEiMFJJb9opG5915Pds1kXUpSVfZee/JFqoWDNSaPj74a84jCfORPg7EItZiIGQESNSLaixi97ar
fIGtHVvuGsXHTRX0OAgiKmQJx8WtWbvwJUyuiaekXyfwPBHV1cYmSdvHpfupFZviuiqttaOSZ4ed
PC9U/vPURHQBkaw5Vn3zaHpRtZ5VD70Dh8Q2D9x7MRi3+LGfe6gg/NnqMSsxgoYd2oPSxXngWDdm
BP7MKvg9TjV2W6OpHx3C31ZgDumSLTIFQLPWeswRjPUC5kXjHRG2dZgauDU9Jouwy224gemLlYpx
5TjcytctgAHAG+gIt0CSR8pP4DYY3jGPWxiTDf9VTy2L8hFvxCiwsDdEVnlI2BLvgClkUBEd/m0q
bwaPRI7lT4J+8ag+0gOeLV6b4cQtqGhRb1Vnzjdhmd34U9Zvs5ZL4nEA6y4R02EItTB9swmxKwfi
8Rx+ZqdEaWlZy/yyeJkKYkwQnFhrBdgc/sWE18TPwm9BJgCgNv4dWpxu+ypua40kAa+GgQflPcox
2nIwG/32LvCClGBgh3KEyOZdNSNPHDzuno1UGd2ve/RMcfc6SGKqlptJUlmsXMYBFgNSuhCAUNi+
Qy+MjIad3Zruzk0f86XCBJQ9dnh/Zya63ZRhPp5cv7O2PbLmDS8ZFJi+Sw6ViVe+bK2tu6gsKehi
tEHeDVMDpwkSykvG88voA+Gg4e+teA0/A0Hi2c/8XRKAOOlNUWyGzmvB61Fdw2hCeI3JBsFy2WzQ
OvHXTds8vj7vPMTb3mcMq27g94bEkcGX5ihV1jUcD5jhJ8MMX5jkjGqSmjgSMzo9l6FSLnMB1Nf0
GUmFvXK85Nk2+SLMPGrTVQrUntvlSvduwtuyBSTL7HLZJAxEb3L6Z3b4bvvoQpJZOy5P2NMMJo/Z
+HoziopJMQBTvwAs+5yX5MAFyPhPoE3VVgYM2ixl9zcVvnmbt0kFM2QA9Ukm9truqmoHFNrakgNm
bPJmiR4zeFkPYdSeea0YeVmiXrJrOnJ1N1vb1GVSohQ4j4eEgoxmS0WPNsapQh8APaOxsQ0WAoSv
uHWmMNsazBNCiuObPlKXr9MLdul8MExaSqOE86ch661KTYXGIEtoIyM/PZGfWOxHw063UICYhimG
ztdnC4XbXomgOHd6lK+hyRAoKnLLbATu69dRPrscVMqq8fdtiFaQIpG/c2xKK4NAq/k6AJYRzhS/
ieWMhHNiGfN75rekEnt4fcydHmzmAcNoTK1u23O4e6piJQ6vnUn24RyntSkOgU+OU6LiZxhRPAIz
fQkxA4EyZPYY4H2J4UFRxaaVvVGji3N8VOOlGtXeG5JngXwS7S4q3yAFzZ25zAg9G+IQKuZpOZPB
NiFB27kOg6zIAboKahFrSBysxEn+VLQsDhiB0MnLvR9lbJPEyIeZ6Ktkaztrl9CEDR62dlVbLZVG
Bx3v61Z3jHODjGxlb0UWsiiGJovbwKMTLluuQFs3ke17+9kspn2FEW1byb5fk7FdrYOerzBo6qtM
kfKQe6xguZvZf69Nlj9a29dJiw2NBCq2WXx2xOGNIdEoeWNNCcHjgYC5gCuc187AYKrHCrdgzPMr
M2ODGw7dsyPHS+1S8JSKWzMxA17vNcEr6SbN+UjNkWQnC8x+cuw4nHmKJVAqfCeZCK4tc8ZJRprP
3gvql9rlH8MR3jLpOaTGrCdSZDGNvuabZwi1LQSmx7J273O6JttURNdi0JcukEiyUbzwNMUjFB+R
tRnsWqyFWysd2PYVI7SqzZzNX1OV5f0KyZZ0tqRrQuuf5yZ5tpJy3JhV4hOSaVh3KqRP1Xoomi/w
2OlTPBg8QtvATcdG3pR6mxgw+iIOh9dRKB3I4Q4qV3cHMwn+5ZR2xhZ+X9NuZ47E5tqpa3GqAv0k
APB+J3b+m4yNUq9Ce0xfPEJFZgyaYp7bNcv/cOiKptzhwxkp3TSC6mdFa5EsMtkLoOkWCHrTCy58
xAgCxncxtJc4xz2XVods80MHHEQ8TiGb7ogU+YxoEt/uqOpkpgNkOK3jS9U71rQNLfKZbwvN9iFy
nbuftmLv6AkXfcCbfY1cpC7YONjFE7z4q8om84U1w8nRBzeeAIfP0Uuc8nKxC+9ONyRdqo5ZJ2NG
+p+vuyiVfrsudX7DAu2AxOiNfAL3tjX5XaUPnN2WxY45aMfp92IgG5U02Zc/X+2tMoTdG/o+Bymt
NH1wsm+uNg+hkHBV9SGbGCDLToCKg9iGgjTt1yv9/yHgg0OAaRrL2Pm/TwE7bPvx96efTwD//Jl/
tc7GX3yEgbSB7Twb/oUF8M8RwHP/4lDgwCDBar9gD3m+/xpbTCiMpFX5Nl8AIegiUf5X6yz/om7v
cC6gxuhQa1T/ibHl7UTxHfq1i9RZYfqwjUVu/bMyNcQTNXtVqQ+WpenDZPS16bFbkX8utc2RmnSC
gqAMEgY3r8WRn+7VO9P0zQDG4bkcc9B5o2tS8FOWb/eTLrauyR7o5xFOkrb6LQpOZ2vGFk16N84P
/8WlIC5jukFmyKLw66UaO+lNM0erhMEi3meWObADjcjN8Mz6g0XgvV/FrfRfw8Q4w72RM87mmFaT
lN0+G8cYHzkN5oawu3U3uvr451/1RtH4egNtfpOkwIFM+63UF2gKqV+KG0h1BXrKZGEu1c7LSOxX
CGJu7Zb4bZa4+DUcjPIDKTVj8OfF7p+LL0BQRjFO8Te/k+yiILCrrtvTIXXoeI3RtjBlff7nn/j7
3VTwsS0UxijSbXxgvz64NvRsCHGB3je+dBrGZgEKT421u4Qi5NB0/3y5N/pMfpRacDwGaFTkds5b
3StQZ8uOTACRnKI6ul/ND9e2XryQRBo0/Gd0w6vVn6/4+21ESWyB4OQQLs3fJI9BxPaGVCW9x9VC
zQhZBA/LL7d/vspym356M73+roUC63uo6hbl0q+3UerALNI61Xub9KuVLcQ5r4mryURcMxq5+uA3
vXcXf77am4cGECmsQ5XpvdeT3hAgqKVXTTEwSaEPgekm7Tx9/vMPfM0QffsLPWwjysYoyIB8s5RN
Uep4VJu7vYmk7UrS474PqeUdnXL2DhrK4kbXNCsnDxkgCVpOZ3gnwt0Pmqyvfa/9fqtHYMXN4Fbf
xtEWR5Q7PrFTXU3YORQ2NwrXJjGyHyxM5jvP38bzspgDPFqdb0ec13J0KjumUTxoiR5ZEClJkUWR
eSSQ4nB+BWrolcPG5u5trWyUX42Z9oc2veoSOLy9DqvQv8JiHX4wF9S7X431eZnhiv8t//6n9Tnx
MwAYKuuAqkQEbkSKTgvtzNpzqKzXYft5jO1kTR/GzzZlNhensUiac0gSJC/kIya23iiwCi/9MOJ/
VjZYg01QeGyJrRAlubaaS8uZxXFmn7ypOVxtBiqrnCAb/17DNLjvei9Y++AR1o0U7o6cFrSINt09
mOMnRHYtlZhMrzsItqsxU2eRTD9rdl2XqZyohttzumswUHKo666okM6HOgb7TmINhR4a2edGNBkP
gqbhPilSgZNtekkn+7bzunTlu2F66Jyou+KTi92fR+vvE8RTio0Bsx5VNtLeX+/siCRTU8HnobfR
JWI3tAGecaSZdqfnABafRiD1X1wRw7wD08pd1ptfr4gYo/f8Oe32DVJps5Vb2Ovf/EKeNzb4D4zt
j3++3u/rNvEGrDa4FXyfrc+bzWlLGlzBs+n2yZRR6e7lcAzLwd56VjNt/nyp34cpRgz6GAYoILJ6
nDfDNNSo+QdYW3vf6+kxidpEK63dD27gu1eRjsc2BRQG9/DXG5gbYA062iNkXjVGs6pdXxzAb3jX
f/4xJhvCNyv1YivBa8xu0aRG/OY6KSgP06kWAs1olhvILsnOGXPQY20BuJNkALYUDHyOH2B6vAdI
CftSpvFHy5L9ztdgC4Mt01TAwuWb51cjEprj3iXDeMxcik1+toNV0u2IuyFx15azBLQ5+tvGKH9k
5eDe0jgaoDMb/UU+z/YJJk7wwROw3v1O0LMQpuPxg2r56yMIpRAiiOx2X4S6OBqN2vqGhktRdPVl
0CJTj1xdfcmAdayzWkxXuiJu2OFMvfE9qM5ukf3IzLG/RDaIUHL4qiEQrQnUqj5NBTzpCuDvQYXR
cCqm7FIY3Uebi/d/gI+/0GZLz/xfnv1PC2pgNn4+eQM3FcRs2LjVTg8y/Byxiq2r2k02QUvPPned
jjdWk59Avzx5sXuHb8U/IrcK1iPOPLpHpX+DXLq88+T8Yya04mQTH7WDqDFRp0V8RehdtgOdU33w
SjCXx/7rWxbf3E+/4M3oHLqML1xOuNFFEmIB8YtTh+6T4CoDNSS547bGn54kxpGgyCUTXeYfjAL7
3VHAaRdHPkYF9+109ybWEphe7T4RZPRQx/XUM9uqa1e2BRBc43tJS/gBunz0Dbpcp/twnZQWjm47
ojQbtjvLaImadCRpz1B1iDC04CxHXHCPE36BkobmD6K9TJZKF21JulVGAlNK+A8kJzQHs1dk6ZLo
cSDK7YlS9Sdn4kKhfE1a8Vv1wT3/fevmOZwGF8sQpixOS78OGvAGbhpQS9/XoKmLgPz6JNuI2YhW
VP/sD/aJ7yzbuJIUJ0+J3+Q3t0mbpUitWXT2VVi8+KD5eGtTRZZQkT640nLiejOSuNICVsRr6mJs
+/Vn1QFODpdQuf3UhHepaYcPSbYEfeYTpwk1pQBKDEd4p8BBZf3nNfadty/uNtIKbIy+BhvvXy/d
hfg+ggSkrHanL3ABr0e3vjXou2JPfObI63zwgnrde/72W+HFe6bFgRsX6K8X9HvRjjhV2j3H8OJW
2+x7pgBtODaRtd3PP+Dh3JUxpPlwqtjcSGq82MOaDWF8H/z0dweTcmg5WrYLzufNsh5rhExRz/wd
vLLDt+JCcwBotiKRFSFdlLz8+U6/89J0IHotnUrO3hzyf/3hjp+kYa5HHvLU0CSozGA9o3X74Iz4
7v0Fpk2Dc7m95Hv/epmkNcPShC2554zcrL1+jDZ9kfh0ezwgy7DpiIyUeoOWFJxCEBKrhCMbCpo4
Qy//0Rr5+6Ec7zqnQg7lWNnV2/k6EJxLCGnKl+mpxEahC4CmmS+mftFK5KZYV6gd9pHbobZPtfHB
tDLfm8HshrjZ7NsB074Zax3OJ8sujGY/mTJ6rlwQC3Rxwu6qjU2VrwanRKVa6kUxJSZaTqseerva
oIiAGU8oFR6NQUzDRR/ZFJytrgNHrELVfv/zyHjnay5GTJyYBlRQ99UJ+NOrMBJePKnCqfcOwQ+I
9AE2yRY9H3v5+INb8s6laMJLiKCLtdx7W/uJE7MlpNZF8DQH+Yu0J/dmLiIEIajM/oufxR5U4WNf
Smq/rWoVXbau8mS9J8i6uYEH7ezKyQ3Okqajivi/hcbrv1ePn2G67yxiXImyCFtELM9vz40EeYRJ
qblSDBeGcMKi+kQKlrXl7QZYksDGlSyj/9BbThkBPQPna0nVGY2S/2Y+h3iooGwqUj+tpRe7CGzi
BAVeg8X9g5UKrx+z9s2qyU7DWMygrker881I9lJZ6nA2GSKyMZC2o2aDFhvJAdtBHhTZ2mlaa+Ow
J8/Wtd0PYsfJUY/beXTt/AbfHpMrtqkxHoN2yu6tqkcW2RTEPCDyyhwUREEdPZUwNS9S21Mt3dqM
Bk5bmDH6NX6SjRKgBMno92owdwNexelMCbR6ICLcGWdTEyGWSiPzztEWaMJMIuveJWY+OlvbryLr
0SfGI//hJBRLcMVwgokQxzY29Hy8itHnNivN6ZgVVNf2EP5yuRVGZZ7yGabVnjSYvr1UOT2SC9np
KbhxWsh8O/5eDGiNmzaliy39tNgUaS/DC88tSJvRyiZmVWOX+dQjGiVypBDlwWxSWMtT2FjNyo/i
+7zF/4umC0jr0Q2HkB60Lsl2n9J4Qh1fAbo8T5Dl0ydx/GoAht6ir92MvZrQu/dAI89yAW2LukNe
WZsqJ5tnRWScZz25sMkmUki6cT17dGE+AbsQLllqbTJdD4Hbfypi2XTbSdS+e2sQjRBusRuH+sgm
dtzV3ujH9OxCBwsTycvzGkGtvy+QapTbLFjKf4aw8DXVrfI+J1FNomWWl0tMcIQqPKkqRcNR31Dn
3eleVQ9BZWWPmfCM265wELCTS3cQU4IBr/ZBIky7om53SJaL2wCYfi8jOIuAE/eWBDOf+mm+C3V/
svtpoCXePiXECq8U8tuNTkZ7Bzfxu7TFsO3hx/EdGnePStfY+jJ29tKfSdkdMIclsJTOWlmNz24H
8Exq4rQLt3+aa0cd8J0RZDNORNNn9/DEt45w6mvl583WNIr4OrUR/muDUF4vz6ILm3iePacFwivj
4H6cbbVXwrxBRYrxbRqDY+DLdD0mqWZTAe0n4y2xaVt3EUuOx7ojvDmeJ8Vf0quU6tI4yOaUjqO1
mY203o5dk62SKEA256b52WATo8OTvQ48eQuRcNyagxft6FzOmAE7vQmsydrPbF1vgzCrvtJ4Ns6L
CHDK1NUONoyueXFEjdC/g13sUbBGbleqY5MBb3Px/x1tI7aO7eQCLBr7E3igXawqk8i5CfWlrh+L
GCOwkp9iPT3Cnyy2A15NCFnBY/4atxkSxnzstVvs+iWNE5HPXbrkc7ZLUieBPR7qAtI7syXHUy6J
ntGS7Un8an9dh3hcWz3yXiQCFHGjS9AByMyJeNB2yQn1bBJD4yU7tCDC40W22Aenv7NF07+TRvU/
waPsNJcc0nLJJE1f40ktBs9DDpps3LivUaZWxyKRhHr4AukqvayXzNNkST/1UvNo6HDC004yKogS
fD5LWurIhNgGylJTe+5NeC3bL1OEaRH3nhXIAbsfPOMvwrR3RhLiuxMW33nvCqv8NrrEwh1sPBYa
Z1TjoqcvwaKcC+HQr05dDztGNqFqP1GeNcgeL2vYmg13atWlRbaZvby/i6jqX1tZQnZeXqTxcUiI
MFRYHS7NwfIIge6HeTXWFOOiuDWeHSNgP0l9F7/ubGRnFS/Zb13rhQ7N+RDY9qBiG1pZ63ySCI5f
fIr7mvALJ+fwvWi/5skbPyPCzV+aqkHKNOWt+RXKaLPhiKauiBGuvoA9HRDtt9O+Y8dy500y+dK3
fM5EMA0UV6s+keWQreOxkEdL2u0DVbgFO0Zg2MKFZiSgW6gfI+DF3+pK4mvGPvfo1oQ4JE3QZUcb
7ucuBm34oEooqNDBhmHjBCrvNnpumRyZJRScR1QwoeMoArEt+wjtM924lJC3nEr9ZpdybsoPOYrP
bNXFYX9fB8PClyXbnKCHcOkPA/ZBk5LTGjxWBd5OxqAYTqGfRJ+wP2er0kXlvyMTvhL3dNf5ie6C
zz8LrZmv6qT9fW+NeriAcxJexV6NHAQp7kWJAutcRpJPtat4L43YIenGUvOKnUiNTDqKrrCMVF8p
3ZG3TOj1VdgwVbdFucjH9ZjuhnLEiQvGP7zKsqp315WK1BWTqGZS8XQpwtenNPflFdae6rnpw+ZG
zlgE25j7HSfptJ8hc+5xhsQHApmnM8HQvKlUUz3joCswwzlz1W/SOokReqj4oMacjxXI281G1qcK
qd353LfVczdVzWMfcV9n162/kR4DwW7WEbcVomZwCqlG7LXftd/9oVVXcq7FsOpLP7waYwVaEyZp
Pn0H0CvRD1XWQKIcag0sbecmr+VqM/iQAwRixBpqWETwqad1gBamNMy7ypzUVazK4HNFIBiOaV1+
dUJ0a52OSOqwAH9j2vXYRCqN/iXsvPo0NUawCaEhnzU5Px56zvjZg1rxtQiXUKNFalcZIrzSENrg
43iKHTgCaToWNgbXJl3wup1PEWdDFCiIAhLRYvgkSMDCcMhICJ8rtBsz85wyVtE+TLjrXjxSgL67
IUlMQTAB/mmwIK6ACVQkmUPt/RTnUX8vyT1z10PJl8yUkd56XVM92UnkfBL+XGew/4foanLygmhS
WTSPWT2P157T6nujGtPbeHncVhN45wqh020tey6UimkHkGdB+YoyupItdw0OwXRthGJ6MeYy3osR
HC5kQS+4hd8rjzXJLeeOPfCJ5ZzesmUfP/sGHRmIT2Dw5oaS+Fbk0fTiVpT50IejgV9Rb2mJoHPE
QEqLKNFgYk2EZRALJ7iVEUeuVaXbejrmfe/gytaMpFnUDUuvIxlprFnRVZYmpbnOTQKthJ1QxO1x
1VNKbb2oPzp26RHN13YvJQBGkh2MPFnX+VC/4L8x72UIX7QfWvMHQk7g8ky9+obVYn4prYUt4VjE
faF5VPqH5YHi5pnBaBRVxW1xeJO3ewNnYbMCcmneYb0kkqYzWM1cp/8xVl590wXFEsJjVZddP1Vf
xiTA19154VXg1PG+81F7IVixj6xjCx/VY34X5Ks+1PAJjZtGeC1rPOlJ6lhOJTfPs90LzsTBrtJB
wyIGVI26aYdnpw5s7ysW2e4yyKtw32dZf5BOzqPhtXluo+4jQNQN42tHttWOMIUWm3cPshgdTReW
/KO2qqpN0Ff2s/JDtZMVAOZKApa27BFYYm87e5P7taKjKfFCNMxDCO3TrZnjCWUTggON0N17Kwvx
2ovyEwGCFz1hs/QijZizTNNsBvjwlzX1H0NH/SnJq4bLps6VMQBYBh7OumHPtNeNWFyMSH+vikkF
n5zAKo94C3XIogtdwyxoNtZY2I4q7k79hIEoZm5eGCHGsCJ0CzSExbRiq88W0Kf9Rwn1yVewu1O3
GG/Tsre/98S+1rFhsqThm5zttt4Wjonor5Nn45jIB/bbBoEOY/nsD0ufqSSrl8rysQ5KwvbQw7HD
S8rpAcJBeGsU0bBzx+rglFm98QeBNTxGaOsN8xP1v/wL5uB5AdZzkywhQxZ6Tjhrd5rIiUrStD2m
wiAwLhDkoOQSTZzW6iwPcKPLzMpv+D8uRflA3OkaK6Y9+OGtbrmIVoF7rcHWrChMTysOpfLJj33n
Hop8dohj935MDJyTfRixD2Qrt8oXcGMZD9FF7FG4KU3rGIAJfY6MYNj1njD2HQq6jRfDahhemSTY
I1dDSqkwnCbnjM2FfEik2hdqLDG3JyzAZcLpNHQgRPpkyb70qbYexkqal37uz6gWcnlHQmKyHtnD
Lgb85ae1EDOU695MPU9J9e1Y71z2hauma4hQGcfqx0yryVpXYRdjY2MYxAWKRcCmRcWyVk0YsPOk
JbMqaaDeg+yf4XZq12FDL8PkiaBltKRDcejSOktWSgrgocl4MxvWQxdjt2Qq/g97Z9Ikt7Fl6b/S
VuuGDPNg1tULIAIx5jyRuYElmSRmwDE5AP/1/QUl9aPyqaR6tX4LUROTiAFwv37vOd+JIRGjZGWq
R0HmTde17SRPMJ4pM2wZlyyBCOXhd9z7ek9kfG35p2EFHJro2TZzqjIsrd65qYXTtlE2BwZDi0od
1rWVV66D0ZwaTSt54AglFelSQLa38AKChb+gwvuGY2mlFTxGzNAkvv2x+FSbtrtzDBrwtNZadiwl
aGlMubbcBonVnVea2RdlsczLEOBceQzmXL93PIiuhbfsE4nt2h/Kq4pv+TQ0hCQMdlsxHJ3x88/D
eKbvC4JgKPbGogWfoDWEnHPe+ra5ZAA4KuqIk74ElGQXcsZofIK63h9a0/tiKPdb0rfdKxVr9Uq+
acuiNWhPXkVAgSWndDt6U323ulQsABAMht4kX0XpQmIE5dCyB/Qu86NmEdW3kZ4+eHuP9ED2GNtt
b7Q5vSD3V6+9oX2DvtL0C/LDp6piESJirHit66K5Mzu/vnNz+shhvrKAFlhs3qvB1L80Q5G9dwmg
gMjU+AM7VABHpy/aB+R7/vypp+Lhe8s55ECsxk8pNdc6VMJnRwkW8Zndkt6Zqgxg38gvrUOb5OYj
9TEnU+Bz9jEtAenUGLjfh2mgiTCsU/29tBu6CoMak1d9KIwv5Q9UdgvW43bA0v9qlmSlRnaSa0Ek
VDK8gwjSiA9TMgDpWjrNQ9UtLAxDtsxt7KWjbGM7mOloTNhrkYNiaEYg3VTtQ+bCKaHGbJNXx3D4
mUAsVb/BvFji6G90bqPGWsdyIwdeJch05FKbBpUWHkr81zUwV7sZTrlyRs6NeiONDEcVDIuY4pU/
WWk+1Hx7pv24yexg1XbaeikBRiak5DktdXAuMuz7G7evKVqrhDx7QlLY6qJqmRLydyWG8HTKL26D
1Km/m9PEVafOIjRptq3g9dcP05FaOoUW40n0zAP+Qxx/amlDzhPtzgqcNLI6YloiekF89JZhNw8O
+rFmV+GYfL4oC3IOmOVC5rtBF+jG7JzFiEcHB8QK5e3BIZZQ8BUybyVms+P9lZ5DP6QX+BpPAyoG
Sdgvwo8rhN/yu3TpjYaT6Qi4QZqRPZarNHfNRPgEaejeXenhyoqE8PVHZObDukeeTG6HPfGm96bU
eY1U5bxqYin58tx1aTTmfy1gGb4Tnl16/9m6oS/Dpyi1kd+vIIm855xe8pAXG5zx9w3fcnJNql0w
9eQdTAGkXGyYOdn0lc7zE858nWrf0P87zgRI6SH3IRWdk9mAA7GC0kTpma2go+9yp+dRtzlwswmz
f5Htq0N0aDDq1JGpiLq6ySTYje5SQlZeA0mkQhv4ZBS6uSXgUT8yk+73M+DFOwTxC1rfMn9WKpuf
ZkJ9fx2D/VuD+jcaVMSeF+HN/28Nb97Gt9+iwq/f6m//+R/XbT9m/2vzxhdJC/nbD4rv4f0//+O3
H/xNiBq4vzB4clGiMiLx+FIZW/weVKdfqLvopBn8+RfDGl3d371oAUJUdBX8b2ZFTHAYlf0mRLWd
X37IUy9BWz6LA8Ps//t//kCaGz78+8/dbLrxf+j22qS3YXdjVMRg1sES93FsYhNuOriLZ54VE7tU
oYxJ1xFTpqkzEhyutNEOgOJ60GakT5hxSAGsPmtm5RqRmRv7QQrtnPDat2vHlp2uHd7OVg1Xbdrs
ablOR4BmHjVS4J7aqdEeYNQITH6pdkLQYIQMqjkm+2J5KohwaUJSn7SdITqoC0PRRe4AeYs/z4jN
rssbnMOJtSu6AHkSP0N0b7onqfvKtWCuM/GkEdcld7PqbhZmzR4yX0oQYey7QeDLcX0Kuso9GjZ6
qKkMNlnavU84pGkpiiEiPa6IkOWsV0mfEmwx6vRd9a8ZVpGwqwac+0VhxKuu1I4GBXthau4AYTcv
wSqL7YBTCLcBAp+lvwG1Qk85Lce33hytGBKKz1le9Hurdrl+fSHgEImwGRs/2K/DlN97MAg2xGCo
Pd0VnLTtmlAUC7lPx+KmXwOWg6FU27rLDdbCgPGhLiwUCY61SfPLqIlxH+dveFRl7l1lRpCEhlXf
B3o9M9vxdiDd9iCsSkAi0ErWAEesbREZZSb6TmNUwxByfXY4AkVyvLwJUY4ct+mYV+tEJoij0Uvy
py8E5m2sZamPgm79SfQIPSyT9o/yYi2vROyorsFi7xKFQ+kYdiSkBklwHNeWwNsS722uEu15tTAQ
WvrkbIeWAFFrWpaYkjAINVmvB5AthCYXQh0Gw5cbvFZdPCyGE5uDtm6GRbcJ0nEYVvtwECe6wh3a
pC1YjFdBSXvi8HJYgeBHtJ+6zTT0SI6rdJeBdoAvSJpqVWnbsuge28F99hdFRDxFWCqheGhNrtP6
VdnOE/WboqYpaNvuCGDvo7mYm61OeNaxM4Nv8FbAVUmM0NwTj8SJh+7MLUF37y5oizae0nIFfZdU
0J0uBR8ZzPZQ6aExOofOLIzXle0vQkkHz6j8olab3JPMF9siL9b9JfwpUliJMLVwLxBi0G28VNj7
TOFCQcOyRHrFf+Nc+0kbxhok2JJs3GZA+NGu3c7w+QZbi0reJYsgTqziqTfd9KrRszq2/C+kGuhH
eKNd5AiwSpVt1EMEI9mGjZXn92zAPrwbKDRFmeExyoP+UW8Wf4OftrxX2GjoaqurgX517BflfJEo
ks9STvUGTbG3bRaDY6Cp6bc5rJOtrgghNjjrR5NTmhuS43DlwfM/GHQ1ojz1JSr49DA60jyxcTIu
JhHx6TJOiSeoqRvTLjyIL8G8cUi65mzb5tHgFPrTmtgwWzSqiFqC1Bgz4UUBBBoOzGXzUGrWepuI
ST8aI2lKJJS5GeYoEhK2rvDnzTLWbjRVJHBaK6gxXup09rQGf5irnRtUAbu2dK81u/yS09mIisav
DrLzOND5OHI8xecp1ODsvYyzC7PA75TRsAuoK45g2IhfcscH3c8PUyPdo68uuSe9c4+QuaOPbhFM
ExD2qebK3dh4pEKzC7A8V/c5hWliTLcVACnwJDkhm7n2rbbVGle9gsLo4e3j95OrtZsZzVFINA11
KYgwmh2CbBg5hBlartCw87euTSGz+eoBxsCyh9ZA87n0tPDiYY0Y2q5bM28ZIzYdt1Tq9ler6cVT
bb4FHTQ/H0AguQIDoC8TFW7tBQyMtFDnUYNj1H2TcFhDT63JNWW8tdMrwzhCQinjosJXUK5iILq7
vPT6an+fWfpNW5mvrjucCTAvDoOzPKPJ4sydu1ggVss9MGtpHoNAvlQQ0jZCeN/cbJ4jmeRjxJnm
0TSmk2eP/bXwIQah1Ao511VXFd1vJu+3FRbmTWJlfpR03fe+n/RNHoAcdNTU7mzSszcoTQnrRk11
JparR2MHuBTMa7CvOGSSjf4arH7wuNrrvmU6eFKwcmJIt9AY/UpuEIGRS63UI2lu+S1dkXNhsAkt
GmbHksMlCJQU+dfkQB6pnQf8ntnGHbv8tHbDgf4p7GhJRzwdJzOsMraXDBLO56pcPs3JhGlq9d5b
HBkhMPosnsxx3i2Y2GIsBU7kwfS5GStJh4/wwQ6zBS98vhLAIaPRMTnAJfdgPtrtTJDzAgIUfQGI
NCPTXqaAkI5OW96tXJA1Ai/r4EvVs9aAFFqJvduz/ubHDH3XLqXRt53hpEZT78NTqUxrlzPpilNv
tmKzEla02MLYpV7xMsvcOXAoeVxJkBrKrg+Fln63NOEdq6ZKYpJPGPwI14idliGTYdf60RccWFqb
nVyxqsY9oZyb2V+V1XypqGrHJzuHUFFyzzKlbPYLfRqwgcvYocR+HiGwejyKnD4K2tDcfbV/kzh9
MItLxlx5ecjaAoCLte9MhiQGjXvXTJ6AdcOvAFC69gxFts6Ah65gkKk4XFF3m4lzT/GPk/NzK5cG
PXVvyYEQmYIhtOeEsJlyjbkAeXSq7/+dXPRrKfw35TW6EAPhwX9dXh/e37L257r6t5/4ra6GgE/x
bF1MVJAxXY50/6irDe8X07IAvlAH8QV9qKpxx2MTpAPqXnw7v1fVxi9BgK6CjqPjBAAi/qXcIuI0
/lBVX7TeGMh4WShmcZdYHz2CpZF0uMYT95oDIHi/BCrMqaGZyJiKED+6vCFBdqWFdJ/gjepBkVYO
8sv0vmWICx9sr4RjYrTWo+saywsrdn5CdsSyTxYYnSnRuDycgRqCdqNZah3vKRRSwm3See6e9KZL
NADHeWXVJ6BVw07KqiiuPfxlXTh3lR/T628OdbKitCimLqpXI900NSH26KOdGEkEnvMimO4AHI59
WOhzcq4sIc4Dq9JudWVHsd3P70B1X+0ayKhNRUHsYOvtQDKL155ogsh2apfu/vBm9QUFATNVZu9g
8rKTIp1gr4vWjvmitOumYAGlzJNxBvWbmqAPzFT2PLyTUcsYyO+FHYuj/UbLMvOF6OeLS05skO2L
aMgz/X5Fo30/TpSeSL9eKicPnhZnWW9YPi/JecHLsvjuVuprlFiyvrMLrdvbU29e93XdHyZCKEDY
5fm5lu18cKgTriAZvgVj5zDIYTxAmVSeuhr7ddVq8stQeslhTRwLQJFRfYPC229V4RvfLuamLvKH
vt0HZv5twmmxpf23fHIMH8pxmhcp3Awg0NBx/VfTnNC4ekXGZ9O+1Hn90mlcuukEQqJslkgkcT9b
VtNuEZqTPCw8aHlY0tnhMTQ7BibXoH7w1IJyk4anOFzuyKdODm5M45i2VzJV5R6ZbZdTEng444Bz
ADFkF9rpDAtW9DjLPIUu+9a9XRrl7boO6iaZMz2i1OzOmWWS84kt3uEq1CyXDIidDdVyDWvNyh9m
d6jODqqVc7a61hXuB0TzWTLfzn3Xx0DZl6+jb1dNiN1yjKZSE98DVCV4oGfb2NVeMZ97xXhucZrh
PJKz1IaLO6fvGXOaqBI08PGENWm4Ilk9GSKgNZuPnk7m46qHbh+oCuahqTdR58qAPYOZGXlFSNNp
aZmMgssO4iNUj42ZZjIm0pDxMQhH6s/aDE6yrpciHIXNtEsCXo+Dmbi7jhflda6Al7UOTynYkTqU
WK2/txO7q+9XAe5mtn6ORO+uclBeZ1mB/TxJ6fr3GrnSi6J8txgCx16hBy8Yv8pQ9t5JJGhKiJrN
4gq9/heJezzmCO1+LbtEAe+sIe/CzXd3l3imsDfG+RNZ09atViYeklQ/iSds+WnUlKDg21mzx8j3
k/boE1crNsQ/ZtsVPdQtmo12q9g+I9dFIg6lHJkHfc77irnQzq/m6ZmxcotwpUGoViSlBiojzUHu
Mp9warhrZL7zloiXxjNkEpBN6TdTrPZy3YJ4ofgbk3Wbz756kkvHsXPujDhzdNqSEE+YD9jJVeY3
/a3rAvlN/P4xLzX3PrCmfd9Y6gZw7xy1i3dEzkOhQrW4HEg2mBnGuO0tujYNrYvBmYoc3fWhHCpx
VQ8SJK9JgiQTIYiCbknHc+7ng7/mWXJoQI6QJNYRC9YOkbUI/aqGo6c37XyX2l1/XgtRRCye+jVz
myZqnSaDyp5bLApdsEmtWT+ozngHluZeC7trDujszEM9TG6YG0MdMdIwAaEl6a7ntLNJcvGoeYIz
+mpa44MKsvVbrQt4N5q37teitu+8tavJQTQySVwX4Esjd8odQgUArgkLuW6q8ZRn0/LUVLodd6JJ
I9eX7pVOezJswfQdAiwRm4TZ4Ger1bP9ihws0ggg3vb2uGqbYnDcz2yCimF3oH0DfaqFy5xZEQa6
6XuRaC2BqHl7P3S0amizhGS56W+pqtNtZ1QVkWJSYhQcODkIBHmfTZWO576u7oe2nY5Z4DaR1ffi
xLRwvFWN08bz4qtb3ciDmyHryy4cp0RtbY4Nu9rmUMYQEqxjyZF98jL7G1Hc8Ia95et0SeUrWTPh
zpZzFvVMXs6ZZndhK5z5RaA7+8GPu8dIGGxGq3U/o1Xm2bBcgaqIc5eRl8tVk00aCxYHGuQs9isA
OuZCHmADI2mandJb422uU5uDnXpK6FxE5ryae6gHoka5ljCNz40FEYCC+RNU90o3DheVLPQ0ywDl
q698wY3pBBsvl3ezKNMXEvqQLE81xxi3yW4LQM9NqHXp/MxZqYN43nnHFMoR4QclZwjWTfIBRv08
eJp1r9R0O6Wg2LoKSQ7CiTJyuPcei9UkwwNrJo9EvoP6wlRepdkhgOlargG32ty39ESsJI1Q4/n7
fHGnOPXJV0ZtU0e6n5zpn5e7FokAkSqFz5GE6e0smCTzQHFyqBn/c8goAKhW6Mr8pD6nTs/yPSfz
W5brYqdJ3T2h8/C+Gl5VfeHgqF07Q383WJxbUA8+6auNmy9IuvM8W1CWRk3toDcSC+B48okY1enI
0PStUMV4yAqk1l1JIp6c1nI/kTbkcihKh2NuAjG389S+H9KmvVUXrQ76JkfiVLljUm1+5rgxn5mb
yYxBQiJfjDzX9pWSzrkWeXE0cyduLfqAdElvEAA+L9pshzpyvC3UvgTcuKweAz8VuwkRyA2TQCNa
6PXFepd88wFr0zjIsp0/BHTos6HaD/glz5ltzyfhlOknGQzMKgbZboRiLGy7jvqOgvMxq5sG7lHh
PZQJL2E0yjHi9TGXK6wryaq6FZnxmgzIPYCSoOsR7blCvs1IfDmviWE/VV3ZHDvkL1viJOUOA2cQ
50uZvPbTunDwzPvXRSPTMQ2mYNtKUx68mcMmh6DX2WBdoXFnxOl8iXxN6201ZW/a5KybfsWb6vmF
OgYBjVFioE7LePJanIDojmtw6hWGAkw1jDt1r3q6IDwfKKrKU9P5bPWOgdQO1rJf3LTtaOxwW4pr
5ABx7Vpi5y96f4VUB2XrQjhXVtg1SRVmeoajyLJjFtM+TYockQaKtNvOEUDlbQiqiz8R7loUTjTb
8yuMpgKca++I3Twb6kbMXhGVTm8QNdE3sePPyxudHZ8AB0ImWBMG1wlLQndBAV+aok6rlq8NOKVX
FyuTTpn7VqdBsuGFfK+nuosLqIVttDYaWNVB96O6KOHyqL6EqtOVdUHro2yuxGKWkQXSH61VDfWX
of47EgeTUZya2dIg50LR1lEblMUNdW805noVz8yvYj0R7KBzQkgx60DEJiw28Db1fWJpOqof3wlH
0F4koGOgbd0x3SI37kNKj36LlefOQQRohYO+LqckGWjdNiZDIL7qVyw+F9gytHOvmeiPpPSejj3z
SjLntAGUZTXRz/QS71OX6RfGFsRUeqb6nUdmEbHca1qgARyNr4vwKsI/FxYECYHZglIUJ42ia/Hg
L8lU0OGWftZ+zaeaRkBYN1VQP3oLYQz2ERY7wMhx8YP2cV4lnxozU6CfZLI1VMph0SOFtGgVGZ6E
pnhJhg7yktzhLG022pgAzpXpunwTaNreZ4KsQmoE5xM/075qSOzi1ZTikKzJQg6kxPSH0ic/TtLv
rjrB76bx2n62ePKscu1jrogQPAjo1aYoWnPPEW2YiqV57xPduILj6B+gXCmeYA5z197kPirUb2HX
O+67XQnI/8pT4oQZed46Kujv+wuGqnAZCWi1qO/0mVxRZEZQHNtsnvZ2RegEq8G6oeozN61NCWPO
Q43SKy/3bk/zlJG5edKbgaG93lMCIN3Y+hVxgI67wgjzNK5HsEOLE1vaL6DOwJUNOWOScAA0GnbA
PSOdT+5+RuAe5eA7P89OcpMWuMVDvQqWhwWByEYWKcD4Ea7U1SpSMypGWHS9VdEZRGTtXgCiwr/x
2YWh0y3dxDwfEVU4iKY+LnVRPKZ+NX4eKT05Mw3yem0AndeOGmL4gN0VQbAFfNuR05dj1hieEzn3
zKoXuXUnQShzMXQPSVLr4yan576bAHseyqFv7sc06MO0M7rnPuuNTwZCKaIS0uek9vSzDaGMqK4G
GJZlCrRuTaDjB5T6yQtq8YBocKANl4jGu2JGbt81WffmqR4xhlALbG5AuYqwep1tP1epjVyJUfVN
Wa3VS6GL4skv5mTnmwHUpxUc7o6j0PhU9tP8LpHcRoJJAVPiVGx4RU1c9AUP4dI3MKzd0VlDjh7U
Oh1esw3W+fmLouqj4tcgbfXtst523iWVugmq/L5PkSnppN52IeIyQnR8zdiaHs6FubQJ7VKqOGPb
yg81eY3XyCg4wC4uN5Oufan8Vj3BgUqcENMGb85aWTR0p1xfSpYKqLxyJimm8NSNtrYK1rhIEO7I
6r651EmW4r7qFZpwo9NxdJplTl6qibIuD9p9UyQGqiPsVZw/L4Ws4fRnx6K4RnR2EROodBusDNaQ
NmAE6T61IzS6G6MsBgvNr8thrDPYBZgIDbRDp8wd9AuT1VXv2tro860RaMXezcBr5I3U1pexWcTy
qGatYH/VRg68I6KlwfJgFU6e6Qmwaf0yn/hIeh8FctqRQGsNRjuV4f+ubTlk9qgt1ypddonmdY9V
VS/PP7V//sR4Y3xwLuo+g1Ddwd5OVUZ3x/lgghEdyXGVZczXIDScjRaYWWjQLfWW+qD5/iZJX83a
2snCPFqlE2t2HzuZsfW95EpMikkTNE2pETIEJhhhyl+/uA9ep19fmwsx5UKGCoKPyIbakF2jJ+Z8
LUR/7QlqxWRPuMm/fhHDti9BrYS0eR8/AJJ3Fw69cr7OGc5e/nKJ9Wi8Nv5xmX9P/P+uJQm8hC7i
f92SPEHtexv+0JP89Ud+n/XDiGKe7nHSvfAl/jjrN39hfo7TyL/wZiDB/KMriRf0ty6k5dKFpMd1
4eC4ZPXS1Pwwy/+r2T733ocuZGAFFo0Bzi/QWUzX/eA6BQjuV0W6uKfahMwc4cxl1u0a8zp30UQw
2gh5D0MbDROUc21y3Tar4TDs1cF7btRI7/Wh4tBI8uCAb6lftpoioCrZ+8nE1G2yJGuq1xF1fV1m
tFu9uO5lbc/XI8qYbOFs7JFSZQ9YH9J4BJTvnqXdDV/LdL4b7dxLIsPUvMjOyCqqOMSuMXSTjTDV
+qD5inhxRd6ViDrOSHoXXrpLamca/cXnshgVBoBB7+ld9EM+7KvOn7pbOonlQ98lwWdw8xZHzaHD
RtlDdxUn5O8ZPpE1+KQxL265xOqq7RJUZr4TCAkRS69NvbXa3L8piVv/3DF5Zplp51c2+eIWWZYX
txNYbIp5ascCKfIYthaWSo7WGvEyqq4OBafdV3dwuk/mYJltaGBM+doG/tdqWa8RKeIekiVDbn5J
ruTkWgjdc32PGc/YjoUVRIul0zeQWCXuJujlc6SvKx7/OZVMEAU7LDTOtkcRlGD4nw1H7htN1beT
MQ3PC7nFB0AfxEgob70LBnMlxadgMrOiVNLCJNHyPfPK/J37wbkrSjqBW9ma2g0HHh8bvttzQgKC
PuNrfMyYp+wU/rTbVtleJNm728j2R/PKZlb7oiE2sEO3M62b1r7EVEBwp1FExI7MDXWq2IslYTVM
rA2zmbBnXOpXOr2xRej9vrKLhRo+6dSrttbEbhBXt2PTVgc7M9VXvTa9Q8ZJ4kHpzBcnrWvPLbK0
esfkncbupFzAYvEi7dFksvP738cSAVR2pTEQA0uR67WXd2EnA3T1RyQeiE2P6FrnCm0IJsQiiM1e
u2fTpxrhTFMNM+PqLDH0r/9eUf87qeVIl+y/HPJcvQ3D29dsGr6N4x8W1t9+8reF1Q1+CeByG4bn
MObAmoow6x9Ab3SSDG1IBQbihCjxHwur+QvzOQwm/JhuY4H8w7jHBGfCJgqsMjCwDf8rC+2HzZ8/
2oDu5VmoOrmY/k+MH2t1tVJouNby6nvWpoRK+FBYQAvNf2PO/bMrmTpzLxzOxGl/FGtVDPttkgq5
kqlmMgTEq2jaJZyTbIp+2tn+pNr6sytxDfYPgBRMky///yefeDpqieoFVjbYOxNmEP1mkJys3U79
TVn3Jxfy2ZxsRmYub+tj5SS9ykCMpAjJG8rvZVV+Z436XvD3f/n9cJmLws3jG/+n7wiglBoyB/1/
os0BFFh8R0TDIM/BtPCvf3TcqwGpygwSIQpdduWfPzqh0w7NeEeSRLzzQnohLj/TP/fN32EePuzv
lxvPh99IKiKSwH/mL3gS9TqmJbFHJVGG7rTer+nybGjrs5DkW/z1J/ih/P71YqBdXYJhKXE/Vp+E
ELU8m63YB90FVTzU/b4gt4aTVf5GsClZX3ZvhfSuxv/J52mjN76MlxipfvCjIxGYzCprxF50efuA
/haQbKCVz1rBP/31e2Qd+dn6/ut7hDHFquDBfvE+FExqKqY1b2ux1yC078kMXLeFqScPf32VP7vl
3Z+uwpL18w3ik64ltaniKsHiENyxPMuananBBfk/+eh+utKHj25GgdLKhitl1YTEeSnefng0/xuP
l/7PbyqgtIVRADbANk3vw13fJrXj162o90ICKxa6hL27ihHxvl2v2yDR240R9EbcBY6z17FObDjM
BVurs5uj7BzgGIyPl62/pFOE2WH+6mU5yvMisQ4BFL/4wpv+4b4CTSCvBG73kAzCwaUubDsmCfyW
NUvqrV5CraauQpm1dLgd+sBkgI49yUkKNPC1BNVUL84+oUeHM5P8k7ngfi452KcRlgEU8QQ8+vSG
UvswjlmzxTrdbEfTax5GrbCPNCTnr2B0gp0xYhthjMdVCrs9AcCDA515tN22sO70L8jnOM8PvB6M
8/ZbnfCmS0IHY6Z44gY7absZHdtxI2klCV3LicYQo8sxwJtJ7ECnJ8u26DCgab3QcGjw7lTNwkXA
6Bh5Y2NGWGJKpv55s0XdNkVECSO0J2gIyWFgWEcbP8eu6FV7MnSC3nzUozs/wL7nVXhsmIk6pyVF
N5n6bfWM3SnfdYMlPndubb4kvHdkNbMhPjNZmBSvSTLBIe0uoBdurTzrCO1RyHPQrp6H2XdOJNPU
d4TbjK8JH80pKzpx407Fd8j7UzQVrvlS+/n3ZZiTh9FV7WG+LI3ZMLSntTKBIPSVjkANDlbFsCV3
l/tiye0DK/oI2RznmUwxw1AGMNnGXt2QBAOLOrSZslynlgiIwgKeBC/KuCZvlQ9xAiC4MbWZQIEf
t301pCS+QvU+k/babEsIZS/YHAmsQlMZ1Z1IH31l8pZSJryvgcIKVnc0lxIAPfWmwvqB04W+TbXL
mTqLK2OSItgw8JafskRowdY05IB0siVjN3R1UA4awUcvPiLhx6UpMVx4BOXyHtct6LTkEkKGDqEw
gufWdI1HBv3cP05P3CjcRUfCQswyHAs/nB39goKZxgNfwZgsuEEWU9AdQmOsoV1wg+ehQ0olbIKi
iHVki1MrkPjREpKmfzWL7HnEtih3k98Ub8FsajGJNpigPJy9hFiQsznA7L+f6S98Uggod45AjhgT
CWDmcSEsR10kDgz9eqpoJANLaXxRgRjeTcWzZWsJHpJqdoYn6Y3ic4r97OStFWvo0vJi+0mzjrCh
8nVDfqMG0JNvwsnS8rUDSH5ckrQBQkCuB+l3302YaoDyiaPmhRDPltbrRlvBAqCXc7PrtAyW7ZRW
ASAyvqEJSyu/4DzP/J4cImK7HwrZEz6biSX71ojA2Teliw/fzQiUgxb2SQyr3Fl1S8s+ALFMp99v
jjNBjENyOS5oox5B/NgFffptnHpvkw3LA2m++7GVX6ZszY9149IXSwgDZCv07rKJhxLL40KfrpJX
Eo7mFu23iDksgfIRXvnik4910oMlJhm1ilK1iDGq5xKlW5lzJLTGipuaVXG5zSqxbpqpCG4sisq4
03jqS3AZG0liOfDkYt2qntWN0EOJ0pd9V9i8bzy+b/hO6BbTr3+rlsG/s3CHXSMANR5JKrGOy8Qd
VbKgvk4BumS9wjcqG96+Mygeo9oHyzE20/yViTDuq5SZYATY078zXPqjtl69OQ4LZd+zfriZBsyH
eVZokty9STwCpdEjTv5d0pb92Zini8foUmmRDNqRDltPm2ItWMTMCaTbzKX7tu0hPPhjZBrG/DVz
Gtz4SEUu4mTuYKwufV7dWAIwQ0YXnS+hFjdDd6mrW7M9VQaQwc3cZQAEawOSpsenA42ZWHZ3MrY/
Vl2ixj+PJbocfWa1QnpZRZh0jOsywbBYOEsayxWSjEfXk6A/up7XBa7aAYdzJNtL/srF6dqN7RJJ
5bZP+cInpDw0pmhKkM9rwxxNfMN4BPW+R6jvNo9SpAlZVE0Dow+v3TCx9mgpq8cc8NCXsuYzD9op
tshVxvgu82srwRsXGNN4khqWpLKdbnwkD3v01+BRszbY1UGqXWHmvbFyS37SigKA8JKNV0mhXnLd
ml/8C2TfX5n6Iip39irI1Zame30jtD65rcrPHi3xTW6hYUkvU+Uxf+J5fu6lzizKb8m7SWvSXnVL
3NjrYEJAIIydxf2L5uB5Nz02vTJgN9TyjCB5nFewbVhx9No3HpFjkGun+ErFr4vsD/Oy4juIOXvR
WMJbErFvI7FZL4asGghev2syEL9GJuZwHAKkt2tVsZgVHPIQoxEUW0dGqpeHZu50Ij8Fus6m7Gtm
jAi96X0IK69Di8wWPXSSuatDOucMpRmsz51VH1uyNfCY0BA6WtUwbZCRreDNk46UIfe0ziZ5fWw+
Vc/6h7IFU705k/6N+yzTdnYu/x97Z7Yct5Ft0S+CAwkkhnytuYpkkSxSlKgXBCXamOcx8fV3gXLf
pqS2FX73Q6sdtshCYUjkOWfvtfPohOvLHhgL5UzRTnIgqG0VuD14SVQOCtb3ijmT90erE1yYPr2c
3yvHDUllDL3j5DOrI3t0SYKwa8fc1u1bPgQ4QU08TdN1d4WLALBJZK/6NYrUZNtVUSM3s92LIWft
aT/7qcnImWS0hzGxJ9y0wsVsyOZaguzw9HAqsiTdEGL4Rfo9gduLAknb+UrCSUJVx/PFwjHcO05i
3BAOv5gVvHziXW1pYHi9RexNgrMGiGN3sGpibaY6eEkj4jy8kbgTyyQpsfRq8YnMTLI+eEeL1RQS
SIFvrTfWuFLnM49r+DXMPNGT/NQCevHIqkoywzjGEy1SROk56xsOdxb9kN0J1RLDnlEqsGcVX/iQ
9iPmQl87wy+68T+C6XA18e5kTGBCt7IWBeb3O+x2Zq7Ut2Z2IBCU9cbCvNuFPUZLv2Gf0LG1PGsb
NSE+T/YVqWrKKx5456qz8zBeCfWrQu0HOei346FDIDw6FBS7S93xriT0QivkGeB4mlw89aa+alLW
1NGLX4qsvwSa19zflxg/VYbKhGlu8UlYIJee8vcf2MrBycOxyohiZRNWBD12oILXcVFE5ZUBMuD4
95/3I/5u+YaCkcSSj6Bs+yfBa9GwwZFumrGgkMcII4R1Pm4L0ENJk790Rqm2KeD/W2jc493ba4ck
E+HuIwvEVyTQ+wUg9V/KGSj01PJe//vjewOtv4OavR2fI1D3Qn026ST9UJ5UU1waPpH0hyjHotkP
bf5Hadc8U2M34nEle5HNNl5mHqQoEd15cNlrCkQIt5Vgox3zJdjKFCcfg/NGW1SezHvxa2KPcq6k
FavrogHCnbotLD1icyEv9IGDXIJV2UaPj4bTy4MHW5ryhfbzPKwUf+zpPWKwD6CIrwI9QaGKYyRu
y1uxQNPmr8cZ6eEvzoVYqtifzgU7ykUOitj5x/gCQEgBTJl2wWwjSHWMtlwRnhyuUX58gtRtHAy2
jSt4ItYOcb2zDpvu9PeX46c6m8kEFFnkFVySnxMoOu2ObhWL+KCot/eOEZZXmNN+tQz81LHgU2hU
WC7ITVh9P17zPu6HwMXKcwBFQrBXyMJVMNhcY+CiznBTEmk0E/gzUZbDp7//gtbP55gtCo5PH5qP
AEj5w/2mRSqHJhujg2zHMKDdXaprIwjwWPdsjVvod/pWGY56KqR+Spnl/mEghiP5d8Cp3JVFFC/r
LWOGmpBqG8YNUWBSps2B/be6TsqixUu/pBobQUvh+nb0/04AfzUBRNDKTfTXE8BjlsXcMO13M8Bv
P/Rnq5p0GdhCNJeFo/DDvXkM/mxVK/EbxgCXNiRhktZya7xvVdPFZpkGNuzx+xY/wbuZIGvW0llx
Fwqka/2TVrX7BhD/7uHHRYBJn1ejXFClanlVvXsVxW6MgFu00WmqBfuqsSqdlZOADalqD7G3noQE
k5co7Es1dKKFC4o6Hu8vlNwWCemhEYQar+kYuCemTDLYZtTFbORMc7rv8dHIvUhI6b5PVdJ8rGFH
OGuINcRC6yCDLThY7YBWjnJjlQXoFVc94caSDmnvXquEenTVjs18nMXcSaw3vDfQE9oNUXPJFK1t
wtoZRgasTxKL0BeVaO8rypxh0/kKKsls2sUqqrKuZdPpWM5GIDW3rpXVRZtW5e7NKNkF5EN/aaGJ
7bwWADK7z4EsNscV8QM7KX0/RWZ3boiZveSUmMXWm0oD2xGtKcxAjhmi90yqS+ZUFGDhWKOJLvUh
JI7hZOGIvUJ4sZ9iJktLVli5cwo6PFYbQcTo2FuJzeTANZGdZ33MFOzX2G6yB2HBrlSR/BwCIbp1
mFJuitm273orIXa21HITCeuOArbdwG3ztoaO0ViS7Xhne0Z2Jg/s4pio2pyMIOdVNXnRV5g81V4S
RbNGw55eiTwHwuNO9WVokHUQbxmHN23fyvMYFTbH1s/9tTlucU6V56Bq8j+SwVU7Ei8Zyzqw58PG
ay90hr86QUAvj8UHIlRUgyrhD8AkH5Ukn7LBo7CuMuc0jCXtO6hxD0nT2hd7UtOVXXnjXdyaIMnS
6EtC5MuLU7rjBtnIFeJ0vXEgpqywbEm0PJVxP5RT/pA1aY7mPWvPpH9H644zQtxcet9kSXc2JqYT
pNW3H9JpDlayZbeq4QZuKpCgW+FwpDQJwo05BOHj7Ht09zK/hiCSFCVVRpEkzRbdtriySbY7abN/
zfj7t2Evs3uPzmm0AeyoLh5kxHv2dQMieNqIq4WPeZYGpoakQlOSAiHaz0ZfXEyLO9pz++7aSqVc
+lqrqrHlDvEelnhCiZ5xAkDaNeiunWQSCVo2aVYj9x3kpk7TcY90L9wZdX/FcKY9mZF7MwxtDfjE
LfC8lX6y9smtPhD/STnfcg9SjQLL6wOjW5Ng/mSgCYna+QLn19wF3pUcltjMuvikxz65i+zm1iDu
W9AX3ahMXlAfZdvCr762zMCPeVJizgYpSjrl59zD4AvioqM3Flukl6I/L5YrpV+NMCBRRoCBn3vz
I3UMJbJWwaEaB+NmZPC2Dfoq3CSmfGYxbG+tKp92Br6YdZaGzhE/pHySQMWgZXot1oUGUIlt8VgZ
Jw/R1gqyyzNgqnrbe3mzz4AEIn07zV183eWEnJN1udJFfC4CRITSxTfeyJzokyTfjmMV79IxmdYS
MdQFA3F2z6w7PEJvB9+ILvNIbsZ0n0/ZvC+YF1OKVM1+Tif3RjYDUB97PDaaYM4NFoTxfpTdUy80
e6Jak5ApRVTwgJWtHM0HjEtwDTa1QBlLUPho59fYf885SdxlXTr0ZGf1mKAL2xGfRKfTj4M7bfvx
rRO1L4Ws0GvXOJrnWLy41eCQe9SY3eeWQndv5lG1aarMugqzAhGu5XBLm2G2Rl+RofCKsjvNsruK
JtY7wtLAG3mF/jz3Cu1AwPo89NyDmIk1ltYJDFUem/VD3dDIMl06D36R35ZAcwCvKpRpd6ETiKNd
oYrco69D7pU5A8nZmDSPVToAgouLjrCZqlCXLvH+qEocHKFFt3mM/IwOoy/onKHzIA/PLfIyIOUv
7yeks72D3aeKXWMnZkCQvtXl9Okh77C4Y2iY+ifStlshD3ooOhprJoUiLYn6a2rA7lpFMoEmPEXI
cm/TxqcdQWijT+WIBPp6ko17P/HCfiCLm0ckHbn10KoPzqdWxM0pmiFYkFduO1867v54LQgOwYlh
BJ4EUFh5lxo+LTJBYTYngBf+qdaBsevoSISHoO6OGozxLaOT7AGUoO2tGhKH9xFhf+OaIUD0DHG6
3Q6WzA9U/tGLvxRHNNIa0gyAaMjr0G4E+nJkGzQMRkKRhgqt62gPw7CCPWvcVyztf1A4MSgGmT/e
dEPb3unJqs2NB6imWZHyWYU0Rnp7WhEG0H80YUy91I0ZP/NODolEzvub1p7z22Bw1B/mFPVwVrPA
vhhgdD4aaTafc5P4WiSKv+e57b46sBPiVRzZdQ+bbMi2Icjco1MOx5zVlnaEsPSGzu1iMAw4i0j1
I/+pH7RzjTg9ezUSMwlOeW9ZS0RzPN4HtXSfeI+ACcH5tOsxORrIv+nH0eYVUXhs4mn6mqJrlCxG
YfAEOXlY0P8md6WOjLs4cVuiakB4PENlTc92VoUhd3GH6MRStGpUX6evsqvTSzXCY8L3S0E2F8ER
y1q+oUjjYWXmUd/ONVG463Zsfb2ygPTmW20p86bKovHZQfX0e+BH9Wdfgg6jJYLE1QgV1Imp1sap
EclwB8iZprDdNsZXaWr6bCDAaLoC+Tv0HkTMg2eM1WcVToW/1ginjpXo7HEDtaFGPO3lycfaj6Vc
+aXdXei69hk0NLs+u12VHXnmgAb1TA70Wks0vhw5AzCvMZ8D1QVyC30iJZGUPuC+z2R8CVRl7rGy
eeTZ9gUebl8me5ZnLB/O0iiyU8u71mNXn0TUuRuX7j8dMlJ6M8ZzRK1W8xrLutzWpgNJJSErF1q0
kivRVvfIhbpN6zjqOjOGHk5hQC7BBHXj2HqyKVZ5VjTPdOM77AJh34o1aQLlJ7KoK2ZhwKdqCJf1
/DtobPsmMPGf2Zb7hTaP+uBFRf5Shm25I9d3yDYs8UG+0kNaGmtY1qyIWDPNYwyg/kYhLPo8OE12
qKIKTr8VOkTmalvbX7wRp2gXCPtJdRHVkJ/bE9L4BvNjQQP4APiIf0znPvUPQNv0xU+DelhPViRe
BkUOdlU41WfK+u7eUR1muGSyzOd+ZgO5Dc2x514y237lF554VTXOsm2Qu6Fx8ssk+ARMuPhApKrb
7uwimq76ttcoSw0DRh+aMmROdnpMwvTOnPv4U1145xCxUxnlA6wPAwM9yVKF7tS97JRJVK4MN6FC
jISQvrJugZsZK1+E3p5McTJvnWaQX4jJsqC6lFW4lIQexrx8xF4iDFvotWhjE3JfGJ7bzpq3I6K9
o5Vkw36WTreZKzvb9abZXws8gG7f5L9HidUDbe9dEAoJerXV0BZEsbhd8yHEl/wFAVywG0oynFdc
TTJoq0b2N5E1pceQbRZc4sBB1B03THJArcvktTIVhivGQ8Wqwg3P0mKPNyXGMWANU/aIRD7am0sK
cyOC/rrB1UW/kmy4Kxq3ah0i4IvyMYSEAb98VzR1j1pGkc1NJln6iSmKaFY4R/EBRbHTBduqstwt
vsj5KjVEdRrRSl7zDbNrS8bx12COu10edx2k33rYhcoujnUWAgtJ54+VxtSKtFA0L6Fde3d2XWOP
M+PmW8/r3yr5F1Uy+hmLqvGvq+SPuszjInxfJP/5M38WyWIhX9GZ9VzKWVOIJWLgP1Csxde/JJjZ
hFjL9+GsgK9oMVJZuxIZCF1GKvU/a2RpoptFIUnTF9c9hfU/qpF/aE69abmBChASQfuURJ4fpE/I
YfFqBvV47vPXsM14nX55dzb+h7ZqKbHfleA/fcAPvaFmsrO8mvgAP3HZFbJ5Vy+IxWO1jvLXv/8o
hzP5/WcJnywUumy2VGgJzB8ULVowyXQg/NwkTqYJG8G4bcFT4G3lW2ntfG6TKfS/RmXgdybmfRBL
zLgzB4bmybTNOsxf2cr6AKkpiSJEcHvYWOZe+0X/O/o2P86v+waFr7wyXYBNGdOcoAFFTIsbcUAZ
POq62yXY+E5tl4i7pC6ZdmrAngVzPx79lQ+fE/rNQDFAquBgq25DWncdpQ/1NwqAK4vBY5xR+iRZ
xq5m21H0Fq/rKv5Ax7S/ykAteOuZ8dK4Q++wQA+8zkk2zuTOZx9rzvjZKE0Xv2WIsBb5arOmkS3t
W4mDd75KCNYwHkYT0EixtdmfKKNadylaeyKfMqjI+7cr8u+q8YtVgz7vkrn316vGN57eGpIpPbaX
94vHnz/65+LhOb9Jerq0yRYNlQVc7/8XD1/+hiqSntfiwyCOaFki/hPtDIcPudwiATTJf0QM//+r
h23/xl8V9OSWvhiZH/+I/eH9pIRCT8rjhu2Nfh1gA8/+vsPmpeiOmgyA69RhDmaalEYeiQEhAgZr
aFAJdENlgtM0vcg9kuLAZLWwCpr9dHfwplujmyCShgeQbksHp83BIK4E41Y1FLkJGcKGcho7Pj7T
SB7Z9zLk5wk/drKH1aqtpH7OKvCoqLARi2CZMTLclYuWZQYzraB6Pxetj6rHnAPaaglzjNVYCP9a
RJZ8KZpBnHM0QpjkyQJxAfJZfrW3wHHibUyN5UfsgLFdmsT6zqo79dSTY4i0u+IRYpzrT5dwoq+d
47a+NPR4jkGaQ9a0aUo1iJ6KtDyVuJH9k6u89rX1QZdT4tKQp7RGGVKEGU6ohc/KvBiMabqoFVaV
otZbwQlrDqawxaMphfPiWeglytLoD/iH7Q/IOKa7wkZW0NomZF6XFINzaNV8/8qj7khcurtrMIIV
rgWVtJS67HxekybmDBSytB5jUAPPdlCbw2qyG/6aJAvyKi8d50WHy0ynDzkAR4wc7ZjxaaYdWo9J
gI8KNwQSUzDjE99apnymnyKlyhKT787Ek4FPP5r22aUwviKmIzrbVLjX/gDKvgERcpME8UB4n2Lq
HTMpwmO4nE9SmhjR5FNuuBvua/7NtwuamWHaQP4L1JPVL1d40JDXuaRt+4npL4iUsVokOVNqIT4w
MaXG9wZgfLo2yDCYIQ8Rf/rtAu8lMJjzMiYGxxhNBnyZUUsIUJ4BjBz9Q47HYGFZmR8bt5XQDPPZ
KJHLz39EUBTxMw6FemL1vXTw0HaEq7nQxQMiUmarTeiiSUoOLI0EcInceiwkNyAF/XLXgqYmBYKQ
5B32R37TjA0uBOWEBJgj4SZCk4AixoUCtfK6gbvBalqurLI7z8YA59hHOuq9hABGvAsg6pabDzYl
gIYBiBzKjqp79cD1hluzq+CXjzUPoacmLjDgQUx6NI2REKZJVegTyWWY8FKFdw1ThMP9hnFBXZcV
OauHNyGigecDvsJoc9wxO/95laeIpmwTRBfw5pw7BnZb+zpNko8soExRxy73iVZT9dwvl4hgE/uY
O+Rl+mKBFHe1Ge+ZYamtB6l4r4eBOloiusPzGTy93cKk+HB+U2Ryi2X7nCw3aeAOiLXsnlMyMlu+
m0IehRwp1pUkTCFFAiDVk20tOWNdWdm4JjOfG6b3TKQz4PwXFQGPBCJUgO6x5uRplDT72mThYC5X
P88ekhYc3gvCrEecJqmbUNwi61xVgJwRa7A3WGfNQnVwaVdvZ8sn4B3D5bAa45yvY6Ldi9uJC1pj
4eB5ME1uMAMxwrpNB85P0EjxOFgd3xpVDv51YKdHFHKKLlpGDEXtcgk7UNL4dgmmmEFx+w1mRq+N
bHYSQ+ghjGw16ymU4Y2ZVd7BRT23g42orp16Io4TIgO27DLl+9pTE467GYVntFU8FAizmpwDmm1W
rNwqxwiM0FTdhAmG/HhBV9uaZ/lN+OKTUqy2OVPqpd0IZyFNkVcnHUuGaQbiEb8kFCWdy+nCvo6/
ZEVp/ZyaQX1QGL73QRdZjx7xF2cm5Pij/QhR5kPL7FIeJsQYR3vmC0/pohvE18iFYjghHmFlz9Up
LD3g5zZ4pgjzCsEdiYksqZeUOmv8vM0hi0HKt7AWiC0K4JGsSQziBsfdxGVtWqbq5ojbFYaJEI91
r9GDOXrUGwozmoe5WXK/iLYDQ4AJ9HlU8INWuVuLc1wq8ZjnguMhCICQnQE2Ik+iyEpN87rh14O4
bF/DlCF3HDnc3UvKAuNt9dTEjkiuZNU3hx6ddb17u+elRRtnbQLAQ0hTL/d/77ni3MeDenIcgf6X
/T0fQXx53d0jC06nnYmsDahM20Etj+zlflQalWVV++oJ+BUX8tuShjc6pkmKYtVCFeQ3uKX9FiZK
jRyy2VbCEHcSTBBDfiZT637k9OK03r09cfngy6ex6CbwEbXTRLu3lbUsIxQKdDjrJxHbRfE0hqFO
PzqjzTqBAYsDxeSL6irqnBeVoXYDppXfi6i31vTmXukc0I6smNKs/JpJ+EoHISuwytCgjbPDQpax
f1j6nX6FvCaKChHdWjrSB5YfOx8ZXoG1ANldFuRnEKiurnKQ26hWvGBCQNTGKrufk+z3xIwzz19n
nUHzIGdIXHROziUqTJ6atJ9Ya3kmG6jhBeBVGEVOAsO7cV/LIn8qQ9GcVDD1NCEJyZ3Yh9jNoyX9
I9HdnN2WwcMj6WTVFe8Y/04Unhnw7A72DiU+ZFyBWgJ/PDD7Pgtpf4TRh9irHZD2RfC57iCeWWV9
3SLVWTedx9474Rlg6idyYzx0nT62UV9dQUlv8uDOjGS5JsnoY1H3u6pq653heuquYvKS5N4lsChx
Pmo3gzQIFjh3ydQWZc6quogoMQ+goTJ7evpmlW8s15qLtdd2DsP+WibrqrTo1Ap6wCuogj5EiHRB
eFmwo7wY6kM/jScnAZGwNrxRDyurqCK90y4s8oPitiTOsu1x+iPjVUiF5HzrT513IiaN1xzqQFAt
eCpX+Sg+SDGUN4bpFrckTvknzwq4e4VkUxL55Tb0kwq5J4QKEKtef0X+lnlDsLSJqsRwphfUAskH
7eUfQJ/W2XXGuOS+TpGiQycf/TWRP2rnD/aAAK1RXyLYMAxNlbWCaQMh3KHP5DeQFcgKVgdzqAeG
WF2+zX0EsWspQR/26EhvfGL09A3ny31NOr8ggmgMeI+DwA3j8YNSScX0x2v2XjB+Rhu8duLE+xLW
k75Eji42IqutnY2glLBKB3SMyWl1VeFuyRSavmKnfzTo/K3E2LY3fhzN9znhZzSG+3xXakPuAzV4
15WK5Tas28da9bjrG5ed0bbN6/KG0EiWqDRnfzJG1TZk33DqcyAiFt3ZgwPn6ZiqXl6X9myuOWnF
dqCefZjcEohYXftb8gLSVcKKhQczT+9knWw8dp3GnIpbXgILOXUoAOsY7jFrbH0fMim1C7s4wDxr
9v7yhmB0w3gNbsfBSblgbayN5zaY6k1SNepmTpz7PiaFsUOrc6FX6pNfkXUfrMkyrvE0Mm8yfI+f
G9m7fumGTLEvsaz51E1FvU/irvwEN6ZjewejI+b+ttLHJejn4BFIdWZMY+JjEN4m9SXuB0fvEmJm
0C163ouR5p8mo2akDL8nXw9N0y64TVmSL4KVkc5lv4cpH60dJNuo9eIQkBIQ5CCMuuNQOK8V5IKt
1YlxLSozW1YrAQ6isV8YxYFIDsp2+sSOeMvuumEnGJvFRiNJ3HY0+x8RUoozK3+Tb+OSAYcRW97B
bGHtEZ8FodnSmouWifEaZJMH49tGT9CzkPgN565zzMswppnYhg4kucVBPE/JJQ7E1K8E6Kzs4M3t
EL6y+Ickulj1ZkY+vQmMoSA2IMKXtipDG5gCKmQWpiZ2Dz5SwicjbS2f115gQezoBZmTVUcFEtVb
Dw/RDZF8MSLYbnyqXJhSs6tJJGl0SqReN2/7iGBnlXjxzrUy88MYTj63OCJxspHoarLxYyHN8fIq
ZYfXYZ2fo6FrP5JK2V8x8Ltx0wLwGLuBB0YjJgGUrUsqCLVLd0JHoeOPrVv15jFPXdWdjFrMFg1Q
Gwcq1q6+HreJMNg5hRRuwW2Ap4vd7FBShkDw8p+DOmNRBz8+VprlW5vQvR3RzPbeSxKAkWsrk0QO
hOCTR8JuHbO3n/0o561r9Ug71n4Md2SH0tXJr2qz4d+nJVuujUm2ms/dA8xxixRDbaMmYrdFDMli
YBgk76a4rjJ9MgmAuGikelDPVIZVYmRbrgz2Z+8q/v/RGaM+f9+tkpTODoW9RQFteZTRy39/J04h
ciqLiYNPDkGpiM7Iy9KePs5y7ttPUs8zsolcsRspC6JdXCJvePn+/QH8pBzlCPDLLweCPJmj+EGp
OUauKGerCw/OBFdqRcRFGG96JQLrLIyWjMqO0TfZr3EUXnVVMEOCctvgHBadePTNXpxlmbKr/Puj
+h+nhXan7Zhs2+l+Lu3S96elsPsAPguhRFi92aRPvP23i6BRsSNDyt/FFjufPp/ZHBlDWD3//ae/
6eTe9SuXk8HHu8v/2IKLN0nRu6tC5ksKxXrmnOiMUigRtSbgpyXpJeGCRNox2EWPvv0I4804imX7
XUgM3le4/Rl3SDBOKUjLtAujQ7dU0FUd4oVsA4caprBZaH9xwMv5+P6AgcsLB50TZlnvrb38/nwN
0AwNhnbZgcSPxeShJwBLkZsySm0QRNbIAHMsU1Nbv+Qy1Ze6o1dRR9TycTk1l7yof+HDW9C2PxyR
yx5I2qSIeLbgNfz9FTSc2ph79g2HhiESZb2Bu6mjJfXU0uJpVz4+HloKzFRfsTuRILjYN4uREMO9
aHglk8VaLTUYZ/bvT5X9vw7MlZBvF97EklLx/YF5g4nUp6mjQ+WG7FDJOSqZ56txbLyJXZHdFg9V
RJLpUUNOo59glwCrBmkNlx5lCajxYcQJYGqqZfm2LwbYSfhcTBFFwgvb9zhEEZsFREOumqXXAyyI
J5vEGrolqddM/Y0maOP1W1Ea5+N06eelC1DoarpEQYxEd0hIxFv2cS9xkXJvza2fpiuHVMb5F9dp
mWP8eJ2g2RCzTN8A4ciPEfWRMOpYD56xtyOHNdAqSaw+QTejaikmjp6FnzgYyx+Mh8KaaZ5MZDK9
xDru54dJQbB+CG1Y92tnxmySZJJ/5GTx5+QRxbl9aw/ZFlCx1diQf3Xdj7jXDuUi8ljHXjUgYRtw
ns4659MdCHT5xiXvhjuEguDbbODfTvQvOtGs8D7P3193oo/FK8L771rQf/7Mf0Se8je83ST5LRrf
b0OqP8dXvv+bibxJubbtvYk1GR79J9NF/IY+Hk8CgJhv7en/dqC931Clk7iNpuubNPSfaDwBAv1w
F9PnZu1Q7uJ+QGb902sUtWE808pbcuOmDQGXeLcS0kqJKTPJ4IhmeIMr3WoynntjGMmosMS1GzX5
zewGcloLQSwCUVzDq4d35nYOpuKzMhNi6UKU0+Qf45LdTGXADBZc+ufcwaRrgsq5beLRXcgojX0D
G9qf6RLn4Atblbn72PUfPDKQLjzzw605vORlw8wXYeRTN5iw19N4MJjjZMWMoK6aXuA+Y1mh+td0
RWi0BptJwc7CLOeFKa/dOv0SMYUOwe7mrBKavfO2tHR8pAE/0YnLVH8Dpi6wmY0HM1zBxvJJNmGa
hSTSVgmh1T6xBbVaQkWnKIiu7cQbfPIgvNhbGUXm2uvUSMuvS+7ic9mZM0YYzaYcU9EVNrXxKyzL
4hk7Fb4t6l59BVixvtdVEr5YkYWyMwEAk1PIIrCo1i77wvUU++N5JpfvDppXqVa0rBc6Sz56+2yK
07Nv59O9xF2zq3S30W15BEJDqmKNzHEoenIspd6PVuzdibql4kvs/OvUZoL2Vu7fuY6Au9cl3YOt
xxb/Rdtu5ajtQzBXAoC9AZPS6eibJXrur/xpjIPj3Ir6NMwZGVtmSKzkKnZq79oHwFKsG4P8djuv
+oce6fkq6QW5w8Sji0+xlwafOgMAZDU6BDMWyrgeZwuccoEwtSTQZD1OwXw9h6L/mBEFQdaIgoYw
Bk19BUpx+EOBbybFXXdGumkzGJqDLLJtBbY44c2ngEEyNx5ukGM2gkyOPn2pl/BwWry1sw9j3Jsr
Kxnbz0mCa2NNjhjxCmlth3dE6hSC/AYdX6IqtT9ajP3u1ezwafAnmgdRQanu60heCStB5Bb1ZYTj
oQsRP5fVxsK9cRi1GC5hlJN1T4/62SjC5gSXR/0Octhrdq4JaJZ8ndGPt7SU1QXh8jzCfg1L41MS
2u5dRMQB1Gc/MMgsauf0q6wIZEF0i7kqNOd8oxxQpXUuikeuY/oBrWF0501Je9MKHZ28hqbEVpQj
DO6gkPCOdZhvuF3LR9+uzSU4uGw3Rs1/F2Uob+hx9USKQC44JwDBYkapOU/5J1p+icSfGColOT0T
KLzqpIbY5P/KQoRdt5rUoBP30pZ0xbPrwoQ/zDy2NboZiylkqGDAMX3RjGb1KcIIfahH906Q+4Jy
1ZvXto24UMtGPUwZT8+2nfrsGZ+DXoksQP3j9bDh12lllfCWW+eh7+l9gyMS3bqTul5HiJ7OEnno
dQd4fU+V7qxo8WOETHlfqmBIt77NVKzhebkEhP+gRwJn/2F6k1sitDWTOy9u6Z9uZDX35oOc25Hx
GyLcwjlbojYOY988SSRg90bqqxRUIApPG6nnEBbuTbmoP/NFB5otitCqz/U9s2br2C960XJRjvq6
ze5xkALQHr/pSmMydVS2ZXycb1A+rGAK0Qqso3NOv61fFKomUtUhOQFK5DfZRr3vFzWrQtbqLvpW
bHmnJEGETd7xSjAJ4NcsalgaPU+RtOUxWLSyYlHNIpVob2OEtGpR1I4zzASyKI2bZBYB9iJWa92b
H4tFixssqtxUvzbtcMUsJlsHnXmVvAl4GULSGG+jD9ObuheZr0/cyJGW0FeHK0Y1YV3YxClCYLMn
ZIu37pgkdx2yYQCHdLz0lbfoiWkWPwwxPsN8wpQ/LsJj4nWHjfWmRgZuTfMiEikIasTKmKwW3TIK
ZkKr2lNjt1fdIm7GmD7sLRvBs2g1jnK8O8gdmZKemtCTMV+vmp+BSLY3ahrJMBoFHbdeXrlc7Wsz
bKyV+Sa1JgB9bzgFlk36HWsipuazflNnt6XAvrRItmut1QXUIsBHUMzZfbqIu13VvHplZJKUFZLx
kqt6i5XXx0jtTGJZZgkyY3qnw0ePaPmNA/hkUy9y8nkRloduqM+E1YP+HkTzYU5hGxgOtGRLxfdO
Y9Q8EjReGlTbKIGRroPUzh+GLAjunUXYLheJu1OaemNzmeBijJt0EcJnU/ASLdJ4axHJW4tcPl6E
8+4ioSeuMF93tntqF3n91HPrJIb50Vmk9zg+0VYlE5FoLkdqpd7XEWkcWCuFLKKf9M7Ws9r1o5f9
QalanOdx2y5i/7GT6P6bxQLAGmNcJ12ML6AmlObiZFG2qRfbgL0YCJzFSqCmNvoq3/wFNN/aNUXh
hZswO6vSzO6IfwWEuVgTYsbYGyHMO0+2JJwtBoZ8sTJkvq02Rr/YG0bx2Rka9F3CSB+o6GnYL3aI
DhTrrn3zSLAcLn6JwXTXVOrFDn4ZmjlnCTheLBbGgNnCaUd9KPx4Orodr8gpnd2jkQlXbN42f//u
k3+xT7aAZrGz/Ot98s0LtedLQdnx+3/TD7/90H+1Gib9CtN1TUQZ9lvE4Z87ZU9hlEIEBu7lTbH1
342yrX5D14FYWuENspeIw/cb5QXpJTykHxKB6D+LaVlq2+/aBBggmToiymbrTWvlh15PYfZ4U6N0
Pnghea286WRxHU6h/pCLaViHoeP8orxcfuEPH+hRF5gOK5rtQ0Tkv79rpHR0gAGpu0SUTklzbxLE
QUTDL3tY3yc6OpxVShAsaNDQUEVab9bE95/itPT8HSJWGOvGbBan+j4tm4H6UlZb0xhpGrfEa/Gq
NS4tgP4P7+6Bu29f532kJD63n74mrQQLCd/SyfuZtdX32if0wuvYhLlM2AglmIlAjMzDIJGtoNBt
TlMyEc2uAy+nPRzYAWze6v/YO48luZEtTb/L7FEG5RBtNpvQEaklk7mBJckktHBIhz/9fAjea11M
1pB2e907sliZERDufs5/fpEa4BymIx44dTElgZI2X3V4OJC+bLmM0PSU4yyd8/8yf4SB4hQLY4F0
aY9s7ahjuNAH8/xd9nN+7+BVstHkFRyIfiVW2Mevv/RwZcThY96DCgHCNLHF+VXDGUfEhOvvwQTX
fvRoz69bMuMfbTWq2x7sDfZp17wFJRqKdVeP83eaFr1DHTQ+E9M27+HQVRiW0PG3EZmWGBnZFXWb
Wb8mKZHyWBnwg5NCI9xJhSrJ86J7hh9lvxk7mEBHbhXtf2zhDLrMbl1nT/4Nl2n6nb31dWo/wujA
ckuRaS+kri5rN6TCKWJ7Ybak7V1djLRBoz+hR+r9AKQ90VfaUekhMhkjOhFiCBK/5V1X9tFJD77a
M98tjuho+DpOPz5DUxmfib32Hng6nHQd/huEIRRMIJT8OlNxrGPf4h2aqvkp6aFwDEyhMeFuKvPg
TSFraGqjk9NDmPAsXCalTObvEwZaT2bLj8xm233yyNO6BLsk8T4GLh0K3X3K+qm6VDVD/7KE4bfB
rZKC1S0nzmAPY2yoS0Wz7RpgToJvGEhIO79vPPwjBgvbazqs9qsb8deYqGpnHWfEWBwMFcASdAdJ
b8RyxiRthuUwFEcKu+Z69hvi/6jvkAQ6VUuqI7qGY9Nh1dFrEgp811B7w4rye7xT8p2HZuAa1aBY
F2E8vucm2TNV3+e7sjBNNg2rfmX2Nz5HYa2vQjnyq6Cj75syIoNPccXhZDTXEV6b6OWkuDFic1y7
MNS3npuFK+iHDHCodomZSarx3crTmcw/272JXZ5ENIbByq3whCFxB5FT0Qzc1zxu3vyCiapCyo23
gzLSCvp5FN17kA6+orvWV9WUzE/2hL9BVbMYilbmOxrA/ht2Qfh2uDheEDSnd8hhijX5DOYB71Ju
9fKKFniEvy8R4cQ6zrA0peZJkAI+712L97/NR6hNsR+dii7/PBkdeSEo5G/i4Ls5hHAPUgOnnlUX
lTYmnuLVJELvxY6i4Tm2eTdXtoHVlG3iMeG6JEhF/viO2KO5biCpHvl8aPwJD8rzjX6HvAQNfum4
N2E/iZsBsfxjlXbQaYSH3Xzv8rb6ud6Ry1K/OqWYLzLHYA4YzEGzMgiVXQcAqW9x4HfVOnXIL6Tz
zDfniwswHjjSbRj3am4q9A9ppq8m6v1PTWfk9zN0G0LWlxRPq7eiEx1OufYmM8UJiPHFGhwe8bpK
269N4Zk8pjKHiTrDF3ghsSS8hAULTcmzEYD0nh0HNk4tIZz4zyP+Zv3XtB3cz6m1cN8Oo6Mr95D2
2oCEaiJPuJol45rTFDuDe49P/rySrpqfrGDGFsQbkOhZQrUbKbW34z0UJGHadlitauJPwBuq66EG
Huh5w04uCfe92Rl31Gn3hhiuicQt4aD44k63gr3TV851K+KHSETXpSGdjemziPAnS47MJJ864Vrb
oSDKY3DnL2lQkukxDt/yxMZ4u4q/zjCD8UrH/6SyhuaSFIppi3xMrbso7r9ZaScZKHfkVMhoR+qi
dVKa7F0UiP668AXKiAYNvqvd+coIGwJoiYQ6eRmT2pxJZFpInN0bkkiO8INIrTGUu0Y6JFZlmo/A
K0XxPW40wjNHVP6eYnZeY/d6P1d+urVLI7zIkri56rxsIpqKBSuz0rpIySbYDgx4jnrmQdrWaB5N
grEOpV/P66Z3AroQAw2JAzt7pIneJ6a/5NaX5sVEvNhhiK0HBhfhjnFNd4n3k1Nsbe79166ZJm8t
ZGhADtM8w1WMcdjBblJ/h/Pya0WW7OWAyc4aC7HhGBMbuaEuwMNWRKQlzVH31amnYR+LmDOPAzzY
jXTyK6QZ/TarPHmPxYW1svq828XjgMtyAo8QNrd6DcSInYWTq4tKxTRARZ5/Do2oJj1VefM+TMd0
WvuEnwI+kMYKMc+hQnTkHXz6YOeSuOpDJ5U2IiI2EVSWdO3dqmFdXblF11xMmrgfZHL20VYNHWuS
sKq6bRzTw1U1b+DcW4Sfeq2CiukQpZwhhwm66jAVG2c06pPVevqtQeh7tOdSPzZMv+O11YUHpUV4
LIdovk1zR2/GCOeevGzcNbPYktc9H1fFBOYH+9C98zsX4z7IjcSItRMNaBPgkjWWDPzJm5zACTaM
s7IX3wOpDMx52rkRZI4hHI2dTIoaEmd5V1gGZ3lqTsc0dRQmcuO4iVGDPRdBbBFkzxtPYkRCUKaK
ltwc96omi4vQnsm4L0nOuLaknk9z0I4FnjsIt7fSQ3bjxvKaAbV/Gare9tYuYxRiNBYdeukm+VXT
aevYJCXJu2nitReFjpzPA2p5d+ULUlKIoQBaTOaYAN6MuPf3plxU2zRAHiEakO8IqZLhuimNdj/A
6/9MXEhK6jQeYpcuANbX0sk888rC/kXDpwXgEZ/D0TQPU5KDUMD06vAJwqll5ydi/FJnVr3ui2mp
Cxp5pxQST0+O5M0F2O1dGAqqFLYkfubz+pXJkVjM9hL3z9pdY9bWQS6uRXpACxd16yytxc1sE+am
ser8YiN07NZtw3idZ4OSdCmRsszhHCrIuM5EVyHKJ9c0qKBoIoydGO1PiwmgyRQ/XjXswt+rogg2
zWxE903uL2sgp0zwI7OJNrHAFvHsECmTRtxoYoPuDbAcLjd1iEDK0zzYxCbhGyVFXkKyj2q+KHIA
mi2Z4fLa0pzO80BV+KP4kqkNLc6au29N5mfYqSHRpU4uI9iwaoltpAz1HhRJbR0OjVJWW3t08w0W
KcXRAWq6JJxXH1yzw3+shoHRtxmQdNnYktwa0XG4h2Vt3FdwSZ5TG1VpXFJp4AzQXMf6/C1C+eIY
C70OJHPZlNGufu8zapIUmnRxDKW0btkGq29O49Xjxog90p4pE09evExQS0jH4MXNvGeGhaiWLJsc
SMoIqrVZtvM+Lr35whwzrn8Yp00cc5bXFFufmw4eZzcv5W9ILIvfq+Jod1yCE7uMtEs1fw9mWKIg
HvW2ytIQl6sJ66hZREuUK9KzY26H8u73TYT1Tz0EXhh4VeB9gZvGh4EplIS8jmOjP8DnlacoZDOk
HPaJ+sPO/A4Qn/LewYpn5MG8QoNaxqXkXm6GXvypofkYPEEL8+OboEay+DrhhxnpUDsAqySBH9yU
yh+a/iBufA9mW9xP0Ym0YEBk2FJQA0zmlHFdbrNOOAfd168kf/JiVo48dc44X1RTI1+GwXVvxtRW
TxMV9+4PN+6XgS5flvkPmomAqS5DoJ97zIB0E380nO5gEEq9yP68h7lhoZlWltwYRHBvOIp4wXAk
sB5z+Pobk3PqhOdp/ZY11M0+/nc/Qm6/qv+K33F/Z3JZV39vCc8t58+NL1Y4UAaXL+W7vzS+MQJe
4LG4OyBBlg4EP4LlO/zZLvVkjPu2HZINW7Pezo7DwRMNVFAZbr97qOAsU3fM78klWdzcPH3AVqn+
1kB4vAu8uNmGvdSYOreYwMpeGD+wn//vNxf/8CL6DrA4YqcgXFyBP/TsAudKGDBTe1CSM43RUEOC
dElWASR7dqe0mjZh4vjfiYkeD2eejWHZbxD8Pk1V7GxTQblkCCwohqasr+DauJ/HpqmuSFXOL0yz
dF5tN0/UVRM31XjRJklwjDwr35gulEQSTud9yVZyiMNU3JhY5m1bxAD3qmAOTQGpd0SczpC+qebR
VE4b3MeHZ9sdjPsxbr0HQ/jz9zKITQGb0UVP6nTssbBMqHuZ9B8HrJWPSEKo2WmW6UvQesLmwDoG
rWdcshOfa3VSkeVdVUBDWuHWTdmeU9CHJfEPrpl6D66TN1tSrciBYDB5CQuWGtQCcojHZHyOtQE1
EI578do6Q+6d+kL746WMppiblDI/MFTXq62Ic4JHh8aJCvwtnGxw2rWwewMUkQuq7Oc6ci1oJ06T
H31PF/GRiSGZ3nr5DxEFfbQxka976yhlvj+uBBX3RWi63Te/cIiKdQl/v29N+PGkEyVccUyM2Fax
CeMnSwL2HvdcfChminzaafNA980Wi8T/k5nRatqVJQieN2qS1sNGX6mWxi1I3ObLnA2Y16YQ2QcE
/vgITryRuqehSCpveO7T4tXH9WOtlQXtfyqclBw3BH/nexfmTJFw0uHmc+gYPyQzzKgAbRzceyHx
sekFoi+OvQjqNzUb9Zs7M83r7YIZI8s23zl90N7SiaIJws4DoQlNv1dU3acKA4RPSlmMZxW7Ub/0
dngv4pVa9sx9XV0oBsEkguLOEJfHFirrJQOkxSwr9e9Kpx2eTYtgJKR69Zvo2nRvunRYjUX3TGq8
5gToiTT7BMg70YsUzXXP7JQV7LKb9FFFzhG6woC/u1B/a6FZI505VLCdLf6Rkar8emadByVZrh3d
4YpsR31AQyJPspGgcvbEkaPC5QhNGK/sxOwv8be2fJlmH9HSBMzSNTjGxiDDp3T2yVMkK2PfcoDu
K4wzMIKsxufApY/uJ9zGggUBCiFmXpc5+JCf0iaTzqu/B6xSvU0D3XzOvfJ2VH7zpR962m1TxDdW
BXu3hB8GIM0vrYylcF6+tXJDQKwgxc8U5eTyDJyJyMplqaplfzdxdSFekGMKTcKwU22J6pNIZRxk
xxRkZGleU2XSwCfKlXfYBvNk6oxS5HwWEwyKuASsZ77IIWjBBm8ncB3H41YtoERd+POFjr35So2g
a+fXEGMOCom4kuZBDaQSujGIh9PN8u6M+FQOrw8jZ6abFsgJU8jiSHBciksZlttF4AWXQ4Rt0xke
MGKD2+AuGksAR279AuTpNJh3eQMgRLba9zbQ85VmuTGaYE6JfggVEZxS0Cvm+Pm9bFyFNSU2a/Qp
lGQDRt+3chgB5yCqa9KAzeKoNFdkIj0GxNEswTqEbWhHiwYkzk2xbgaDBEvEWnscMaxpWyHeWMeq
FDd27okHCh6zBfgau0991oIIajeXL9rBnJrhwiS/xlA4t53Zz0+VwTKP7LY4Ggu44giXbY2OPjqd
kRpyYUyUUX7Vriud8ptKG7BHarY4x+Ljz/jN+ZBUC/+wqhOcUU3jHXnLUi77C6GiKCmWZGfmux+v
JsSAXeMCDUHkj+5xCa4uIaPnG0mgxGXQd/KltsDQ0IqAqQ1LrTyVzjISp9NCO9+zuRtww5DF1K/Y
wuHCa0pkMjBndwhXuIWJkO1Xs3J4IHmO/21H+7QlVxGoImNNL++zbJdtuIPae4GFBohkmPrUvHnL
j3OIwl4g7+cxWVBv6pLlFKBBe7UCXomFgPltkFH9llhRfOMPDbBRu7w/xKQhcwSHLDwuBwOG4ngu
bwNIFbs4r/L7chpBkVyOSc+37Mfz2WD1QMADSoEbny0f3AkQFdcL98aPDcFRMSFUlCFliJxz+3Fq
iYEMCRlDAkEl7NIOQ+bLrEfIsqRTDzxIGIzFcS7M6lIzLL4UBJ8eER0yEqc8/NzhKNbssEGnOJ9g
yBMgNz7PE2VyQ1TbpVkXcNVLaGsR+9hLvYgjiYbAZ2wJ1jtDgmMPaBnYTXSKieTZZIrys2M3ada0
OTkkcsUbUiuKE0ZW8LnZf3om4wdZFyyK2RzrVxQ9ANQTmLGTRrQKPYWz4y2aUMBlQlKXl+e8zSqM
fPYgR/NFS67OJ7r6mYG5vVBcyk6BQrVo4lpAm6fGp2o3cLSY12M3cjNNtrdkZB3locOp5Y0NPZ7D
u2YwwleEK7/ahSrTY+UKecIdFBBx2SqdRTbQEpd9oxGF8yiXhM/YWOxrQ86HBMiENdmCTle9P1/5
Z5GP9Id3v4rUvuerryoKPGeNxQvlZVE3X0iHoOSQzOWPRIfSxDQp0ha/eh1HwV3TJOQe8flmqcDa
n0BATLqhcZIvVCU4TjC1jDiUzTqkbhlEej0Z5KGSXU85UdcRFeSMj/848MDnINdXuQ2kfv7reWHO
ZcYRY1hD+xXxgHHfcKgcK92rW6j5845YxHQP0ZEFnVJVxr5gkxkFbzZOPVqsNNS/q8bTdGSTP+8U
wSSDq2tvm3Q0sGeg2O+aV9emM8WlpFzPjKLHDcFVwx4ggSuejn6RTYchcD/rNsY0ZJnEYGDTbAfh
82G4PAenPurr1bn6/99R5Z9GlZa1NDq/GVWmX/Gze6t+GlX++KF/c/rsvxiWYZZrYUvKfBGfxX97
UoTmXy6zl5DRmoAjCy/0v0l9wV8w7Rh2wY72mE0t/Nl/m1JYf0HAQ/8NlXQxgvTFf0Lqsz5w+mxY
6c7CNUTXbrqu6Xzo65AzAqAWnXVRcZBARx2hNalDK5YaMTErj0lWMpc12dAoCfAqr9wjzUPScCiG
DVrpdKxsC2Qvc/C1FvCV5pYRycLS/iGRBlqAlSqrjrnc3+70P3R/yzf7W/MHqY4vHHBrTRxfBY3p
h460G6YianV7QVGt7s8qb7EwmeHZmizsRRv6+w90Fjrnh490TehhruD8REbufZjsGrhANMZQx3BG
EPD2vkH4+4gp8D5zgegYKklDHqzWBC+aZCjVGjKz7x6gmY3RTsSJVR8jn3nkSo/+wkX2IgIw7N5D
4Yg620EpiZQ3Wc7LwrZ6vXejqr7IOgsJJmEcQFVWHsGIlq1c9EtqAHEje4x7bSy63UIDXJBoK976
qqk7pLQBH4UyH/ovglo4v4TFQsaePAPmsMcTwXGo74ZhF0GGvJo9JoItYzuJYy/qztZhxoNiGxGH
XlTO2KShT0S7DYGK4hmlLWkcapHWQbw+s9wtykO9Sv2Oa+taQCAjQW8fn3XWyk4DZJjCbj7byHQ0
h64tkxui5fhGZ8n1rK1EPbWMmDXyPwMYwcbIsLuwa9e3r3U++cbO82evebE5jJNT33a8fzipaHJQ
fDHekwLNgesUtvrUBJYyXh275879EAvP+O3XqCYZt65H6KJ6HXl01Ji+j3zbBrsntYW3x8BU6UWo
b5gYlC3ND6rVuq0WrO/MQ8/ySrxleO8+DzNm9ePQ8uPUlDjhy9S7S0gH0Wuzk9ykdHZ5Cp5LRtlL
wpSxObjaLMst9xEFjEgdnk5qFJxTSoA2PMy65rGOtrCtC6TH6HL18kj8GT16KFM8yaYGPWQoDRT4
hP+ScajHcbpK4knfGYEJaJ8pFu+CsAW0TZDhtl07w5AvGA+hUfD8yd/Uo11smY3Fm0JIa8GG1fwI
6oTppQgx1S+ziI5Ei4HhVtaLq3mOvWdj9NGWjg2+oE4ODZVUiwPUezdYp3blv1UxpnCNY6JftzSv
bDKBWI3k6wbrJFvM2MsiyucTZqRIjkWN7tzwZNff2anGgECMyCRXGFjyeqEn9dobs1fCwR40hi27
LgfpWBgzukGiHSimrmF/JWqHZ5c6uDt/n7MZ2Tt/LLPvjYLon5Yw6n+4MuAXJt466p9hjQDcemTO
z+MpckN6KyNCTAXyrtHla7+GijvaLC4yyVmUhDAjqO5Mo+lezoISqBEsBIPsQnVI7cb29jl1xIVg
mgVDTnUENYwI6XZZZKtb1xHyMCQaJr5TLV4Gfj3wKaSbQOSzWG3hFqoG98UPF5B1wLcC84bcbh9z
rQ3j2Rh8LS97uEkttn3MCXYFvvLTky7x/39KXbPM76MxAzwCspek2DjOUY+L+/cPhj9hANxLZU6U
/WF4dr4ArT1ERQBvwmVXSU6NhOqxPr/IuTJ4cMh+WMceWcg03y2F40pNQCZs5ouDxWAwBSc2LPFe
VBEM9k2Gt5ykGbMgMvuLBD3xAmwJgqLkM408ztTBj+I2e22tFkBmJQaGdg52QPmnlh3CShhzatHi
FllVXoAptREh7i9io91iZstvAjnLTjD9eOZ90eJPgOGi+hQMkczfhV/ZNgy/WaIeL83Rtm9Kzh9N
mucApnKMKjsoQZFrzzSPiQ1TD13bEsxkpLHJWF1T36dxcF05ZvgixiEif8d68MdYIVws6+EJYoSx
BcVM0HY2CPCGODk6BWHxJCql+apMxwmerjWLTeKX4gDPz5ugT2TSSMk/IiNg55LcgLde3cwRTpoN
fpcYQzxjrGqvndJ8NcjogNRMcZ7PEGPTBIH0wcrt+EvRRf67QojI2LOtbvrCQ83RynmbF62682o/
fhXOWG1LDikUa1D5SEurXi03KXd2ZZIT4utSrMzeb29DdOVr9CzYyts6L67SJi6e7KzzV6HZ9Ttt
9GQ3jEqtqxaIgrSw5mYsdHkpGMRuF2bfHeKl5hWVZfIwusXt5Jsq27eyc3dyJt7cxDB8P+KT+xB3
XvE0lW4X71p0q5fEnxLck0t9Koww38HpQX0vp2pp9LGHTkenfuTQaV4qUTbJJtNdRVanWX9KYC5x
a5FErgJPwND1/EFdNx7DtDgd4UlGfvc9bX28DMC7D7bO4t0EYnUtYhwGN4kpqpnRCuXApoPtfCG7
st4HhZwX3YwD7z1R9i4W1l0W1c1+MbbcYMncvNCwNtMKjoB3rOACjNu59Idr2bvRQ9gk3t6Abb0T
RuitjczQwW4mDfvaSHp5wYY9H8yqmo+TYYVH3efTdu7adt0DL64xRsjAIzrvcUxH/c3EReICsYa+
aKs2LP4AK/9SzEGKwxjIt9iMMKn/6MAv69IJsoJ2UvWYSuYVDANzcjiEXIPmnkFffRGxyg+/r4s+
0M8oxJCeCBFAdbMQOX0M0nMjjbp6EuFJ0qJ9hgHCxtD0izrp95+zGKT9XPD5PqMbbB6o9lDgfai+
xgSCQhfG0ckl4Ig91WzZsxdvCXF2s/nPPwztDIMZCmQogx/weYs1bMQUgadgMWDAssHFUIBgx7ME
7fcf9WshC1UQoJBa3LSo5z8UsjIO/cZQpndyvNm6rpYuX+CsAUbc436AuPwPb8k/fJ5FH2Lxmpge
1LgP3m0WVpR1VZTipFGnPP84gqqEbOW1qJY4LPTo3N7fX+Nyu35+dlwcxm0Lf5CH97FYnxE29GHb
uycwNKqrHy5EbKicwJUiDgcWED+1NsqRP5uEEan/+CUlwU1wn9FJ2bYwP1x0XbnSVKh7T8OQtodp
AihQ1lRf/P4yf10KfAoSUXSP1sLG/PDWFES1V1HaeacYKOqA2x3ofzD/KXXknz6FhjIgqx4vF/zH
fu58vN6xpTC4lnNkppeCmAHo/Q9eExESCYu3GRM26KU/f0qOhzTwSi1OOMDgw3KWcI8zxM4tWZzW
dd+oUf+hpft1/2JPZzfhslyHP324sCodo3lCC3zC4s97sYDyyNUbKUWGAsP+CgQVM+9u8Wb5/WP7
dWdBHkfWqcXVEqHw8VJDhgGmboQNmxGBaVSzT/YeUlmdgVn//qP+4RJ5OcikpQZHEPpxs/RhKvFR
pQ3etiA8JUZguuuhvbm8MPnSweE8/Sf5+T9dn3dOiCcoAvLz0tf+jbo7MgVwktCzToWHCrQqXedY
mEGCL9PS/Pz+Aj/KujkOQtAJgcelH/rBrystwU3JZD8hZq8DosusUkyQwczivhl1e11DkCT1aqZM
VhN1HaFtc3c9ShgxO5ehHM1FTdIcM5tvFsAYVafGL/82yL2m+MPr9utGyJiOUALAf5u45o+i/CoV
E9Yb0OHs0uGD0ghQFxN8zssxQ6KJywdl/R/uzq9rl3RoVtWSIQMB4WOAS1yAl+AkwSseGNS6KnDo
H3o4Mt+CdlH4Jk20vO9Zal3LoZCfATbRRztpiJK8s2Wxl/GAYQFVEsgf87rkPz4cQugroEEsBp7d
R5a3KeEgjwGrvsQd4zozRfZqxaQsdoVT4RInzT/BOL+8m4hTl9UAlMMrCtnu53dTYo5H0T9r1N+L
3xQzUTSXsuI1VUsQ0u9v/z99GLgRTqReyFbz8RQghjM0YxnOp7OxGY5m4SWzXbocYTbI4X//Yb88
6kV2GwDTmagN2M4+rLpycRjuInM+edHi+oZSiDeLhUiX+PsPsj+wWsgwZ7tcigeCqDnSP1ZGhZOk
ykPfQwXRJt2tSQ+Heijo+vwpMmrdXTTZCBLixoyFkilB/oqrmdOuZLEcg7VEEZ8u3oLGRLO07ixG
lXoxajMNDygL1MvB/Wxxp5oQjOr92RquJ+kCseTvr+TX54OGOcQhl3MN1eTHUiitYNf6ZdedbA0z
fSLt64LZaLqPTazgfv9Rvyx+VKu8Ay4ZTkB6vySLQaqx+1ExMGpNzOkCO+P6ZS1DfKUUdneV+iN+
uJxef6uBXI41Mq5Z+jgJC4Qry/vyt1240qVjyVa4J08q993z7PHUujgtngERz+9AdaQuxFOtlP2H
nc7++IpgO0Jelec5fLINlRMz0p8+3C0IpyQjNTtZcIhLDe0v8HKkErCOHHsR1QZfoIfk7masO6u7
DmP8LiunxUXA7nHcwiMzm+/NoQRF1PmC18jWXxqLoeXP57lLW3odPvT8/lu/n42K3zSl4hDiQbFY
dgdOfSeyjnzI5fUqDA6D/dzjt3sa27npVsyr1K2YFm/OLiL47yIHOCJ782zIF0Diy6+EaeDSYuLO
fzeBNly3Xm/slZt6t/VsGXpfoyyDctnD7DV9CKeXwNJmte58MYREPrTNZZ+78HIXC3soLbPUNNA6
PcGUsNaMUQW++hj8oBVGQYldONi3Sd7Mm6OJdWHNWBng0dBYhfVtaoMcUNzIWC+YMC5gKPTK5HbE
JDze+oYkh9irgSiJew2j5OCNOV1RJTX/qiVWHOfic8wjkJcQB2UEcg1rLanwSP4OWg6lNrdinNBW
c6sw78RPSt0ThFAmt5gHFfVlHsuxv+sw3MKRrPFZ3bVVNvl9rRcHnnboLbmzTOxActMOLnFcrfN7
v7EwkSS/UIPwZkK/O16Fy2UrCfFZ+1PBY4YwwA9y6eJNQHzTDw2J9GTs2Zl7OS5UURANGL27NO8x
4fAaWC0bcBCQq14vrnZBOXvOv6xcByKMSfOdFhN1lQ3Gg6pTPlrmqMI3oUnkIwLDwunsm2oaRX9v
pUbSbXJel+SWfhXeg4XtVLPG2cQ9jmPb+fmGQShi/oaMj4232LQKlODNqapGGgnbn1L/0sX6dDr+
MBzFeI8oVOxOwLSCZuj0XhX0sCs7DUEZ48FU7aNVkRMAewNXjKsqCTz7Gkc2dfujDgCzR9YODQKo
IfGITztB6YMYFQGEBESszLX6HmIpdgvJiUjyMwSH7ylfxkkQ/biZjYtHlCQR0shuIuP+vKxIIlpo
h+y9k4+i6K0SKdDbJGbr0VJWQnwdpyImiD2hmOvWE7xFMlhmukkheFJ2t2DmTtYNX0iVn8adSsHh
f4xmMCB5i4SzFBKxS20X1D4J4RZGbOukBZ4nXoH2B0ISCPz5+PO9AZAxAbvyL3HwH3BPMVOV7WBC
mt0FGbEs07IxmDQUs8uNdZGzObsME+30rqskX8QywU52ZMp095W2pHodlO8YUKt9kef3AQLw4Uqo
AglUllXuekDMNL8HBpOMbUZmkns3Ww0ocDJTGzusv8kvOY8ZA+AGmgBX8K64THMIumG47X+iMMfx
h3CDxYB0VaRjA089inSZrtnCRXYq2g60fi4AJWETVDoAkiAz41SaZw06CHkfAJDpYcymHyf+/85J
/zgnZdX87fjdvPVv/xJvXr+V7//3/1ylVfXe1f3bz4PS80/9e1CKcDPA3gTYkk6MIoYD+1+aztD/
ywaDQVV5noWeZ6j/dj8J/0Lx6MD+BBM6p9/996DUQQmKzX5IVwdnld/8Hw1KUTj+fH6bBO/h3euD
YfAFTfucf/m389uBaFT2mF9eVKZRJ5IsCLKmNjDOIhQ2lmq2ueswep+dsWl3ygBX2npoPt6VKuCW
lTol4mKYuytICG5Yw/fO9CelC9d9tkKqq83UWV/gFsZPpYIVlcae+DRCcLtCltLf6gnNxS6tM1wn
a2Kyr+KJf1yPngqbvYG75KHts+rCz2CLlErcFW3vfDEmNAoXTKMUKiLP7vEOQMTy5OTR4F92WmJx
OBTeRE6LWzrDt+w8vLU7xWwMA4HFqVHPUM913iErb01nnfjO8Jkk8IlZ04Da8Sp3Ung+5ED7uDry
bB9QNZXe2rFJq9822DU/WQmhLjHzL71uU7Lfjqhz4aBBrH3w3ME+dn6f7G2VfSuoy7epny5qTZli
zwSsv8fj/3GGQnLrYfqISUQ4O1coB6IScRpEmL5y+nbVko677S3jTeWuWgUmESdwDn0OCgQ0Wwz/
lxwxWCEbgEoptpo2894yC3E1hsyjrH7wreMQhpKuX4f4S5eB/9D4Inps+9kOjm3UO8Ym6xpRQHFy
2Zl9/ABeRjgaW+LF/HVO0CL3oBlXclAVBuR1gYmbzyB8KCdcez26AHD+ebrohz7GIDRukq2PoP1e
VrFLBEsUM53JLdQ6fQtaZPfTYc4mXW0Aj0a8NSOZ7YI5ig5uXdovjXZgLWoiFR7DAnfGVR9PfnrA
qi8ontM2GKonZGnIp7cDZ6wiNwYlELbkzEZmsztCxapwWsgKQUBY3EEk4clh9SJEEW7Lzl3bEOsw
k4mmrTIj/MzwPTmCXd8HSXQOE1xMNOopW6cCFYpbyxLaVNij+If1vSq0gXtrJ2zEWjoaUXQEuKAb
/mOuUKsI+xgP7ZWYg4zkKo0TWH3tSi3XEMj3sPmik59Xu4rK9IlQnDuFZBtrNb5hrBUOqOP82TIn
vWOEEO2icX4ATe+OEnbzFrVDdilLwzw2ws13fSTtU2gwWskpZ7edQSA7PsrpyQVK2k1BjQ6lmPXR
lCxN2yvsp3C2X6s+QAVGgs4qS3pj7fbZuKsrv+9PCMqzI1XZl5Zq4tSmbnwhmUxstC7NLXqUPeOz
dec2w87VDffHQGK2mN3H0gixtoYkj8Vk8i4g/0AHRljF9AH3WBOOnNsiy0H+DuF7mOPLCs/RxRK0
2cPyfOhTwjOtOrVWjBmIP2tJu+DbZxd4LeNBHQH0HyF4DO+wruZNkODw47PYDhKHUbLrnVUVawTT
Uh6rSTxIp7jPg/QSjw/q0sFE56ofU6/f12YXnvx4uu9CaFwa81EUTtsYhU4be8k6GN2nTsp9MGMo
j1QO1vWgduTI9dsx0t0Kv5Bnj1R7DP9LTBrK4r1woU3a1eRtgHuGh9SorgIsfddhD40MQj2bYBpc
YdCC/U+pmCRh8byyA6oBExHitlQtFrvhOPFuNZ1V8Ty8PXVPt16cMQ9BW3zV/gxNwDbDk8d2eRpa
JmaYMmXXSdhnUKScZMOqsO7iRN6RRrBdEtkCXVfXirirt2LZzfIh8hsCiTvjglwg9z61pXeqmz5Z
88AoaVQTfvZl8mL+P/bObDdy7NzSr3LQ9yxwHoA+fRGMORQhhaaU8oZQKpUkN4fNaXN6+v6odNmV
5bbdbpybBg5gG86qlEKKILn/Ya1vaS3ljDn+SLrC2MdeS4uSEmKKHBwiKYvLoyLSbdPyWL921oCy
dHaDQyYAC7vNlTW4vuUx4Z+k0AYPSrnbfeG5otYmWYQ9GNNOXISp+rDusm6n80FtdVkrNlpOcm+N
Y3BuRh11g9atbVG8Imc2Q1Zyt9NYbEsM0atRVABRyvYepjJPF/LHI6WLLbYoGBuatN/ABiGhTzgd
yDEbMyPYpaIjHiFzt2YxRw9DNpwrrW7C0ejEE7KWJwdjAGD0/q2dgxc3xpuHL5brWFX4k3PcgeYA
UqM5SFfswJ5HvIu1DRcnrneD37yXzuRsnGZu93pnPlaRl3EBZ2wyILn2J6ce9EtiWPcqqG7yNnl2
MxNFNkYNXdokVCFcdLXgK4B9Vq+2A+aHZ2ml+Xd+a+3aVIz3Ix9dsYJrh+PNnf2vWRQbL7nju2tC
SLnVNJuOFcyTN/Wbvs6OdMfd1ulr89RgAV3VfZWyNg9kEmZT7sPIUvMhkd2+q8SxT6Nsh3IwDeNA
I6sKfx+HWR7OUUDQ+4AseyVtZb/bGp8XAl/Nv0yzbl+TYhG3ek19xj2ngfPv5QbncfKtGkkuGEx1
M6ZAucohfzLsHoakPAf9zMEqyLU0m+6hZw5KTnbx3o/lPvCnF+Fl+abn90E4ILMQxmkKLNs6IDYx
tjYeFhMoqzNfRqTG+BKiulorurCTkzrgcDRrgqgWW69k4FaECRhZudJYzlYbP+PJ1ENpv4u1vsX1
2CA/Ry0ckrtX7idJyo1hGNW2VJW6MdGJo/IwaV6Ujo3M0p4SbViOZ8wncgnJ9J0L9GDzGbFGeavH
VT+u7Sm3sUlOs1D3xFn6h6DN5uPYW0/2qFffNBIPiUIs0EZsHbDE7coC69usbFui5OecNTd9F7wX
Wn9nJF4K0mno7lunvBtKTaOB1K4k/KnbbIR/C0Bpq8AzH7Esf/FbO38EeHY0NcQvDC4/GUL1Vx6v
9n4wpugNtEyzQQfVHKxRMzdC9snORZq68v0qC4vM5pdt+9cgjttNqROrGKNWeq4wia8g2Ps/XIW1
WLHGXzmJlb9BfZsevEFDSKL8VytzqhDegPeMhDZda5Grh9A5xSNiex09BcPTALDyyrJGuR7t5Sbi
AwMgNloIfdl/c1/z48V0MJtCfK+a7Nuka959EJT9F7g+G51N/AVRq0MgH0e2JyoDs0ja2AlNcWOv
Kr3JT+08S8TPyqZGKOOzYeb7LougjzseQlEVyHvEETUWHD9RV3zZ/n723PqLNgd72U3jY9/GJMsG
aZASR5mlN1AJvteZ/87TOd/WSBbX9HDqKRXGyS2tYFeBO147g5ZuIvb0Z7x8LnweNOOJYzJ+0aQw
UVpYaShNp74RRkvkQtdON4U9BPtBGiOOy/o9j4slDTBP8SNWvfHAA7JFMAYVj1zkbkjynV3G6Cog
q3J4tVr5WrO6POFQcLYkuqTP+tBYE64MgjFWmj1ZD0ViGd8YqBAgmJb4jueOUMYIqpHG2HzD3Is8
i4CH5cyGjQK4P3pq1hB+6+vSMm8jGhWL+7ZsIHXgbVkXVB5hAoKErM8iMphLnho0Etus6OOHANJb
Y5wptMICWwgQuoNrDt9ZY7m7GvXvumBftlEovxGnSJDqoxOsOCR3fGrA4e1uhY+6WudSCpwf6mvf
2SRZzZUizjQiRDqX0YowUs6/TMIeKZFuRzDh0bnlewuhwSppRH8sCVqOGusiEmEhE3LJuK2IykuT
Ahlhx74p8wJkZsk2hwZ63yS9vdONbwpI3xaEltwAJ39i6kSYcU18qWZba3wSFXmOzcrvieds3InY
6jrfzyXXXYFbl6QT0wilBkI7tfs1+qKaxwlCbwSUPaYq/OJzlnwdgu7GpcDf6j5vMT6np5HwgY2n
ByiDSK4ZCAtZC8NHRDdSGqJtw5gZAy4N0RQcpLTvA8QlOzyp73mpnlDVALxw52tX0KfAiUdNjQ4S
Y3AHPg4At1U5zVmDf488XzOfWboR2JoXxdPYtQxQ0ONjKdFsllPgnyyJNiRhoQr5TzJZK+anoq5Q
RKHTIgQ6Sr9njbE2Rm++zog3N2PuribdBiQy+tETsRU3daLsS2MHXajq8gfFL1L5pN0YYpYhLEmT
j7RH6tgm2zlXxVNji3Sd2yre1nYZbGybYsesfWcFWT8/A+Eg0mHIii2cIzI+/eib3gIMC8gS3iVD
Nl7rCSlk0LpGOOWg8LF/Bbd6JS7lOKmLqcuwkPUQzm2zzEz06WJCa9AMXw9nF+qW1xMTy+puuGHr
+13Sb+BafzX9+Q1M+M4zWnVDm0vSqchQ1syHyM/6Dao0Ulh+aH4NTN1t9RujFdW+zpq7OrUAAyQ8
HpOaFBUggAQs0N4iprN2MGB2pnTgSApxwl7KASr0o575T+jVrZWVzm+jp94jFX+TEuAbAadX1Z09
GT3Jfu4Q7JfxV03DMKdwYmAJmMPY8m5InHrxK7lugkDuMg7HFRgMYCgYLQBs6saNbVdXMVCdaa3Q
QzLIsaln2BUvWSQHyjPtDo9276+yYpw5EkTEr8tJUCM9qJLt5PvtoeEK/jo1yYeFOX9lRQOpwZbZ
NqvBhryAM6Z4zaUo5CZNjeLCkWWjmJNWToEnG28N76a8Dsgq9702kk0i3Aw2vxY3YWViFgxlxtLX
JBIQ1krv0ORU9dOgAMj3eBsPVNXZISDydGcHpb2tpjk+DSQqbJtSPU4NLvxaBreBT/R2mWrGDydt
1WlOUvcIWqLZm/mUHRUwg61DSMCjXU6S6AbzjR5enLMSuF8U67fzHJMr2sr4xmJiFyoU7GdGxjAH
5nHcWQQir0VPt9RDrtl2bDXWDabKiMSSXV9a9jpGNwiHlH1dCqJyzWxDY70FRdJWyIsrYW1MIoNv
XWTCezDF3yB8wDQ0PUS7Oe8YRe25VHkJu3o6OE0/r5qhvyC/o6xoE4SoWQAdVk/Xte+h+ywSRLmV
U1IGNfN6yPj2bTAwTqTJIs6Ky7UAyWDiwuxGM2SHIrYJZJIDdeMBuh1K7bzotwsmd8PTfOKjd8oN
+VU7kYCOmzT/XgniI2iFmbhYo3jtsyBYLId6duao5hQa6BYuUxucyrYkkDoTGEgjz4FcWoQa6WUk
l5v1yZtaHZ9jnu7bzDbChsClFUpC/dRldXdspfWjnsGwIMMioSB5Mef0YvB03xByXNyJho9RZhj5
ggyEUp4PoYaqjCiktFtn6LlPgy3uUhNxYyaLc+x6z9IP2h31dR2OEEhX7ThuS0PfxQPzjrxz6GWc
ZFrIBXwrhJsIH7uPWVYoCbvzxPx+1UwRE24LTTBwVPYZZVjgWloNXcKvhy8KN1SItpinsqNH+0Tm
6MGzyqFomY4Dd2qoFpqBrjqekY5BeljVf+s98Q07ODFa9R0O0ZHEpslc00KeeEQ/VxEJGbYaN7Ra
XMlM+cOub4cVd4N+mQ1l7mDIMkaZOXSZ+aLaNu4noR18oTZz72Yh0IIyoNGZyy+1rTE2GYbB35rM
mHl23hN9N/Eb9d0mcwc6L59M8YZ2sCPLgOSjlWIisDaidDgmAAJWjl1+KzsZXEWs8UH6zg7+KXFA
ozU/+YZ9582ER46VYWJ11Ldd63gru2mEG1Ioa/hhvQnUmCceQY9/+EZ9aWfzlPnuG+mZTMXfOqPY
qc7/0fT4rUi2nDalMYuwLUh4F2VoiEqs57r/UXVNFuZa9jWpSdutl9F/W2lhZhI8ks8+s5JZBPG6
LJkFJISer3hqfRVS3DUJD2iIy407hhXYvFt8YuZRo6avkNXm6P17mvK+nhr+Eic5gnewEXoFXrcd
S9J7yGIeavdUAbDBXUWi80js3JjlassUBwVOrhwCkQ2PfBJjqtUNG+VmZ8OaId/GtZtDmtcsQHiq
dQTYG41TUBrXCZpeKvLuUSPZqt0WPmrPbaNlQxNarNgkOZ4Td2FRmyrdCrICakzHvEcOrNEmxl2q
3ygsMN/abPSyDgxa0DKx+Llu/q+e1+8+5DLGbv/n8o3fKS54ziXd//r1j+3PP0MuWKbfv/xh84kx
vKqPZrr/IK6IL/1JClj+5v/tv/zLPP1fTeIZjrPa/ceOpbuPsmynvH8r01+H8T+/8HfAoo3JiJhJ
D38RGgb+31+H8b7+G4tzPE6mi2jG4Sr+m2vJ/I1/tLAPTcsILEbvfx3GL/BFFHFo4zjlCbbz7X9n
GG+6iyrkj7t0tFM2ywJDN1nYQqb40y49LyxkYJU+7ZGCZ9NaLSMyquTBupjRiFaMmQSCddB6TbEd
OrcOVhzdzcH2paFv57phfJnkOvUdNoQcFTcOLW2FqhQ1cPBe9V10O7iQTYrJ0Nd2qkZjxVSYOoaU
6ZZQlclezwwNUbpbraEB05soxk3WnRgeRTKDeTPlMyFyzXES8HvZyukbT5vnp8hcxqM2budNwz0o
Frhy/UDoIi0/3lvkX8aoe2+zYDXLBph4jpVkrz+s9Aq6WKFGUCRJuU9pLz80w4jfh1lLzyNf8+JM
Uqh1oAX2DYTpiJ27hyd+5VkByBm6ViB32uDcQafKTz2c8ttUJt25H1ptZ0QCP4weUXRLRBEbf4hw
Mnh4m0OHNyUcSb5mdsDojho6YPxXMdBmX249IVqyQkNjULFSJpqv0o3VpuSxsEegH28guAQrG+zR
cZiD4q7TLHfbuXNxxdQs74Tym1vGGLa56vWFIe6ZVSj8OQqzIfFozky9Cxu/OBOmHuubyXOHZNVk
FY/P0tG/GJ7X3Shpv2AU6R6MllN55zdsDNcmCYlEEis/29G+Wc8IP82tUJbPKhNnQtjPUXQmUSVd
T5ZO148K4Ow4wG09WIJiA0jROeK30H+0mltu7MK49/q7IsjRlMML2dmxfmejI5WUeqa1BLioV4Oo
ySeS78bbvhUOvmIX+q/fhQ4yIKInu2JnlWN+5NiPboJKlFdH7+xzZptf0sF215nEqTq5amKiF0cP
k4J+7mpOsR/0ItQlWOssE+IegpV+q7TWW0dkQR5il/JXQBWjlR7CROkSbIUsMH31MtqLIHK2yi2y
H+RuvBskEG8l5g+2ql1uIMZji0q1UB+gR7FOyFmVIDACG0x6zRrK9VVytYV4EE9SxzVb+LW7ZkH/
wqaV7elIC5KYIMOY5fNTtokTxioml0sZ6TEnBvQFnWd8qPKkBvtbVecJnhVzuJZTBFvYpjFgoeZ2
Q2BpX3PdcNkiv3cnc4e7EEtMmaQI1m3GFhUjlw2KGpKChm5xEKe2jHeuXUyx8YR2a0y3bWAMFp2k
MduuWoshiRP/fnBp1Kpw0iiTH0wzc4YHp118mCyXs8R4NmyuhQ0Ct/TkNrp37dhvJF9GeyYQWiH1
sLZwPNiYMxyaeH2EBMzkzC+BVdFz5nSOLDcii/ha25Ca8zISFi8OMDrR8+VyFvw2JCra5a4h66oH
b4385gFbDrOjFQQiYTGRBZz0mmVdw6Zn7rPSWwz3rRlOFbXPum/NkSebSuP4tTDSeGlSYSStM02i
3bawZ+ubEdMc7nsjHfn1fcgVuLpE6fugZKwO/t/EQuNVfWIBvZ+MQN6jQDHNVp08pqzPoHCXUdaR
f4AbMTsInaKmXCWUc9FjmSl3CvUa9SRiBEiI3FjG+FOH9V99Bp/T90a28kf366n7eZL+7Uj+/+mk
Rm6MOPgfn9SXj+E/jh9N+zH9sjT/+WW/n9PWb7iEXS9YTsOfO+7fl+bkWTv8E7bVC8+Y3u1vx7Tx
G6HZ8K9wJJsYRmwOz7+Yiy3/N851fA/8Gx3hIuLe32uVu5/HL2XOP6QccSD/6ZhmQoGKD48zNYSH
4vlP4k6zxjlpUXTuoeSlFjYjq9tAfWqyE65U5zTqTd0/xE4bHaWeJurQp2V3TSqwezzXDMxLDSQ8
CC0Zs0jEKRaLDTDnZjUSR8bSKb0yk9XpfkrcQUEtQOFowwVka2KtGfZGj6NZOi9u2b/lxgQ1KC8e
+zpyuA3lfG2b4FHyCAjzsspsjtk8gn3Coblq2Myf1WADK/KFb7BWkdaqqzry17Cm4Rwkme6+LIfs
2DZ0GbLwU/pdvnAALbphTD9eipEgBbJBjftoNjXWqlrwozUbnhwENhCa3Rdzc8AxyP7LHrPqzeqZ
V89DG4SzDUzv8436VIM3XvKNzz9FBdXy1YPRNwcna2aOOlSUMhSFOsy0oiGbeb6wdYbWhJu/NHYu
edvBF1KO6jgsc19/AQ08n92qD0LHBAtS6GgFuqFtDr2meHXDH4YV0/pp26ZdgBVTWoqzImiY5qUp
BIehtWa6dV8tkrNYe1UKqrLfYWSEqWsZN43fBvpucIycXGGSQ9d9rIyXplhsyNmo893yIhlv/SrX
fszJEISjVUdHKFXJdy1vcXkxiN19/nzt8lNxZTdsg/jfg0knW64+2SxYhMphqzeq3EGE7hn4Qg1J
JW9yC8SUdGTolaQ6p+ZN7BtI0Faqg5Rzg+YqSXBAGnC53bZrrG3iYDjdWbNFgyUixpKlJrPjbMtD
39gdJkjRq22Xxizc2ay7W6OafOa1GRwh1RVcCywMjkK1BKJIk1F52zrpBsIVoGn4Pc8NTuQHfPLT
S10l7Y3PpPxRIK3eMkVq3DXuCutY4oo8QaJNvgiImdh0J+ekVXzYvisYAmSdk4Y9K5FQzI62cQi+
Lnd4XOxV5tQsJNi6u8vyb36dy2HagZQKdnluWj8Gly1kSJBiIfHSYfNZx6ZIs20g9C65ZLnkewVQ
ebeuZEpthjapCSkGvUZ6Atxc1t5HoMhgiQ1ZaC1l0tzp0blwQQMACBj8ndEFxrYhNxdSNUVW4aOa
X2Xgk/P12KWFv8sMvX0AvP8CYYp5ItVa6Y8ToLO+poYTDNrxG+JILGKIVmFruO4WQhIL7qUEVEsx
GH/WhelSIs5LsdguZWO7FJDDNBV3oDeMowK1tWLoEm+KpeRkjdFRctrzMbGXEMvMHKxwWMrU0XD1
lVNMrAYw0HOjLgWtvZS2pYnrBPEjBW+5lL6m7BYm4FIQq6U0riurPaulXEaqn53KpYQm+ZUFFUGN
n/BAauz4s94mGcG+ydHuqfWwFOT9UppHS5E+NULAusd/PvHRz0spX35W9eKzwp8+q339s/D/7AE0
sfQDEP/qh/qzSxh6IyFLsqd3gLU8P40Oh/+8tBa9BZ5q1iuJpdqZdmbtgdgGRywRZMSVrm1KSgQw
JHnHtAofIhuVkj5m4EFhrFQ+6Ot+aXSGqJLXBGPsl4Df30LmR3jmAbSc167dmZgaFSFh0KhQEQgO
foYYY1EtrvRaqRBZDUHCXlk1YZObyaPrkUUTjjkDDbMpyOvrRAZLpkkJMBEmuzbLxVTbBP0I/zYu
w2Eq3tCt1psmncyDjGrvIielPWZAuoulr5i3wTAKRtdl3kF58efmDv0ta90Skw7Elflquj1PpdZV
0evnk6XOuuhHMBbZMZfcoVARDJZry10E3cd5GAmYeIby6q9dTeex2i/T35U3ccI00i13I1yaQ1Uy
1OV2GMx7w1leqEuacV2SPm+BfQAPM+hY4lfJoAXlhWN7ujBxl9NayhnjvaKngG3j/HSY/Xe59K8G
GwbC9X9WLp2JnVr+U1XpL/XSz6/7XWQIV4W6Bt2h5UBV+VQS/i4yhKsCaeyXSsmiaPq9MtJ/o9XB
MhmYODVdipp/pzJCufjnyojijCmKj2/DCmz9z+YQdG6kkFdtdihIWj2TPDZvQXEx9GOs4a+dLtH3
Xe2QVwAIhAm7AbLKXvVLAoBkSf400wmyaYsXqC3zYmhkgUHgYZhF+KqQJ4GbnzRcHBWlggkmlyDB
U5RygTP0q3hAQBc5B9yme35KprdTQhVy+QTFg6lFgl+nYCKbhNnBSuA9uYc54UFehstEkYDSeaHL
ffLoPWw7R+mMHPFuCWCMH5OTOhpKapqgnLdYX3nYQbs8TDihmWQnNsvCfU67rJoHI5qVdvRZHxks
v7CPfu9jK+YRH3is7fSeYPNNoeKRoi9LNOc10YNJ0t6yT0xOsrNwFawGlnXDXW16y7kf+0N8mYmQ
9bcym4z4foh1F/NKVtT2Ko0LnTFxiyCHTla3nINhL38zBlfnvYxMFsodmiysOoDkiZ2ZEp5gkdHS
VRmDP1t+CGXdiHnskRCue4BYyvgb8dPxbe9NckP2bY70zZvqaoUQxn+Z1djxADaGcYOWHoq4O687
/rTYCkBIibq/eOzDyLHSY2tPLpzBgtGU6yGK+pcmv+ITz3dFUyzoZR+NerCtmt4XYY+N79Sw7qgJ
Qr2rAUdwwVQeeOBlJqFNQXTt3Wl8YkqfvejJlK28vExCC6YHoa6Z86GVJCNjDxpXkLjqNSlrwZaU
+PTQASt9haJMrYf8ep16TXkgKKg72lG+x0eT3ye5yK79iMd/5WmxF5ZDzbRrIEJIlocxmB49prjN
SguC9puzUOkKSJPrkfX/IYvdYqMPXXHCDNhuWogdIayXnFUfOLxaM5JdzOzu3YX8TYBQ1Ii7Hk7I
W9yzV2C7MemXYPKZfHekGh9hOfJVk17q16ZFgDfArH+2zPxRaJX56sJwjUMQqO8pQ4pn1+emsgfL
3rKrsA8xO3vUdyNoSmv4iKLWf5uRRW0CWvuJvIS4e0O7tBEzWnkjGai3qoHU2cS5zbM231r9TFaV
G0dy36CyJ9DecM8A0Y3X0VT+xaBAZR81dIeATHqoaFPA+lK2jy3ooFtrcOQ+swrrRJDCeAHJQSUe
V861qhLjAulTvNRlIl75RPPdOCrrpOSc71VZVpdstvP3Ku7ciOIu9o5pY813tdP1bGwZHYLeMPpV
VPke65IOFb2moQfUCOw4+1NjXYNZd0G5c0vs87GJ0CX6abqM7Kxbhdripm+s9MvY6sDZCPrTz1XW
p+cuyepHRRD2Q5q61dHKYvLiCR15Raolnpve7U6dIwNtMypPHPXZm82tUSRUaHoQHap5HHbdrMdr
XQT+lnbP+UFGEzM0z52+jAK6HyqrQ5lVBSDS6AxTBYwqqdmr4VObW8YHM6hOk6NP6LUstm62+q7K
Af9DVuZ7PUY7WDqsgg2jhfiblowNE30ko8Wtv8EnVie9HtJtbk+0aKU9XIVkp55k/rSXjbKu+I2n
FyXT+R00Un/lDYluRywuX5AXGmFvD8Wa+6Rby2IUAOdtsats4dbMFmX2VKU4R/jYuVu0od4GXlZ9
B7bd7Wa/QBoxRrq1Gd3RBoXZdHeegfUT2RXB2cKk2vDRCfyYzQR9qA4IikuZLS1qikfYlv05iYo7
RnTBxZRm/EKsUb6bnaDeguXFWwGRTz+7aaafgy4LLkyEzOs09oqDop1AU0kj3wX5eJvXikhlgxsV
33vM0Br1WhFGQ8dGDn/RsZLsS8EcpCFvRnlWNToUz+JRg5TrREEpjmZtGw/uhHI31DstCtvand6B
+owswjW/SdmmCbFvp7b+hgwaxbDIjpwluKhraX4V6AEOeetgW6XBeDQa0d7HXuddMJWh0gHoy9yY
sLantlQBOjZvPvdsvd4qqdCfG8Zwn6cSqRJ3j3dTDsP0ncpWTCHuJ2dfls5w1OKi30Wt0V96mrqj
mZsLSKSunwfHae+ok6P1BLZ+Z6VjcuVkq17dQMlvfld6PyZcTKg4uxaCUxB/R1ohFmIiIqGu2g7S
V6dpbJ01W4gOFRM/ZxhoLWtII2O6p7csWaoCAQ7IJoBZ8Ls1zCd0Hs+RKpkKeEBffKdIo9Chm/tR
2hir2qCvv/gEBLobhpjFNyuO/V1J8vZZGZF/6v1SgxlM7ZkEPnq7DALmZHK+IRXq8ktn68Gt8Iv2
nBm0uspvUb1JrTtHHQYaYWcI8XKPNXlfqi8+MU5MShiQoEsmuWbVWoO6VnHr38xaMH3Qji+JzCrl
uA54j0/50GmPSeK4r3UqefQwZ2Qq0mqCJJuhq1x2p1G0AbsrwWuW1iVFHM5jCWBi5ucTqaeR4++8
DvUP18TAtMcMSK0rjESGo/T8twzf+1ZPrTfQGvKsxSWzA1R2+IdGi9C4wOYxOJl3uPL0EL75efkA
QYpYxm7uiM+bynRJ8THPionDITYZyTRJKe9kbFpPnt/1G0bS6NNq6ew0V6CQCnCiYXIkgjFLSbWU
VnVAqNlePTIw3qnl8468i2peq6EPHgwHt0NZt+ZWxyj16NDu2CzCK/sui2rG32Y/Btc8JgsEP6oM
B9268aNmWJI8bR2LBtov2x2PQWf6G4xs9UeiSEgE+4zGLepqb4+qtgrbvJ3CMprau2rOq7slwHQP
7N/cj8SMhAAitXBgUzLvIqPxvlALmI8jvefE/gYWuF9o6rUgxmobZdWLU+feRhPBlXlCK/j9dLIa
qVPavckjL16JTiTQOBvt4NKzMD9DDxZxaNfze1o1RY3IPBqOphrXjuR4m9DHcGna7GpF5txF1KZb
I+WwVtBYBZL5xhNrq56pP7BZqIsFfZ2NfvNc6kT0APuymTigg91x3pXb3lZkMnTMkrTU8PYmwNJb
z/BGTgUvfaVAc5GyCdrxeor2qhIR8viMZBnPIB3o4OQxKaYAxu6gaWKAaOyR/E5Pl5SvfQsKiT3y
vds0yWogIf7g6hOgJICf3Cc4oLk4Ag/N1pwgrcrMXabzWGFOSjE9UqmWIK714aHX8/hJz2T+ZJvU
gDZOCJtEwrq+rbIuOM2ZS7USO9FB9yoMMjGEQ0wckhMMLVx0SFWPDAVOkziKDu8IOmEjVZSYgdyz
1I7bD6sQXhsAeMKmjweCVIEbZp4EhXZ+cyQJsb7C4bPOqL+mS1CjMAsIjgy7uB6PSTnMm5jC/2VG
vids9zF2mfwrM70ALTD4Le1jkXnGV7LXTAQcJNXWET6NlVe4L8bcm4dJ88pVPzAHrVkXbSprfmsS
UnY87epXKJUCeK5rktch99bITmVXDjvd0uwwI5xrpEU4pblRbHIRP/GxEHU84YxgBa/WVk5xo+Up
FOHUOreO/Wq0qK3HvmMOQse+zjIfkVOR88YUAyLHAt0Dxq9qhRWRsU5Ss1hRjMHicjqiprxNJtt8
thpYWKE/kkepu2WzNYC4hLM2spbMlLWe5YS4wC6gqTA8nVNhvU6aOaKowm1RBP6OVZd3O7rJsi4q
MXJy+b2xJtsABowei65195UWTUeUefqZ7WjKaHKwmSQ0HHNtkh7SyoPp1HZziGXfCSdbDUxqu/hS
AujbBpmYbh2dX074+Sad2ea5ddV0P6e+f+ha/zJE/2OowZ9d4myaTdwkbMiBcvr0hzSOf3CZJRG6
CKZe6UEULW2dNhKHxbiXp7QD5P7B1sv6vaKWIruWOdn6n784/e0va/XlxV3dNBfoCzuCBX76xxfH
oobEc67SgzESgDaLBshvmie3fhZk9//8pZYN/R83+LwU0H7+u3S/f089SrF4udAfeanKJPeEe2QC
Nsdy4OOfv85npMefXwiXf0DTD23V/XM6IhOZCYsNu0hVIYiDTmIfXPUZRpZ2d3WTwYDogwS5/2QX
b5UX01EPMwxpLUqW5hrBcLn55z/S33/EHhZCmxUMGxGcWMw1/vguK51VY0eXgS2aIZG+5KhYAv00
uoAACIAeJ837qHo+Z4Pwu8/X/u/50b+YH7GCstk+/eN12/ktLbm0GMOm3XT4/p//4y9f8ZfJkev+
BorXWTBUjuuza+N6/j1y1PhN93WuMFI++ETxmf7H7+5U7zf4Wp7pe2zp/F8iR23rN92Bm8ZyDgyX
zYn078yTeIlfbiYuogCwhE7aAOoa3LO/XlETV5sFc2HeIySElOFMZ1/c/uHd+D88l/7+Jbh5gE0x
AeNHBtPx60tEg8o1DtZ530cWcjCf0ob1mMtb+tf3/P/hVZaf4g9PP9Qb4+gkS+5j+bXVvsrxo/tX
aan/6hf50zMOy6Fdyp6XUPPV068TAtP52z//LSC8/Hm+5wPQWcB4PEtZfP4dW6gFcCFiVPZ71unN
u/RcpPnkghG8uaRaOlGWY8nB76jn2AsQFpLg0FrjBvGdsaOTG3bUaM0zo2/LCNOZ+q7pvKvpFD1i
pX4cboLGTbeEvulrq0PmbvRR9JDq5jIDK5TAM0tt5ZE5dSK7wAt9WX0t/Irjy283uTT6PRm1If0k
jbbG9AJRgZeckWmgi62VXLkpRFK3UeKQ6Ll3QrXvvmqFB/08cabkrNeae8rjfApnvHEbJnP9qYsL
NbLmI+xrZlxwowJ09GnHH5MqwbDm1e+uWXjHKC0oy7W6X7eAKne22d5QpHVPYznZ1yFSxg76ab6R
ViMOdqHDjVeGvW0zv155qDDPvp4RhGRh9B1JUr23PA5jO/O7G/SR00bOvskEZ2qNcxSxrZRoJsNY
quQaiX54Dzpy2JneqDZ0I2C3Xi94vXT+GFA/vCQV2+U1Op/5yR1AqBCLbnw0zZI64bR290Or7RFu
qci75wCccbId3c6+9r3ON1reYMc2znIiW2ZVdEUV4kxx10UVdTe5G1lAPu242ETECSJKaUkzDxzC
S1QutIuI7Y+uxY8wTN1iwx6f7Nn8CMrAYaLkxCG5O+kLwA1x0EliyWh8amP3v9k7s924lSyLfhEL
DM7xmiMzNQ+WZL8QkgfOc3D8+l50VzfsVELCrX5toOoCt+ByJMlgMOKcvdcuBusnWVANaJOBrKIE
vt0K+CMPwaan9tTp/H35yO9IUFAec2m3T/FSxcWi4V7kXhddVfkQbE27EXsObNHdkBkcrAh72MgG
B/tg0O4sDcChK6Bi4VoGU7CliafTZifO7mizb/NngcQGF6mzrutE7emopH5iJ/0DHfbuQVUBf7iR
LRMDwgbnp6lc6bCAj6CxyCznUL3tYcHdeJLbiSOerJ28qWhgs3Zeq0EmyYGGUY6Oto5rBKWxQG7c
BOLewkpzN4Wx/gCuNx0JdiPHCAEwiYphqO+F1QRvgWubZLyA0782BolQmUqkS9tPFB2H1cC6ob5r
bBALOzCfQ+s4VU19WWuuuBeEgBwcWTm3gWZqe8I2TMo3eXiJJuApyGuMJ27UDuvR7nU4v7VjYEKm
lNDhXxrXaRwFb2oEJiOrgT6cqXXaviS/85eVpN4vLQzoeIKMvWhoN7xFUhdbzlJkEKGi0FGNKQoQ
pVzuR6CnzkbMI974ljvZ9mO2JXZS90UrJj9HzH6ZhaH1qI/pvA0mj+qfqdli71GEhSFpDS+eEfTf
isCO7vSc2JY+NjJng/Q6JrYZCOsqR7TxXaStOtZ5l193aBNeG5NSUNGF8mYUs/mYSUUFuW09Snw1
/azf9CeT/tcurBrvFp5I8TpF9nDXTNC+R5zT1yNVoksMMwQt19K+SCuz2Iva7tfVpJyHajLJ6Jmn
2a8pISEx1A0GACXC4pUZgbprZp3Ty6wHqYsqybE35F9hQwgQ5AH7ActD3GL0UDd98sMm3sUXPYtQ
quXtnqlhb0Zkq1gmqnavyiGkK1hx/OerYm073aqpczhzsorKOnqcIU+GK3Qh/J12EFFDkW6AY6+Y
j/za8NEQ5Xyc0qm+sBNjWmc2Mc9rcqH1ZGXniTywe7d3ZZI4G9cK5cFuZYm8ccT3qYfaHmJinHMB
JnPCQ1KyY5egtvqEDlVr9EXWUhN3E0QBAtKgA4dCEKlc94HiPozlPOKf9sbbgoTdt6FWimWsT4mo
s7x9lFAOVawC3+JYEp7Zu66voJf/dHVaLnhh7AujEMV+ALjjrTwqD69tWoo35aINRmYQB784yqHS
aMfhRgKDOf7+40ZB4k0OKOkwjSEWgxlv5s0wJ+PNb2lF77GX3jKHaf0gLNtYAmwBp3KG5BhGe8oh
IHLdTQZNIzNT+hvStvbZxXK16e1oUbo0poZdxpmuyNpJ4NiExv0C2vqaWFH51Md5vlcSXQee1oBT
ltBXCfkca6Bzcq2PXXp0yu6VDoU6eByd0lXYJfbGC1KiXoinYfFs+mupMJCvCuxcSAxlfOWkY38l
tMX6N4lyhFqO0R8YENlVDR5FONNenx9h7I90SUpHdXisiVzEJssP1keC4WTMsUtQFn9RbT/fxVbL
o6PwBy618oq9C04foH/VMWycEtw3zqTdiQY/d+nW2mMVO8hq4LuqrWfO4rIEvHboQLb9QLSI+iVL
nIccyM9FIEq5D52lW10TcMbbr3l7dqM4VSstfRowZO6LonYeZO0gBrEaIoiVKvbhIo5CiTj7yCBb
sompsvwWIpkCpU8pWxOMDoAgs5msV5HX2baomOBOYKF2YUavXd1SKEj14mfCN5yURp1WRerMT0yk
8NaJtPBGJZ18KJbgVWcRmcQNnTKvMZ0XxYYUuWRsBJcZwXQTvoZC7o1AI+JcpRjmNL3/2ReB9gVC
SLCeFb2bjac5/35OqRqDXxMopO1omah6LHIGkBVojyG8+FtY89MxyYwl6W6MvxZd693Jsh93mt7Z
z2Y3Wc99o1nPiV1N13ypnB2+A20zkdq5oXIXQSDHZD2DF7wvo5xsTdRoWy01RyQw3HVlwwkqW88j
6knfQXCm/E4l7QIau8BfRd0SEjyZWUzE3WiX+gV+nWJbyEQd8kmZ24qEq/XY6BYvsQtTsDOm7Cbw
RHig/0Gx+PdchqI430nNojvDCeVi9uLxmshosOWZS0qtpfoa8kaR3ujE4Rzo2jkvkvbfXgVEohH/
xccQFSmPf67Jo2npFYsalRgBvyalkimNWAJRmUVa/Nak9JNYFKYDiULFjUt0KNIkJEariQbZk07x
y14V85DgfZ3aHX0LiVwFoViXusmNSYN1BwuO8n2X2xfJMI+3AmczhtJqvKnB05XomAu1dynMmStQ
ZOC4DA6oWKfpn275NvUHCUd8wDPVVldARwqSfdyifOzKsdh1LDjsgQq3vRCWoW7qkLylpiNuNCSi
8Woa4HhRxFoMO0IjljottMdW1+lpezmRXphxUZ/3LBt62PJqKhtfFbY+vOpeDyYN4EWxV6LInvSO
6ZRXpD2bMhZvekgCtJXXLf2/QX+bpGd0qxFtGyZhdIcR2V3bGOsCNGRiFCgUuEdnsFD8qqk5IPhF
4WFOfUXLRzpEnKi+ZKUDuz7f6YAnIhwAGUFJAf/yCBEgpIESRP1lp8gGCfijt4kpoNKVcx34rUis
fayb8yHxAoeOZbxfruhmYZKvZ2ljFKD/2667OH8wxhSkm0fxfa4ibU+LDdCNaQMpmYAkooEs6gez
N6mZpLF2EQb9bVdNLjWyOloPifbTq5W7E1bxQpmfgmEyBZdcBjVZHbIXGYZts/O8ZtiWkFb3QO17
SCGBurBAVXbrrNbdLTvE6FjNdr5W0XRL0nS5Tlsn/+4W2vd2tm9GozV3xkhUMvu2+uBFLuXbOX4c
ygjUj4fBn9UK65PWr9Fk0GYK8oZKmvdCbilw9GTR3YE5Cza07MNVajZqo3uKXqBdWdvMxQ+F9xmy
AQIgx2LFLq7GKriqiihcpz1NSCfOkAKUZt/t5zmJvoVdb/vpKEhrnrqRdgC0j4fKckBLZKFeQ2Ay
oosocarbgnbjC1jCxe42AdTQqg7Ph+s8UH22xk2GsO/Q9SBJ4cSBpQFg4mtRao+bMqytW8tr5ltS
BpoHAsbTbZ937oRDggAQZ6avMwIHojsbRftMzskO+gRHcj2Lj2EiJsyzqn6TzZxfCCzjPlB+W4J+
K0MEezsP11V60RZvbO/pJQPzuBKyU/q6Mezyrq8TzMpG2Q23AeC5g5oiuUdL3+6UR7HdyHO9IqFL
w1LXNDzFzRjYbxb9KMKwiKK4sWB73BW2KnddPDVf0bzDVBtFZFxPnlRf0yxyj+SuFc9EM+sB2gaM
E/ryhXQAC670yIvIZC66iyj2LGqorXoulGn7xAcNx8wO+wsyd9LvykrolpB0U65KNOS3vVvlP/LW
1de9I+C7tklJ3ktQuUfSDqzLRkUILUjOA3TY0yIDvmB120lT1hezcPNtGti0V2NMsdelNv1Me9d7
MeA8bnU5e2iAM5Ib2yxZJ/RVV+zxZj6FUR51q04bQQRODStZkiV+UpGoXaF85vHytT1OnCo2Jbgc
FLUkOre0gdo4f6Su/TIWCmAVq/yKwg35v3LiUCyqZ1TB5iZ1MohOuOzqDruRhJwjnfyxTElIUnNm
HJomYCu1DfMpCM21lVZeR+hoO2i5z3HJ0X5O6CGr1dCgPekc70lpmC45d3p7TjGQn7Q4+JKZmgJd
6Wa3bBWT11GY5ZekTuuXqqtGd19pgAJXcUAizL4v7QBzXsqWxtJUcWeZYgB4Wcbjt7QBMLrqcDod
e6P7iWpzoIvkicuR2vGFyc72e1HpuBgJVEAFl17PJWZfuoRatlcpUeIDj+oy7Sv0mrKu1LVleOE1
KlLMqRbYpS2Ri/UVeCB6wk1iQIdyf6hCR2/LN02uOhfBsBmo+SjLtrtNkZpvrDCLnsamNflwuWIr
ijy4a4m0eTO16puVtMM3axof5s4gX8J18K9qxSD2ST2zsleaSe+8yx4IYhnUOorq5t5GRkI322l3
Dt6XHWE4HW7OyPI1r7T2UeS4l0bqTCwuTeceolxyNk2I2ABOA4iXlXBlm1q488LRfeSow/cklPm3
IHf1TRXKZwuLzYWO8XPP32JAJqjVA14mYl/RpPagMt5CCFe7Hj0ksh9zSq6knIc9QTbcsRIpM9Zo
2uSa5KaYgfvs9pH1GPdlgxUp5oVtsBcDTOrXE/wssiVswv0i45YzyNOSMnIzVrNzrGvkqgoL27aC
z/laSsCNWTN4PuCO5Brj80xjQOMUg7h89GlX1+jchwIUYxuyw4WUkucKXc+U3wWx5ty60OQ2TgLm
UiAn/SXCoiAVdCD/F6PJkWSY7gYCVXSZ2an9YNFoKML1NAc0HhN60wGB7/uc5XbbV2aFLHjU74Kg
c/xsqDq6SGm5n3p0z4oVd4V5nxxlguL3TdY9ht1Ml8hdYg5CQsLV0HyLZOH6CVws0iXVeGQh1fzc
lP0lWzn3OFh5eN2Gdcr+tyx+deixoSao6s2sk+pr66mu5giA+umtJKtJvxBVF1zgXEs2VEsGJltr
PHbAqoAAYPqW1zA2Q4zhEJPGldmUlb2ri3HmaBY18rqYmuyxyGmh5fYk91HcLoZ2mT86RgvAj96W
PrNVaWqzQeMyfCdvKqeJZxAoatsckup+Ws3oAg4ElwhyuoWvGUZy5P23kd07T3nI3hjvVeizK8w2
lDu+twZCYfRGAXAAvq/TQLDf6Ly6HEHGZL60Gx1+QIZYBL3EWus88d2S2XBhlcDunNqkkJIWQEwD
4fegAX9F6FrprmrGXTvKXxCGtSd6ke0Xw3CbaGO3ZY1ursE/2GL7hJJgl3sdNOfWiOti46iQtia4
uuuPC6Hvq6AAtcE4k58hBRaQk1orDiyj6JGJ+INF/a7XKMbFCI3zvN5zHs8/oRy/q+ySBqe7v3mP
BO2h5vy7eOyO9sg+yW1AGIUk4LT8I87JK8jC6rOklXNDISLFHGsbgGCMpcXzR51ab52K8qPgwiIv
fBwTi09G0osrXfXp6uN7eOqhwToDm34Jzlhwlu9i4kWK9gkVBDhm4A+XaaZS3wGZsA6YvKs6HPN9
2TO5Ph703PUZAkQldTjbeBf3bseBMLQybn2iQMjKtPiH01Cy40xqfXJ9mIL/7l1wfbzQtDBcC7rE
u/4ci/9cVVrjw3QCopAFWsLi5iWH1KCimVH+uK0mQQUxm6OrjkTtT8ZfZsWf/cHl/hqmSf9mabca
p1juKbSqSE/D1kdeQQG+4AKdevjy8f08bfktg5iwv5c8BHpFpy2/UfC5UNJofKUo3bpDxC4idM3g
OjP02Z8nY1z1nRy3ZcMm+eOhz80fHHqwliTNG7F0wf6cqsRPjgKNTLMUSSaUADa+T0w+1Kw1PatX
ZsgObIpUsP142HOvvklKAl5vLtcRJ8Bxs5VkVcUM69ZJdhR5/8WRlPxCh1krXebvx8Odm7Ama8yS
CUl4wWnERdggwSFimeFaZT/WRr3n8D9ua0jNn6wyvzmvpxPGlLYBwR2i3LsQATnP/36WsNOH72Db
mZtT0P0YiXFYaW0mrigp63vHm/XXKFiKSQOl+I8v99ykJV3AwdZiGpBoTtaf1DUVKHG98U03tO4Q
9lLND1liPx7l3E3lES7tKyD4xqkWwRoDQHc5S8/vVQACFK0IiXBPWGiZPh7q3AWRhkoNBGU+Lcbl
p/yxoKbjoiSD0+QPQ42Beyi/OV757f82xsnXKLaVAfWHOSIMdTVDx7K8/O7jIc5Ojt/hGSQN4fTT
T982mXhDg1nWr9i7XoEYN45GWdAo64f4JdJYYeqih5HT0GapSC49eAHe249/xPtXz8TBSQuF909S
ujj5Dlp21ZlaKWs/FChIVKmc9SDS+jLTkvqQVrLYfDze+2fHeK4n8UaQTemevnuAUHUP/1rt58XI
BsWZ7txIuJ9sJd7PRZMeOp4NSrvQoH/LPP6YIBI51ExuZw1rOVzQKCU8uaq/dIm8/GQqnhmJi/Bg
ShPiZCJE/nsqyhbvwzR5pc/ShohKay/MyX2smuTp49t25jGRJWvogmfFymUtC/cfV+RUeWpKUhSI
vYchm71qHhbvtFjHmCI/Hsl4/42FlPvHUCfLBTUqJ8gdhuqIpt9YhRWu8gGu7WqUJP3VPZayyWY/
RoRx0Gxqi+q+3tTBV9RC2lbNhgIN5xZ7o6WMljcmBfDcmtOj7SXVEe+4dgA3NF8FGedAq8aM25FX
sOVcpbaZoRJ1dPtsvB7Kjgr21JGiRpkNIboTz59cqAWX5ORjzhecvp7OC0CAzenHLlvww5LYEH9u
I/Us80K/Fr13PzlO/JrPHTLojMzFJgu+NmMa7lwUmPSsncMi9ovhI65FDQbS6L7kAQcjBfu2KPP7
avCu5oDCUl6m9bZN4dSDPXPxEiamsQqHsl81veEetUTr1qNVWj69beLHlWcAQE6TDSU89zK10DIk
qQTBynq9kSGMNjcElskVSu6WoXFunFv9zQ2G4pOP1pm5hvFRoODgm8WW/2SuBXkPBruZuC+J1l72
0FsOPPXRD5MmKRdu7uB/POXeb3hME8u3Bc0dNZk83fDUJYnlA/5BX3qKyOi4zLd12EABNCu1D7xQ
XUaUXh+tWIafZLCdeX3ZzZHwY6DFeX/maMKp16LOQZscT9NL7wziW02/55GQ7eTnP75IBB6sRtQ6
+O/p1pG+KOfNqSv8vG/oivRLUDOdIMTGSdEcnDaNvXVLg31aDQZF+48HP3Od7KtMh144JwN0Jn8v
HwRIAx4ri8JvgzLe10PxGI4YcryEBO5/OpK1LFICHCPHK9s+WRCpAbVhCRHDx4bwPE3FsDG8seMt
Ms1/PE3ZbiCYQhjF6UP/jf35Y0ms2rLswr4DMCk6uPMOhVczuRkGG3tw6vz455cF9pb9jYUs0D79
bOHjqkgqr7ksOzd9rZqKkh4iPR2yrtL2k3v4/gW0dBANfLiETUP79PNVow2JnC7nyjTrMTK1Z5TU
P5LRfAwH55M9yPIu/70/ZSiOpQ6Xxpp/ai3MSYOaCg0hhlllW5NaqSztDAsYhL256OF5gQv9+E6e
H5HMPmRsy0t3+nmxUM/CQU79WvTHVFav5PE8mk1arzoyM1dRZ3ySovd+7iMa1XUioth1MOLJjLRb
zh0KqrSvdd0R2pWP0PsmdvRPhnm/sVmG4WgIRoPdx2lBoff0EWyLlcJwNLRHzS2sAzBnbfvx3Xu/
VDKK0NlseIZOLtnJiwyGeCySRJDgYFLRotKzzpLul1s4d0mtaKh789qcPkuqfBcIRTDZ74XDJbqV
aI3TVy3IZyU59qW+tCeq4Bkk3DUgjPkKkI22nQua2FiJwMdhA0kjQoVBtRat7u7VWIeHjD4yRnz3
cZ7s+h6nCj6uqmJzsGwLcP7YF8jinC/SGBw/hJn3yRp/9sF4cMRoBhLOevpgkCREi9Mm86lOF9tk
kslRG6lzfvxgzs4ydJWUlAClvNty5lbNZyQsM79QLmSssvf1VDx6rvps13LmhSUylL0t6xDQ+JMJ
YLtk61U1djZSPE2ELEF0GB193H18NedWIIctgAdG36HYsdzTP9bWOdGNEbBeingIUEjv8pkabbgf
bZu99Yn1z3fRnBltQRika0GEOz2heiomqCfiFZ3S4Mdy75rYucub4Pnjqzr38pDK4rhIcjkYnE7j
sU3BKZa8PFlsexhqBC22wP5Bs6XcNaHtfR+yKjlQLfwst/DcmociFhU3H9/3hx5Kp3pkWn3qh6Fx
owoNZlu4q5KnKpkfWK73H1/muQnPscdgsnPsf1cky7hGF2hC6ldhBW/Dsd27gci6zcejnGZ3Wsui
wE10DT5HJjLnk3VVdsYIKa5Ofa8b9Kc40sudhuJ4FSRmn9Gbc4cvUJrLdQcm7qaeihTwrWvuIw9N
Jww8h8ZyUm1EHXTbbICZEnVd8tnpdqEkvfu+ea4wlzfTxLBw8ro0QavbZMPxtRkt2gSqfhUKEg6q
svYQu95zBxKF1POIJkYBFzwd+vYA6/8bjmYIyJU6VrCkD1SRJBZvDZ9YxHV8fCPPvGv0tNmCglei
uHj6QcxcfkM8st0m9uZHNQu10yvElAGe7nJ6/XisM7dD/NYY20uhll333++1ISaisj3F1j4QP3QK
DsSs6K8wIAvflQU0O9tRn+wwzrx0QtCxY0fDF+tdWb9vsmlswpLLS+yXKA61tYFqhz5GM69MY6q/
1M1Qb1Bj9P4/v1aiB3B+srMR70IbLU0iN8T26HNWu64dIgNAH9xRjQ9hRIVPk0c60scjnnuSbNko
AxjEOrOUndxdh25ja9WlrxEcup7AL60KQofuhlrmfu5wkP54vDPfHC6QPRTmGOq1v9/QP1bpPIDl
H5fc2rEP6VxYzbDRiaXcmChi/5OhJEm0Hmlb1PlPPgiVS1J7XnBEE7Isbu2shsDsKuciJsPxk+Xr
3BzF0sT0BBax1IP/vos9krhipjLgt3n32EXlT9uuHzMCRDDM1Xceftl/fDhiAcN0YdjCoH1y+gKK
kV6b0c6FPxvAsnV3uG+6ZlNRB/hkoDMLMyV1HccWlWdsHMvz/ON5VTNOaB3Dr5+F9jNu9L0314+f
TAmTv+NkQ//XGKerspakiWUxBoJ+sbC4qmNrt/a90TnBKsiGlruok7E8NLD6HSx75dC4iIXo1XYe
CItBdKghi5hOLxlLZFYJsQWOnvmxqYAHWVZ0Z8hwXBdTH3wNKr3Y5y3iLE63xNv0YXCIbI8mhb7k
LYoGrW5C+/4eoCdiq0LgEy2xqu110GqSA9QY3iSZzu6wBClVpDGIz9GN9qJpp0NmI9HszSi/6oEi
+tjKHuMybdfc4ZRgGeqmqwihoI84kZSVYa62sABsxMIQvEqLCAkSTLvdx7f33Nz87cVinuB5O10/
nbqt1eQwN5EJv9ajevUAglumtiNocxtoQ/kfvHbsudnsUb6nIXTyLkDjLmoznAr4LtFSc7om2vQw
qOKTzev7kp9FrZTGFnsTynTyZBg8+JHZjLLwEZHfAc1p0Ax632sSgcvwCkHKurONbyEGv4/vpnl+
XKq0uNs4XJ9uyGSV13k12NREyml+iUYdl1BjaXcYXfRsi2aGM05t5zjJ077eZAUiQa0rWMhroz/Y
qPxtrHAHU++0nSBtbx0gDGXCVXv6nXSwZfJmi56D+ogUMHVnchEUuaNxT8ZGKIIHI7VaIsPtGt8t
jviVmqtwm/B7NiqrfuL5ELd4OOd9NS7EBlvwv+ezvY5alUDoJcWmxon9yaM4t6Y7i99P0objgSy3
7I81ItZbOy/SHsKveiVbYEl30CGkkSLw8b0/txb9Mc7pxqiv+jwrJRE+np3pawAp3TonGu3jQc59
EB2sqfQV6Le9Iy/rtVGVNYkVPk0nbz3hS+Uw/lymkIqjdvrEdHZ2MOqVnFkk7rbTQ4TTsBgVGe+K
Fjk5J9F5j818hwIULbWKP7l95xYCh7I/Xwsse+82v9k0mU6CigrEYXNntK6zFsH0DO/+p4rRLETO
J3dSnJsXS8+bAywSAve0TzO3Vcb9ZZ+WjFmEy8sQR9Bmw8GgFr8pTS3yrapWa2LIzHtoC5E/hZga
wjImTC30wPmV1vTFxRKEPSMIcXV//KTP/jwWRMpI1G9pX/89bcmEbrU0Ypsz1NVPU4ZPkdE/ZCY6
kv9gHNfjpMjxd7HM/T1O22tTVKHH8zmJVlRz1GsxaeQzd80nH9Jz21aKU4g2cN1K/vP3QOYgcXCg
vfQVnpEId7g3FHcNWfdAPm+ysn7MM/lJoeLcBP5jyNOjfQKwB42envvaMO7DrvwprQxxu3Nsyv6T
M8c72CqHN+jqDk0yto+chU/ORWrwLHA7bs4yY0zfVFT9GohighYlvDXl23CtVVq8zlmRt3G9eA00
sSgzG0R/UEKeLYoqz0ENP6IzcCzgasNnFKnmIZwl8SEFkIEcUtJudAfvybNZNSF+tQimtBbeTrqU
Nkvjlz5A4nRJehsrnXiC7hopTrVVbPlirx9W+WTG2y6fjIcK0TUfe8P+ZDade4vl4tSlxMG8PW3A
ZlkFCBx/gj9X82FWs1gp3Xq2K/uCmumzism7+Xj6nnvEizMLoYxLsfX0tleJCGGW8JrENRSkvuoa
YlM5/W5MslCDFemF2dPHI/7WTpxsCFHMGFwgrwvHzJMnHWrk/jhelvtOPst1NHRwASLRrwsTgCgJ
HdlTZcA2TCyUk7/tAvjNs6e8g0tIwp3ca8OAcv3jH3XmvrPZWCzQBAdwnDg5KEkHDrgyzMxPZWht
o2ZyljjtmSDTsn1OCH330UW+fTymeN/us1AlUPVZVm333dk3HO2ZMBHe6HYOkLKaBJchSDV3bdAs
UWsOEUOOjXLSzrYybKL1RE8G54UlNh//kAUMeLpFX3zhyDEExxxQA38vLTrSCCeHfIpvOYFz+9vX
EJvZfIe2urAvuDPuQSWokbFYkZeZUUQWWk4fNSaF63YwB303TYH+EllsvA2AWS9siwvinphSOKbS
HaI+e48k/+eEGJslu99aThJt0Qpbm4acU+LJa/BLUeduvPDCKFPzIYU4f8Nriwlt4kV4jrxOHjPd
/aqDMvrkYH7u+umA4UF3lw79aeGIcluStcrk+rN0fIiQpfmQr+LnWGjR7uN7fW4ohNdoDXCj89lY
dkF/7KZoOtV1vnyWZEmoS1V7i5tvhMUroyx8/nisd/AI1lSOBYs+jCImHdSTWV1oTtYNeczhoLcD
b6VoGGP2mi2xB5jabwqCcy8EfPxbNRrDtWFo4Z2hiJWwzKzaV6Bx/nsr+f/4hk/wDRRflmfzvyiB
MwnjLaTOJv6T4PDv/9P/sD/lv3QJt4Gm6YJY+V98g7T/BT2BxfQvcoP+L4c6DCwUKjE0sJfB/4cE
6vyLghoqA/6ATvGT7JETJvpHjHQ6gH8vHbwxlJboxdBBNqln6idTrKEtXXd1GGHG08cawWPo9GqF
jQIje+VY/Vc9zN1rzbbL+5ge5fXMmrCqvVzHXSW7ZCvcxQWN2Y5QBVxDNxF8rBRPRUHKsNvsRxmb
R1V0ZJf0cVVvbG8EmlkG0iLcKiW/EO9udNFnQ3mph0Sgr0oju6wgX9665RKYoctoH7iBi8keCNk6
zDUkxJBo9nMcNYeUes9V1y4RUigutDWmPM7w+eAZF1NmOM9xh2Fl7eYG1CgX+ZgZdT2mFYNYtKIM
7jlJEPsQszk6dItfdC5fiRJBbJGaUCbIjlYgnIZwO/TOuEuD0bkZgtELt8KRnHCioNQPcN4tP0Xp
/n0AzvTLrWJ5Y5KBAEc4b36GoxHU6yivxG2MzQKFvdncW601HJPUXUwnkH3ytZkYP0k+gBBsJ/OK
KGWTkMgpdK5DvQgvMIdo3wsH9cJKVKVxrc11cZji+qUHnnmfDIazTyOv/xJVSj1IqUbyE7W5ebMC
N3wh8igF/2gTqIeJPulowcp51XnFgRhPl3BwPYb2ZsvUJZZQNK/1BJp6bVjDM589IrO6InvLwCj4
co4Vhq44/j7rXXYZ682NNof2MW1UdWyQGV5UQcYWwHax9o0eFHgIEUQh6lNnNDzUMH3BQUpaMHep
429j27YzWjO7mASe56bMHS50lCDkRdBditjWMPLr0X6sg+yxLGCUpyqGrwTZFc3LNJblljYEbk4t
sDEeRcbSM4+ZgFjhre6qs5Cy0CfQzRTjbR/sImjYGLEmcKdDW0TAp0yAXLYch18x6ccgo0azoGCU
tRzOk6i4jR2yKSyyDi/Dppw39ox7yljSYCq8dZfk6ID0T/OB0F2OQYRwQTELnwLwkw5Uu9B6q8fB
QtxT2YQaZjinyoptOJvC0N2QaEfInFeI6zm35V0YTFgQUCxVEW6MaOo3TmPjF5D998I104PekI2L
qU6LCOXoJoJIo/Finomy3iVSFV9kmQQvWu6E2pHY8TrZ4msQP+pBb+Hn60N3388DYJZ+SsVXBW6X
xLqi7u5EV9Tfmkk31nACxGvamESK9JOa7tsBj4lvmSmlvcaDKBYbU7uSpMugwFZRBGEvEOaT2evR
Ra1H1lsHtrZAlsmkXeP7pC8aFt63xNXdK3xrkw6ZlVIbGSMlwcSJS3YyiXZ9hs2lLXdeVOSvdhjJ
L4CD3zR9qDZO1ZhXGJSmnzYEe1BxQpTFNvCC4iUJu1ZgQUkU5vysaL4ql2rAanKTCi1jqTak9sJL
U3SdLyNjJJBTNXeiZdOEZor3udGxqEyUhLZeVs1r8gAhC/ZLM9Kq4o0VSTLe6Okc8au7R1tv3fVs
RonHfQC+WXYdy1qDHg9TBx2VPrPie6PHOlPGejpuNKkCa2u5jf7V4Oi6nS1W1N7Qq2ktizxO4BNW
2SGczPqapN+F0FCa6r7xaPKvAjdPntM4qTGfCmUiPwGyfAjCkUxtTxuqb0B+q8a3NE5IONLJukGY
395YbaN9L20XTyr+zh5+4aSxuMyRXJXQ+RoC3q2eLhpmfWeYhp91Fg1fJ6sQVyYAvnxLAIM3Lc5O
bIMyMGt4aDJIN55RYSiMBoqvhgaiX+gVMVFttaFmCjnCaTjJZWlNUI97tLDjb3oKJXcyajPQZnFw
SFKWzVJY9X7U80dgi92+bSC3xdSpCGZtYirEWjoVJLL3zrYmCuLHbPZUh3vh1BQfOlC9ZdQbq0wH
JTTqIuu7C9QyDqV6mhJV/DxrIaWLCahbqr94UwppcRU1plDqhWCGNrkJRhCzhkycG5EMwQ7kenPv
5Jl+TzhJeMuyOIJzS+cDKLYnQviK+5pj1n0n2sBY6XESPA2Ng39VazxScGHqHqMpTJ+8wlliDjnB
3OOOLm71bsxvOQcC1wxze+EbW9cyJCmeAFHyne0GS67gk7ce8ym+7gzZ7WoPTfrGbPP8OgHJ8ALh
kGJjm5EwuXB7eNUlEhkK1s5lTd7HzTwqg3yoIqBBMqvgAQeoc8AJN2BqIhF1FfVE/5mzNt0UWtgB
MdDqEgPfFFzLsqoeZub4gYgA/Tup4/MBTIG9xzUJ8Seo52/AFUf6kjXwplBk0y6xMPORw44sU9FG
JQOC9aiLxXzBsQAXW0wXMx+S2zrrmpVdG+ZNUGatxSKbBvfDHCyR7MZVM5Yh/vXZcnnXuvI2nN14
v9zPR2xi4lImMypoS3Nx1zX/xd6ZbcdtZEv7Vc4LwAtAYjyXqLlYLJJFihJ1g0WLFuYhMSbw9P+H
ku3W4LaO/2tfdK/VbZMggETm3hGxI7S7LBsG0jrNEYsWf47fws5K9okiejJopKq5jt5NxwlP3Acz
a8adP/n+YTD69rkJq+J+wB5/z/fkTAHSS8aUa5eQ9HaMBmrladLXXVrGRHUKXz6MuB4xLZcK3Avo
JTaxnWDfIHPrDjVbeDu7vjq0HIxJUFNQl773Sa8S/5PRCpNxPcbbPiR9Hn/UCWw4tJVW70oRax4T
omw1LL+YQ5r8Anu1KJa3yZBm91C/48fadUlOAil+MauEgf8JJ4AuXjZNQCEz2c1ozOZN05hm9VhO
/ofEZByajAe4gBsIgt5Y6aVnxowgjv5LooXZIyF5rbx3GkzpEeH7kux3x8nsVZEaUj8hT0o4x3yj
1GUwdXFCbEHp8+Qrc54eGxmtkdng/iFix93WvuOu4hILolUajQ+zYVbpTdcw3LjvOy3+YDO0kbwS
cYAkdcKrwN4048zkZZA5S8birWEo7Bd3VZQlen9kyZoN2QhD6WgQGuH8Qu2r3meEvn9KB2U++13v
PhkyYt5eJk+ydKdNIWRxcGULb94PBW5G6uLkxIqEPY4r8WvaOS9uP/a/iqqlgrAaaNbW7l9cn1kd
x/Xye2nkGwb2tBMvB3uNhgnqMuvkZzHbA4abtVz8OYgaT8jXTvJ9g5/jg7AZSFn1vRXLoG5IXH/y
nL7ZFFB2DzEmqAnS9dEutODaF/zbQv2khUKK4wHa/PcW6lCNSA++MsD78gO/t08+AQgY1gFvYEz5
VffkEJtgYjlnYlZ0ba3+434nfrFRtRHVKBap1rVT/72HsnQiqJCSeuiCEL7TkP2THgoJzPc9FMgT
nQYzcnC+4EALg/oVJjAVXTeUbuIddVmoGy3lnBwzM7soSNA3AtnZddnTGHliUJ1x4CnMzkIUzQvW
PW3Nyd9q90bk6qgI6mm4x0svfM5mM7RuZKLUp7hL0uhQSdKKViFj8dpKYhi1xbIZm2uVu8+T3Y0P
4H5YVDQTWTBHCpb8bSDN9DTI3nuOVZU2ROxRvQYdOrNpXVaErFJkYPRsJYfBHvJNGgvZA6n6NlVw
IZw3sN78t1Ln7EDWzkmlBuBLaV0ypnFxLR7q8HMn5uIu0oZb0lpjirAySflohXy1wmh4ryJJ2PnU
ktstRI3JdWRLSVfl3tfO4BdrNYn2PrUjxbbbGCR4N9b02S007aEq05GQ8IEJXKSP4cFB4UksAqOj
STBWwjqZMZw0go/ZwGELMPEVmg0O3Anbjc1pSByigFAWHlFALXJ9l+LVyR8nI47vers/2BVW+Ptk
zKMd6LJ3ZIZl2OkV8rf1XBQY4sTRzKZcxrkbTBNlZFBhD0U8HmovMnCtyn+bDF1hpIYtMY3gUpw4
PoasZphJsmqydJnBdWbsEioHOwvl3zRUv3CLE6EBpM57Z2uq/GQbooO7DG7BrMwU48uv6e2vsRYS
3OgnkGkrC8HQo8Qa+2i4nraqTMXD8XOcTDTiYe5onYhd8KKZNE1notONbHf4ANNJt8ccvHeD+zXT
4NgvMBoWRq5/RPQcduuIE3yTg1PfMXDdrBKVUHUKh/bcGlXMaC+J2keCtURMYIaK7r2u/tzyW3qw
/Vkma0RZ1ecxoiMPxAjYjLfc3H0iNczR9mHo5ViQYxY3iFJuZhxeBFk2Dm7lhu/dI5oZ1lVd2lsM
KCgCU4EhL9ZDAnfkxBjvZuzQ02dc5kI1YN/j4QW+MWatw/iFDMQLms/4vjDxKc3feLsmLrpYOyU8
W0VbxGyBPjNmkJx1xy3Cc4T/17owsHxYnG5eRnt08FQxzHeRxzXCJQwynx+tVtHil8KgfDNwyd+H
pVFvNRp44sgIWh5QZx6nzgIFLbKCzxv/kCXspI6yMcCUEGcp36o2rV4XK9kZ4TaNsynQ3M7cJMoH
jY1EgQm4QQXlG7eVDsihKuuCmyZz67p9mmsrXE16Q56iXk57DlWee69UXQSDBbRRegArgVVKHRim
mpx12/ZiJTCr3Cbp3B1NMjo2CaKIg1D+eOrFnKxHWWQ7afc9vsXFLG8cioijmfbFZTJKqwySyrF3
2JR3F81vH+aYDzOr0s+zJ94ZGttA7mVvXlNZ69Rx6NmTtH3SejM/5yO2hW3JKZwo23hsLLJDAq8o
aWVayw8IeCDcPTPJ2BojbzWYVsdgaXYvrPLZt5p8Fc182Hih79MuupCgEW8KuKEV2d/lKk10ouhV
S+/ZzE6Bz7ezPO1qfEIIFq/1YfIPbmXNG0zkhp1npubFWaYd2J6yzURVcHAZIkJwRnRDgJN4fwuu
oW+kStWJBIH5vcgti3F4PHvijMk0hUbv6Pad+8Q8QH9Tj07ObGjUsqcs2BPguB1qn/RZVeALWTTf
YYfHkyuj9J4Y8Py3LKq9fYV+Zd8jDDuNhsYEbdRGahuac7/CjQLzMMJhV/i0yDOx2MnOJY3uBrTo
FVYWV/UoGajCixkcQuKB1RJDy2dYLl6IcbYJZ1Fi8B7lPG1TpHyoRHz5n5Jk4hDxxIBYIWHoExxK
K0+JHbd3aeuNb4OO+dhQZvMO2F/f6FjXQMW4/bZpveKDxBniPu4iWtKI1/8hxc7dtHvtbGeqvDOG
nlBa3BOeGFrOP7eT1b24RmQ9ungFP0gZR5uJ+nKb12Asw9x5h1QnxyzIsUTfoC/Hag75f/+YWKI6
enErXkXLkgYzH08Kn+Vbz6jbvcIk8K5t7Wx17UPaYpweI6NwPMg8Iznj39GdSO8YTiQ3hHs9tsmc
SdtsjfccW2Ye3VH7pvsk1JJ7LetdL8gGz13RVkdrkXamuYAUM9amdbwtsrQ44zoYvouxniJGtrbb
j1NiJlkwa0NyMoes3beAdC3+CerXouszGv56fsLcyFzhH+k2QKLM/AWUp+8kYVynOQ7HE4gK1jS5
oy8CRxlfbKc3Hs1oMLdzhQR1wjFvWjlU3u9rWbf3YsYBLW4rjDLYmOSeE129kmySP4nYctugdwg2
HUeRrRgDmFcpq/JoN91Dd+1koy9trS4dnyZ3YqSIlne69r8Vfj/Je8s2QxrjrnJ6TqJsaZnna/dc
Lo10v7TU07W7rpdG21tabgzOsPC+9uHoiOnJm6U9j+Kp34107KNSckeLGW1YpCHuSjT2ZMDkD2Jp
9jERJfxOq9dyAQL+rY+vps4/qY+ZzseE+W/q4yWQdf9a1PjBN799XSj//pO/F8rulTqgOEPZ8RXN
4JrksbpIWfQF5/cYufhPoWz/wrGPvNR3hXHNIPuTbLDMX3Cr5F9npO06HyL+UaH8bZm8TOLzi9CU
IMiHsf5eTmNpDiWh5877rLTJg5qRD5pO9BN2+gd+brkIo+kMinGfPwjPumogwtKH+SW+BM9Wt53X
sYsHMQ6R3ear53//hfH+2iv/u7L/ej+o3CBuLNQIP0xwVUWoZBrhfKiGBG+5PMlumNYjhLri6M6j
pNszvK7t1EzoM+HN1U8u/6Peilhd6F4S6A2b6oQ3+nXXYebY8o+OSYRHOT7hbfzew2j07+9w+RXf
Mv1cgjBerEF5bz+MNzSNNvV6aMi9bYxPyhbPeDwiv2cgAUMaySr9s937i8fJVNOPl4PZ8mwLHc5V
kPPtHQn8zRxFkuneGoU8EpNl1DhIasUxs8OCWG/rnRVS2QRWJDsCNUWV4v4GZATlk+FcsWaDTQLX
jDjBaYFwURtBgogwHXxJHmQeITVp/bQMTGnUiEHASBuwtoNJpfurmY67aGi7z6W1BMY2nW5iUOrX
KwLNyHYEvhDnWPb+WsSZWFNiq+cpDZtT4kRjhOx8sbmxUGU/OcSHvE8mt6LpaIh4iir7zu7K7OLY
GoMvVkOmZES0Qz/gZx0VfggV0KM7BJjeDv08H0hCue1TbUABWny23PxSJdYnZ/YeOmiSFVY2xZF9
/GNEPBSXSEl6t/mdBRava8Lp5S6T5LY2pYHrTjr+1sS+PLhpfIf6WFsnfkViuFn0m7EanbNSHDmk
oYRHMxLPrmaExzROupVs3RpQa/iNit5/UmVLVWCkKdF2MnrqHCtnLIyzyh+itVsBRasxHJgjz8NN
qqv4tmztVU+Muh5603hjR7qTbcZG40iMxgmn2s5Le0Vqrus/SZdoy5jB+5XpJe6pvnoplbURGttS
NY3zzipd7X2cDfQqlcHv8ZQyn5i4GW7yJqEhEQgakqbBQteUMInYIze3VQ5IhUUhot4RKJCwWwDL
Cp/EdMQdbYCS2g5Jrj9bVeatyYRVKy1OzP6lT3RpRNiDGSeN2einJJbzpkzw4wzJ2VnjtLxE0yWG
f5i1JjyFYdw81HPZ3BdNewr9SbwwVtk9Wb1gOkSLjVtDCQdbAtYCQFmy7btS7WiuX6g/bWzdkj7a
pq5Qe6tN/Acdgm6nibpZPEOr+z6f1iZ8zy2pdLWEpMn1LXZq8oXSnQIwcWipDWUnu8a3+hvCdLIg
nGPnPoGBw3y8KiiD0Gv7RkQOVhYDzNrvUfUfrSKUyKPGh3rKGKchfUobUm1ngVPcdK2D3V08tFTt
QIFaiAGaKYBIwf/zPTiHdbDrVt5MaA5IX43s6q6YqPtY0VjsBBiB6Q8ilNNrSx7QiqqwPOEwqeHO
7pg7upN47eQaYtgUQSqEqnTXUpdcLcoWO0afwLilxw23YR1PR6V54QtZr4hwvQi9WBiONypNU/DB
flw5WA3uqJhDvn1AOixEyOmi71wVduZTRefjcTbjxW9OeNswdfxnxhrSVZEl+E258SsM73vfgLWO
uk6/MC2j781BfMQ+8YQTQoSDuA4I7/KkBT4BnUV3PYQZMApOd+twxMtSYjxK7FZ6q7WyZlgyzNel
nN+SyGs9iDd6QA8Y5BACyqO20R/URKAzwPieMf00qGDddnO2NO2hI981huYCWqOMRlPSYJJIwtRr
O+AWUMW1s2nVVtaReLLt2l+VRkYwYukO7X2v1QJoVvcOSTGKnW7E5OcMsbmJ4543ZCPJO4d51hFY
F9bTu8rw8hMb0nwwaBXBuO2XpoLlM31PC0b4s1Veh9C+ekx8NfofDgB4ex1BQBQVmCMVRnluC++Q
D+a7rMC93wwN6EQShSwsN6GsYOfDTPNuMdBF7exjvy7bjdub1ivm1/WvaS+Gu9pqCz+wc749tgTn
Lplo0IiVyA9OgUURKC2l/jiPHyqF0wHVEFfWSaHCAdvhA8I8TKWf/VTL3xt4Mz/BuVoPYsYFW+S+
sTLyIm0DRo4FvGvcbYhfxw9ZOeqtKCa4BgYdeczlKiNQ6tmOUYpPPiDDSuIShyGuslYpaolN7sl8
188ukcoiGfEpqufhrsCFfM8A5WI3735iRgxyZ/B576S6pwcv9VymSkhQIJu4QA1hTSt3mJI9onBz
0QzEeAJU1U2lentvw1DeOQmTgxgcRx89e1NEybTLQZvW7RCrdwY719oEI93ykOgTPDKpbN0gT0/r
MvPRks7GYQztPS4A1kc1OPHZaZz5fVuKNZHZ+DulJDice6PutlnB1EIHRbpHREE/47DIODw/l1lL
r0QGzZYwyfbA+TgehlSwZ0gi05ybzkApiRtO3vZf6op/QfCfFfkmFelXVdEPOqLzb782mKF/A4RT
tC8/9AcQTrVOlb44W9gID63lH/2eBMPM35Lqsky7Mo56hcn/SIIh7kXHQcljLMJ3OU0p9P7Ewv9J
SY8U/tuabdGd6szZ4rFBiYjs9Qc9XK9BNeI5LBCDDjHaGVgsThFhyXRi+3cTayJdM1lIyvjKV2YL
dWkvJGa70Jl54cFslvz5t81Cd5oL8amuHGi30KHmlRk1RaNtyznpP7B7FOfGWzjUYaFT/c5LzuZC
sWZXtrVeiNcagfUKo01xJhjEXgGTyq0+eAW8r17edwt961+ZXMCU7LnB/fBoXZletZC+uhxDEixi
zUTpVPmXnAnTC7ZKBLlCGANDQx0vJLIj7fkCN91cSGILt0TlwdaGndpoo+hwX/SJIV+aerxn1QZn
UDp9oKD8qV/af3cBApIrJgDMq+7lAhTguBW/B7vrp5W+AAligRT82DUe3SvMoBy8L3UL7EHTS3Vq
FkDCA5kgUwyMgrlF8AprgS70BcQoFzhDB9fIMAjGFX8BO/QF9pBJiUgLf+P2Y3LFRSTv8F2+gCXe
OMRsOQAoDekMcOoLrJIvAEtaZp5HdAWwCx77uOSBxIxZmm7dVGXreYFpWsf39zql5UnFuAWWC5wT
X5GdbgF5poV2zhCDYG2TmXdeo3D4W2AhbEHHk7VARTS24pXM5+qY+kb3SFMCplQs8FJp1t2SPWJ6
h2KBn+YFiJKGq63LMC8ftE4Xj90CWDESm3+eTOxdzAXOwoK/ZOe2tbNI3G0El/yBZwX+BaTl38sF
FBMgyFtjAcrKBTIbF/AMZFZjVq1RKGna9o6oxuqULnCbf0Xe0isKR3Kx/0lcsTki9MDptCtmxzxF
hkAWIK+8YnrOAu9NC9BX6NWw9cDSAxQpr4M5eDflAgxiS1afrYbis19gQ20BEOMFSlRXVBHryvRU
L1AjZpLeXl/gx3QBInXstFhTgJMZCZJ1kC6QpXdFL8MrkimvqCYtbH9TJo7L/gXomWTAn6LAq5RT
1P6QGIX+vllgUgAmfRMv0Gni1qCoFJ7DQ6NF84vMKRYI3qvVTW0n0ZNP3OedR6p149XRbhhcFFN6
26GGofjIbNEBbw7I8lmTpYs4Si70SafstdOiYoWdLzVoA88JDyJNwwMq2OZgT2mbB540mCWhtcbj
hcjI4pltpL6fSoKKy0jqG+Q99ibRav0Wmy9yA2Gi4I0R92yaeJJ3RVREd01smWtHOuJjjo4qC/i2
1fs2jF1YBq+fHqHKRbSCQsFqIjXivY0/1bGfYbiBIN0xXA0aCRzbktDnuzQUBkNimOQXZ43e7Nk1
SiJRXacK65UlZchOkmDgPBfVW26AfIDmFepWzC6e0MRdU82keAI901y2/iYFhwlXZFmptUiMFOlF
WkpzC9w2E+vg1erBzHXjfdPC9K2i2mxquc0dZjjULUiEp0j/FsQkKHPbDDXd49JROUgSld63+mPY
TubkvIvcou4u2Pn2w76i+0nK41ybrTav6LwKVa+twczGxyZVkffJirIwLlexm+uj/a4Y0hElt1fb
WrbF3qRL3ya3ro1sh4lY03Bw0fL/Wwf8rA4QhsMwwZ/oyF/UAeP/vFRN9i3Od/2hP3A+4xfOcdyK
GLvBlfWqHv4jEc7/xUU6jLc8Yxj2lxLhj0LA/oX0tMUG1KE8pRz4j7AYUnxxeLWvBrZfyod/Iiz+
tiywPPIVLahVFMU2aNz3MyLG4MhB16PqMHik2a+yMrLvBMKt83U25atH8xfA0Q8oFddi9TFVtcw+
/DBtPbQ6mljPKA+uGNFUDpNxptHwnyeewIlcdv8nwNt3kunl3jDfxMYM3wMG076fqmo00J7a07le
YWTENUL8hUGqZuPcKUscyi4k+lcoz3jCY858+vub/QEjs/H8ZNADMRrSFvQQ32JkEopYVS3939x0
3RszHK0T5MbgnSZjVhcMuf3n0NR/dst/8YgxtPMEAYTLWvt+SK5jPrUZPZfE+sJQ95j1d28DikaS
XJNG3Uc6qX9/f5s/XBBAGp07i8gBe/zB9CvVNcWO1fi0R2F143o1QE3c+ZvCE9pHEQ7Oy99f70db
D8IQF4wTGJyHayKr/wZNJRJNnyNI5z1xIUw0MtvemnfzLHWcqUerLFYTKrizl2PC5KKkvcjBLp/L
unbHVexk2KBHbuteuskk36MZ7H4I6jpuiaHy1YfJ9H6yCpC+fP+BuQw7mXz7IKaoTr6vuzEL96IU
vmpvu8wdPWmMsoU3bZRT6EaVJO9FRsZ4NKoYOi/AlNZ44hucoHvzZm/qseMck9YTRMnU9msk2sYJ
8MpiLSF/rG4KcmPOKiHK4DjoZl5symYwzoWp8xxkRuQLYcDw9IHWJCYz9+bsbSkXjLPWuFqz6YlK
vqm1SV2MjsI2TGiRg7kZKvtXb4BAQt88k5DhZdJMbxphq3uHXcIhZ2vI/H2qD9r7NI/98CIbs2HJ
hakUhAu3UF5VYM6xYTAPyngPBW9CJU30tT9YDyT4jScSAPJkhTCcCUKUr2Zw3QhQxfCdqqFV99rY
qXs/k423Qv9Yv/SpWb/MjS4O+AV1wMTDUL/gJzPc60x8FCtfzmxf5MovR3djv3qNri5Vk1MZF0NY
vwiKmosmNQz+ut5bJ3Niv0JAm+Azk69enKoze1KLjAo/q9BWl95quFPICPBnRpbA9cokfDbTLGvW
vTfar3nPc/TmgefWWMZT7/PSZk/6z6Oc7VcHDuWSRBQSUoy22KJ16LyVr7S4DtohVJcvazWGlqCA
BLmgkstU+5anFaA2PGH9YhIn0+7accjnlYadQnzEdTMpDpnUZNEFzP15/aYjlfp9PIz+s1ezn647
eFa1KWDZnQBln/VKcFH9QhgcH78s/JM/Nf5zDfQCCFcmrAyV1drKArq8aWgtKFrqSt33/VSP68Ex
eaR83fWLUmlRkCyWzQv23fCS/JhorD5OE1Iq6uVeR2znkbhUGEgvz9/CY50xD48ZP7Jy1uBWNHqy
9PXz9d/pQuTtBSGB7BtzvNe414fY7Yb1GPn+tpctC5jsNW/tdNlYM/JLEt+NQZFer4Z27NeZVJ5/
wfnHaARaKXwAgi739PTcgf3WJCIVmakeazLYmoiYPEUAQ04aWhCiExYI0hNDP4xG5xLVw6hKGR/b
tku03aT36biWTE6GlxrxC6Z0GPfjaBYTUnIyEcm8wGTB3U8kUyIAbufkfiRienzf8vjBOcty2LUm
wdzBTGh4QG4daiA9SwKyL22ec/tUizDeqGXkIiQzZOsLIK1YqgNMirWtvVScbW/BMIdxD1KtgGQr
9eQUfbWKa1gTx9Sms2VnzqqlrP7AUL3ENnRygm5Sxp3mxN1ljCVgcUeK+EfEMD7KG9GOYhX5iboZ
XA0XPK+KIDd04tYDvZrPXtNHb7Jl23SKxD2WSeycmaj3w6CfrelE8V7wwpXWVgHuVcmurOfuzQd0
H9etBu+8ZnH7R4uGulz71tD64LFu+CzKtivXhma962K8f5JGvpaGm56x/bAtQv0EWzauFCy6Rh9Y
UlNmt2+xwf8I2JfVhWOOtQxjHid7Rws5pecm2ZG+Xb/YWDk9YwQPPutGXmEH9jCoy6zi8FnF1Ba1
ZdQvU5upPCB341VVtAOp7bBhVmb2lGp6yqzpzIflAz0cQr1Ndgl6wYNXLykcvh+Wa47RCo6o2BAj
Xq5bbiPaGqLwbPIcZt1/z1i+8bFoNI3x4djqvQNCwVmMK6MGAxaNgbYWIaL4dY4G28FWJTvmfh2e
Rq2O7okPiw+R5z+5BJQ8513zOhVq2f0T4xnMtV+nPc8JWJZ93q6N5IhA3PzYayF4OnMB+m3tj+4j
SH7mrpNhPNii14a1GKWx4rt0iWeqGm/rl2Z5p3q8urazZT4XMcmulWpp2oYiJvmCjh5xf27ZA6RU
WJ4hcKxfc0Pw79ecWM07O/bN8FffG5MmAPUIq+3sERUYMCTUEwHfZtoJPKPn0RVhHcydHX2YcHjc
J1bpkVYl9HXKLQHB1LjLTGbYvlTKoxapO9s7iTHRVpkx8Fql7zebBHU6m4WVRw2oESYwk0i9M7kc
/nNTQCCutdxp3/Q89U+E2bC9ET3HopGEaV7aiASeSGnLUuojpoaiuDLO2FCyl0rHZE9P0aI/DyZ/
jdPF/qkdeTWrPPfZB8nB5W9yYcCCpLb4P1APsgSViPyTk9dJsY7MjP2+GTA4jwf2wYFcLOaGGfQ9
wfZoq9TDsouW3mTTgutW94TV8C3ZWJTv3IlzvGq4sAhn63VGZdevrlugC/LfYCYSLUt/1PMYuKvE
SbqvR+s09r0OLm7PCD46rX0ryV2rA0OAuXGySvvVzTkfyTVjny4w1WrWk6xyxqU6xm6PyURfs/vy
Zxml3eQ7SaKVcww1jePLRfV/I/Om2cOwqfuOtM+nwht99Ht5OR1NJtVKpC5TYdHLOpFJDk/jVy+j
Kev4zkS3ycsqau51HGYuWTaQqBdL1nnLaeHAwECqx7jD5cHo6WROriJlOcc+a1OJabU9PYZaZb84
scHGOjUMaY11oxKCG/q05cgwoqfRnSEBKz13TtaMXxv7IshaXmn6se5j7XPXSMJX+tHHY56v2Fgn
mus/m4rJhcDLG05yid3Lk2gkx1PUKEisxrWIxIlUsjxRWfHGcxuYa9XXns2B2bBVPYbLG01TwWvq
C1Zc3vIaNUPSNXTmjPAPphZvBDgHO9SfiZ8D/OU5UVo+OiLR+kfGD3OCbpMxjmLvAnHiOxxVwIui
5miUU7KdiGGLjHepR7Uc7dTY2QGCDnUhZQiwRLfCbBXmRbLuRjwBRmcyd4XmU4O4ZqwTu9XEZ1Fg
9plo8bThPxCEls20djrXkKmxvBAFFx+yIdY+KM1PjgRahsHQxhw9zN3vIf8MZvJcbcu48pU7cdYl
jiE4X/k31tSGK1mIB+Ick7Voon5r6JGxbmajQA2s5KEawC6jLjcupcUWA1/LEGc6NElgZFQknVNk
n7XEsrfeUIXMDlaMcHRyqNZ8geOKXeFzyeillk93vrLGA+uawqCX+p3f1fqdXTDBMgCqOe1U7OFe
5IbaOHxUTs+4C4foOpXxuFGWdWfpnXWrzL584G1zLpcqP3LyFZCjmRa4muhWXuFsIj+/7TH6CfBI
me70qY7e1ZrTQ6WZ4lwNBagO1voUkGiocj+HbxzuRWFcqPxIgdTIkQVvso9CDMxTkgvnpwyClO5o
heQqpfNvNrKq+Gz1fMJbVC5jvC4wL1rcgbUBPQIncEvGHIGl7EcLD8t5xW7YpdVNL03t4IhJ1rdt
lrNIUTL7SBQaVuQ8LH4QCMbj9n7KxjQBloZ7//s2aumSvhWMAEQwRgywYABBfN/2z4OZ+px49b4G
5qLoH5RuBs1S+P79dX7ofpj2N7BoZi4bBoLG7dtujZDDrk+rrt7njJkwj+i6xpNkFC4PiBshO9xa
Wpfrdvj31/2h9ee6ECwYdtKZ/uhiSkueixSh+J4Ybue10wpyY1pSl7ejG7N/VUU5IWuN2YslENvP
TE2hdr5/uhgP0BXzgfNHLCzO14ofptpATwwH40ObgJxgRhj8BIhe3aRuy24Pqs1/63VDW7JU3iR3
sLlfH8C/iN1PETtQiK/Wyl8gdsPr27e8nbj+yO94nWFAzrFmsAWEzmPinpf3B2+3mLb8AdCZMHWu
cF3MVRY3k8Wt63emToDdsfIW8Rzg05XE+wcAHXFR364mJH9kHjkmCBbdsklM1rerKe4sNWBVI27d
sHWfp9GyqY0MjXG7OddBWwq56ESqo2P40mACQg4bIJJ2M+L9sqP/lxRMem9+IPYwO1cMOcc3Ug3C
Wpm1BOjvGed4ZosbiI5Hm9VFEwxATdTQyh88CKyaZAbCsmM6m36cjEsv2uqlHMLhbm78kGA04vf6
IJsbdyaMuBm3SYEVttukxYpOkaw9FynqzvH5E4M6hoIij7Gy0rU2CXVvTZOL/6si3HMPZjgTapal
OvqDfEmgnrLsTbqavEsieyiCcSzUHVm9dDccDNx7UReLzaBKMvdQTY01Mz3aq3oHus4/Fa1dm8fe
i6Z7Gdvk3UbEmaVr5AVKO3r8gRWF8qzhICgLjj3TI3LMpwC8zGk23DHNEdQpZdZ6jAsvWoVthSUB
jon7gqOCfG+rmplNgWm6Z/I0K9ea1aiuvhWZ+a6r686dGS4K9aqTe9LGqZKLEO2Wu/MgKEiUaBJ9
1klwK5pSB3X11Fm4c4HLXQcHcbBao+qzoCa3jmQ3hqbIIt0kXq7l0CN1brXiMmTkxTbCMSgtyOEa
SCuWg+UvicFJ4wd1FTUFdVPtRUEvGIqKVrYWp+FdaEwaIemVwZFst50wlxp6cLsT6OxA5SxBpKu9
3o5GeGM2cR6S89EOy8JBEDqr1J63miIjKsgKZ8yHY9f1fU18xlSknWiCpm2HEYokG82xNT5EYWya
8wt0yFQ2bx1y64IM9Wye8/Dh3w3v/6JHFo6zYKD/naJ4n7SfKpR/5dccxe8/9fue5zm/IIbBBJU4
gAWc/2rP881fOMEBk3zG876M4P25Bbq/YGzC4QTgjC+dK/gz/hArmHAUpGvQAy1C0X9ofrJscP8p
VhY/WBuGAuxU8Nvglb/bAE1Dj7Pejp0bf4GXrsg2jowNeWgTNX3XtPYXuuuT+t/ot+qnRMWXC7oU
Rew4NqeAsVRPX80JZtx1zWD91QvMWxtkMu1mn1aJcZtlAqw1fuLJxgH1ww1i0MXzgtjB2fE7oy7k
CHOLuNe6cavYeU19LgDbajy1NpTzV+/+L27t28Loemu8at41UD1i6O/h6CamN+kzw7rBE8N+Tdy0
QeI0U4E6yHHP3Qwt4Wapcf4/1IJ/cZesJEKM0JQzBPp9VTTKbJh0rbFuWjO1DiVhK6QG2CUQODnN
xZfxhP/6Cg1ouu+fKSvQwP+J2dJlfPTbd6iYdifUMbFuxsrhQm694EpjSsTyauhc2vxSpHV8LJRq
8afEXqv9APpLP6tygAndLP2fWJ7+ePvUggvDRnCmAxvwHSEEfY2TRMSw6Bfo14fu3elwbrv/z2tR
lKA2ZwmzcL5bUFEqwBOmyboB+TPOvQWC4HYFqPaCov/9glqe47cfp6PDbllMLRBQ9UOMSNLVtEtV
b90gHPrcmiDevVloP3mbf/Xs2IT+H3tnshy3lW7rVzlx53Cg2egGd3AAZMMkmSIpiqY0QVCUiR4b
fbOf/n6grToi7SPdmpcjquywSSWZCWz8zVrfMtj56Ijo3yMw9Qlj1GCW4lKRbX+ZexP1sucwuTZU
QVvx89/oXTjbdo+ALMeoTGyO4C18z6gjas2YlGZYl7mZFVVkTbymEWuMXsqOYbjHZuVJOGwvrcxf
7lh3WRfJFFsXv/gx/n4FO7rg2IP5xD9QSb69gmPTMOPYKcQlfCPzZOFpBegU+95Vo/VcoWjYCb4u
TGYeqxq32f9289oNs0xOkO7485/mnz6BrSjGIsknTWv19ocpShY5VdFw827bC3K1ZkKJRyqopvvV
SvGfXoq2jcKZvallvicfLw2Gxs5trcsM7M+d7yfcshQ+HPWewyfx89/r7bPFZn9I+B3jDXZMvNzf
Lt8mHWTJbBMkD8sIFWgaTVkNle2zmhnkTfXK6fDzVzTeHsHbSwIL21R4DtcZgqF3jzPCUzanPCZf
PWaeTW1HN9x3PSyFWWOR0sd8rpatMKJ5uXn/ukSqloHlqlYz7fMypz2CluqOrycIE/6GKYMymWjF
7FKYhRGq/os3yX59xP7PXW7z4MetQwbMtuTFQP9+XkB9msMEt8SpL/Vqr6tU7WXmaPsErvcYSJ2a
OmGemncyJicaC8PO4A+7RZfMUnLNoW0GcRXzQcZ2MoCQqYZvC4wQGEyp2kaarcbJq3e5MQVYWOiO
jQTdVZt6jMactjvqOd/W6Y7FUpfvi/rctC6Itmg/D5MrL71EWKcu5w18RXXdENrEfpOsSv9hUKmW
h2wpW4NIE5s/msUJuPzKZx0MoCiDIJaMmeUcqOp5DSIScOGm9AwtHR4iPTZswZg1xrlP5Yb9el0t
SHdQB40lvnOamfZe9sgXmcF2Bquk1617kZftZ7dBDHeqjGy9MxAj3gA006ZA0f1nXwzkzIydleVs
zAsCwh7aUnLtDYXzVGQmV7vITftpxUP5rTea7Qk9TfYTDY/53KjYPE6t2951DlMveyaH3c0SMQWc
v3hzZ9/mgWqshnGvWS036eJ5V8wWAa8tgnc0ZpW5CngmsWX135h9ovCWpnFPhB/vjz/H7l3fJ+rB
nNjINP62TKTY9x8M1InfiirBuulYLPlVD18qJE7Vfxibla/S4tW6YHvCn1LlhDupgfdNjDpgrNen
XM2Tet/0TglSrUq7/JiwJ2Qw5rpc2SJ1wJ8xmVHuKd0KEy13/1pb6rm53BV4qsk60DUWs3ZdGuc2
g5IUFWQePLlOwbu55nkz4CPy8EziOGAS3mznpTZhCj30YmIeby40xKFluwXK722y7siU+0/qyZrA
FGGdngLc5KO0Kxa2sfRYcrmr4HkzFDGTMqO2uJYxYvgPvY4d9UDAOBRbjV62MTZD0oBsbtmvwEPN
YKhtpufkdyrQCaVKQiOr7KdJMr930tE3A6z9fhnZqwE+11LmUZHW6kZm4ogv9TTV957K1uuyBcHV
oiYxCOSF0rs3Mr07ZaWcQD7gkodGtCwA15QcI72PnXuM1tmMx9ujQ3RhGZwxG+qXlUgxSFeF74eZ
3QM6sjURrrVa7wsfIf2If6E5FTrgypprMmWB2de3Q9OzksjjsfpD2t3w4gklL2zTHc8EFY1wZpac
EQDtb0NKYcnBhciGefCgrc2jUxZdv+/t1XlelGtEjNjrK9mzkd3reM4wRY2gvNDW1YcJ0MPZJxl7
BkbUp18SS2MwztzwenVS59DWK9vfdXDbg9fPzmeWMsMetaH6gqlLniwi4Fe8TUJ9qcsWg7NtqrA3
Jj5GL7ansCjm+ktOMz9E9ZT2UaF37mErRvvAXdoNgddV2q6lBsROY1Z7eAXDdjDFQY1/5o7NhQam
pm0u8i7t96s9rn/gFpt3qZZpt6svq8esmERIizsETY1lOWeZGrhFR0q74P7IlBbFZpWG49QZ+6qR
/EGedhZLqnP8WzGWmqKzUiPappZyCIvWZ3QbdOiKErl98s18RaXrHU3LWO2oZuWHhSbmhUSJLU2M
SXrhyaYPy6FPI1Yn2s6s5PipKZyWfXnd70cbhE6d6s+l28tHv0QNQgD9su+1GI9cyc/hx0N1y1NJ
YbjmeL9yRMv8I9H5RN3EzK/wgAHRGsbmBjUEF7WGNRBMfTywITFzbol+k03sZDOgFXGWmALbtLCN
b2vq4VvSbYoUqXzjftUBFwU65vGHzh0hOnjjYuu7IksXCEBy0/FULiGaoWlr8nOM0+OmXFotfF2k
Db3P89gbbTbh5NPh0XhVeCCdRipRZANH0Ovu7VXFoC30USgHKOGcSRn3E4YWFj6Mgo5iAad1tI2i
+dyghuBHcye2hEVZl5CfCC5LJtZL7NvktiNHo95UX+ycBerL2kwCBYdLEHbpDv2uzsX8B9uzlvlK
odm/+07sX+Dl64+lXJM0qJckG4PSyNOv/TQ85Y1t7WyRJQyUVo6PR5JIR+1jphpYC5CjvPPUMfF3
8KjuUjKO8SA5ar96dfNJgStzYXWK+dOEkfDOSZoXvKWPC+KjDziHhiPnqluGpt+NOzE25reEvfs3
lWXzx2R0+eS44/Ndy6rdx5npzuyB0wz3U1v27smxkbhHCzFYFepwzvGwGPtkPg7+ol8SbLNetwyL
7ojlzqB9IXw3AodPIQ8pdvwHrZ6WegeOrLzGDCg+qEyVH9AHj3dV5rVgI43+WUxauZODsr5K38HC
5jTKDOzYzNAyeWR2FGC5gnmEWxqQGsdx4cc2BjRPnNZ5+ho32vxxHpLi1mA1et0xEfxSzE6RhB0S
JJ6VNcyZFg382RdrBtjMtk6aP/vIpaakfzKzubmsSGHCJojEmp2IFgdi6KvuYHDk7TWK2SlaSImB
fQeRc9mnpELdO0XTgCC1FBzyNL7S11HdDsRdBTgq589jiU5+h/5IZKcFApAdelLXWEHGs1ecnUWf
m4Ofjv2RLle7yllqfgLjafohNIQKd6vm6sVx5OI5MyprXoyp7a/HppkOCw/CyzrvK9CLfhpjkzJo
L1IOtwP8NIM1K5WFFiaTO90m5oT7qs5jtqn40LrPxTLARF1L+2rJTI5RC9EfTtFm2gI5q25E1VxL
83pwV9DsKyNjD8SiKzgQjfkPaTpjDPKlVfukScSFEK25IxZYHfvRze76ymg/jcbaP3jlKnbTosAw
MH8NCpSQgdDT1AgWlbuR1cxuRjAClDi9wlQLXX2dwhhPQxkJ3qqbSdGnoBV3u9DGDfwBkO7ySe9m
7drOBiAz2cab8V7RM/VGocHpas+hNDO/P4xcuy9xmS6/N541PLNkcb/NzoBxU2+csSeY07DJSJYl
Jot4Q+CAtYaG072ScVwYOfYGy+lfuTlqQ+hYrzQdKes2Sl8ZO8LtOgQOgHe0EgSP+Urj8RNq9uSV
0aO/8nrscWP3FHiMA00A9Elf2T7uhvnRX4k/8Qb/qV85QPWGBEo1oFA8s3tDHEk/KZcRuUpLfPp/
lj9/8sZ+tfwRMBZ+6Mb+tvz5QCjWj2NQ889v+D4G1X97TSKk5Ua06dP6/2v144nfGNsweqB1+74V
+r4JMn4jh950fCJ06Iz4tn+NQS3vt81vZcBC2zq6bZLw72yC3jbGNGFbiCmTu00RjqT0/UgrnjUe
S7VtX7CtbeLIzFVxl2IEPWH3mkKg/v3vPu7yPRWY2hsEc5y8ErGU3+vLJ+ZszWdY8P3vOrosIqh0
c/fDO/nLyeLrT8d9gGSS8oredkNh/zg09UevizFDiot8EvLJTnlwA52tr2p7oSxu2QAcYLFOYd/I
4lfJsljk3oyhwCugYEdlDSJOhybBrPrtq7NmKLn3sxYSa/xYtbEVAiLM/OvC76QTOY3tXjGorh3e
Jse9XISffTLyLvuyKKL33LFvp6hRq3VKSjZnhTOWh6HsxmKHVsQhp97Dh7SMrn0Rz9VwZTRWsxd6
I1DLjpukvMLQivCt+pCaKxJFEFiQIL0WWtfMci8aR4XHBCy/1gYWUlv6B8f8jHMX1zBSsED1Hu09
yqxdJ8vxLiUvYy9XUYNgGiwSXBIUUinY1zQPrUzov2v01chy3ftxUcCahGppuFynqc+doKLSUg16
Uyet6bhqVRwWuJ0CCFTjGih3ntoAJ3MaNmmdwtVd1sc63yR0GsyIK3vOY2S/6/A7Helmg9NBXwXY
lZcJ+KznHD2rWPdzWjoQw03mMoI1D62G2d75o5aTsZdlRpSzRfpcSt2JZO3qVOHp4u/mEfvWfkJv
j92GWwkNPNHv+Fpbsn+VSId7gx5kR4jqPF74nl9CcDMBXy3Z6KWhYc09j2bCjPeI+WHs1/FQIKux
ncbQdiJR1iUcAqZSSZKZcwDVdwyQ+Ak+1lwTR3syTS0ohdMFs20/uvnqwRR16pui7iiDkxb4NSsG
BbQSCmmQ6IuxB3HQ7bthtm9glGsHZXqoJFNz2hd6hptxmiLuVP+ClW11p1DrIkSVY35SuZdHnj24
Twham6OqdLXzy2Y4rhmA6j2FWkLfn+P/QXtA+xtObb21kblxGWveciLuD+0krOujN6dzE5Sunf4h
Zn36YEhjsQFbudUfzHyRl6IEI2LezupqwweQuLNOyrYCx+2cPOLe+4juEkHpCMCA6iCPaeI/Gl2V
LU3QurXkgQwEIAnzBZJa4GHb+1bnaZwRYNDlB1OX8zeQr5WBhhLidUpv00z6Nay2LnviQV42R79m
PAIiqotPalQWsHIrnx43ybd/tdqmfFJoccYwZnnScVe0GvS5eMzLqPOJNQudQYpsN4xdre0kDIpr
JMz1Gva6Oxi7cdJU9nG15LoeYT8g6tLiGimWrLsqiboRUfMX4c845MAXkC+FlLPe0ssKnfFYkvIo
GOor9h0Z+CPdkk+9dK0LYyuMAm3R5cWKgPGOGfp2GKb8/oXK6g+5Gt2zOcqWIs30ebVu+93WNLY/
Ak835l1r99Rj6SR6KItOjq8um/jpl4TtaCsXdczk3HymF0IwN2G/DHx7aqYonbmRdz0UYg3h7TJ+
JQSTMpaYSls/+/GMEIWNk3zq+tK3o0YrFcpgjnKf3zyluh3N3YBojEJLGyYU/6Z6KHtLy2RYzBZD
8cMSmzRNEU8CY32yx7HTm5M3ZTp/o973QZwzKkgEPANDzdNjnbDm6Bl32vUTLP6KS6dTPe2Ucs4t
xShKLDlJbT+PILA2W15zaLF4fljrFMm0IzOTjs/Il9sxI9dWgE8koxGi4IeOgMgqrBOscJG3TtMF
DnWoBqAJ0uqqwneQcyRC5QpMzKEXNS6h6SxaTI2Bsux4jOq+c79o1KprwJsDE79MFIgU6TmrTkw4
IMcgbd35szQ0eabgwnzvObmkztPFRcJ0Z1fMvfzaG8MnawEjOBEFZx+QC8+3I2OnMtKooKHSpZsn
0vCyipmZxOkn7DzeG6NeXKfWFMP11zBFp+Xc3ZvFuDgBak37GUitAxrGMtK9nItdbkqsehSby5VA
uH+Juzq9Gl2FhXdovfJiabHnAULpjEtLK4cLn1U4Hss+1u4LnjPkrFv+GgmfwV+AytA1MUT0MClG
acKuZtxRr4d6tqDOG5OTd7BtGCHZiS2A0W1zzMrqf399hv9HNfSLwhH3kskY/n9fon8antIfC8e/
vuG7ZkgnNIRN8QbL2gLvtq3qd83QJidCYUdGIKBILkIUct8LRyREm3Lo1RL4XTvETp2/GFly8rD+
MO1/p2J8rQh/GNsjQEI0hJqJwTgOuL9tziVC11SuHKx+rTR6NW9u1nX/OsutKixw+M0ZNE9J0lz2
tui/GeuaHZYMM9C6bRi6dkadtjlC8nHE05UZyx1rRfuGoIxeJx6kXLjpYQjMOibiI0hWuE93mrsu
CGRG5EO++JSCF6ka2lwuaaZ1HGeBXsbaB78SU3WSXd71fmgSHOC9AARfQQXNGOsWZpvuaIC0oxfX
cqwvXjt9bCbe5I9aLV3IASI1xS5BkaMueS+F9cGDRRrqvGwaJI0Oh7YyE2ododbhDo88cqS5zM5s
V9JD65rKYmTqxPd1ZabMqRm/8EtJ8iZG7SuKn+zey0XXhk2V5reLtLEMdu2FwlK9T2U8PmFzBD7V
483GOwxcD8KgFfpyInILm49yzfqUAza3cTKTSsqxNPMEby/NP0U+BI8s5zQpkPosuPDXCOx2sn7U
yCVHFaQnBSHhsWgYtB7MjLSmw/SnkghBLu1/yRR3agsWRiXzhOtm6WXNp1DZpllNf24h/3Mi/OJE
QNX3c+fvB1Jh5BtNzV/f8v1MMJzf8EQShUO8nMWqiY7k+5lgit82K6wHQW07EjY0yPczwfnNRGzD
97moM8gTogf8rqmhz+RBjc6G/ga1iO7/O0cDDejbjgmPzSb/pV3TTSp3et63HVPRj1yYo5/d5AWl
hh9akJLBPieF88GPGyFuBYu3/gCjq+4AVRF/xWJpypywiCc5L+f2VXvmFlusJHEKDAfTPwVqNqan
Qg8dUG8BU6fiyBNcn2+GstW/VXozU6S7fZ15YWekHmii0ZAMSmVqFt50kL5gD5O2+alipPdi4eZg
2ta33ldt0+kueOhPbiHaQMoEascAds2mVYEPTfiL5Zc6KQUZlS07jHEMKOsrBtpl09k8bIX2ydW1
rx5iRkwTQN5quvezk07ZRaZUfrUUQLbdyR6/zFvBRYPH+LCrnfSuI4EiBVu3rDeg32I/InWg6nZW
w29MX6cGajvICxHuIcSVMR3blCXhkMzO12yehk893J/8bDMDivqscT9knY6of+XWzoAlrQCNcQLh
CPMXn3AJnfjBj6494J7ik1gf41XWcER8tJTrEicfIakTodxL+ORE1aXTRebE6aWCBfqIUN0AGCwW
/SKprWnnO0yxQIvklbF3ByelTcys5ve1ox5PkhbDhQe++6T1NUNNzfYasmBj5XGWzu4YAOLlkshV
xtntLimIxpwCpQMO5q6faSdbKGYdV1Zo0iYskc9ILiJbwKLQZRJfaXn64nYlrh7Iusc+E+N+TiyW
d202RvR67m2r6Fdx1xVJZK6DvIUk3J1WKQBJVa1xq9n+vKunCueKcFfmzp3tfJuJS4g48sYz2nYF
8neVVVoEyUrjtG9rrbkSiZ6v13o96m5zAuo0e03IRrT3vB1vhGhCmhlQFaJoU3mh6swQgW7BCamD
lO06jWDV48CJEVxkAZ2Bx9naGMISUaV4926Zi/NZKWNyP2KDydgPaovfPGAQcsEDsuBCk8saIOiY
EmIIWha3j1BX9aBSZNxhKmqS9FvVEhMT5qVbuEHprUQiTDxbehBqizz38LSvpnpIL524np9YHTlE
FOF73K34btaLBQq5HfbSJBAZW5RO5GtemvJINm5JkCWbMiOcgdMNR72r3H2dZNkN5DRDhWk7kcAr
wXVwZ8eeG2P4XLMhQgyLt6yJm2m6UtB72sjUWF3JlE8zaqZqm2fUWqfYQNZ+coOvMuvDrhor93pR
1Xwue1s/dIU7RmlCajVXnNAm+LjYwUvNzc6alOWE7JSpLQt+3emiqvTmR5Olw4EVQ5uchN5j4Bty
dcsg4VlTfs09hbIIgTErTJ6/0urpntuU1V8yrvJxIdZLBN468vhWnikPIm66+sC/ZPfkk3U4HDmJ
1o/AHhd5gUyMZRRNKzFcpZ6a84ULMOTCkk33MmNRtEe8P1Zm9+rjVJhTc5yL1JB4mtcl8hqNCr7v
9WsV5+atqGfux1j4ebXLXxPVR3whxdrmB7VY3inXiLmJPMQcy9ViUEG5wJUVMPUOOIcH+r40khg/
JJ+VZMqu8shUwrrVgJjAkhzTMnL83LyUMP53lpdr/k7LKEPYjy/GPXCZLNKt0uRzLkSSf+1aN3/K
9UH7ZHXl9JlZ39QxRhKCew3heIRRxdpVhqMNF12SsKW0sFntHKA13SVfIMbAIPAVBJ3pNCvYY0/h
yBC9ZptY6SFHNDqx2iVzlGVkaGT2Dvw+24GVHtQ0tket7Szyz8EGwViTdjWKa1k3oxd40H7ujRVc
JXrg3wWXMOjVftn0BbVuHh1vdm9ZOhlRMsRrNJgp9EsCsfRdrQCyQx8kBg6w3HJXx704l5WJU7/q
IDlcz52U14z0nfzgtdJ6bIflMVmWyQ9YASCAoWosYZpP+oCLbcqX8RqdOLyJ1ejv8PzkXSh5fiW3
xoKVDee5KFe1HivLHViWhwI4YnxqyX4D/u8Vxv4/Hdb/j0zZdAlt/lmHdZfKb3/810VfPtXffuy0
/vrGv6oq1/jNMPVXETBeiDdKZf4T/QRqrn9hVr7XVPRZNBDCc5Cf0gq9rakMuGivs/5/r9UiGOht
PSUo5/CZCyRyKAh16z16o8Uw11U+KWwa1Q33TCo/ggEfsh1GX7j/pv04V9N0DSoN5t/YPJaJrV3o
M+MmOZZFWKm0iJpeVLf+VNU3hEM8YNtICDgq23wvuRwjWhProjPY8YpVc/f5usyB17vnpiRXwVyI
rMcB+eRb1TXK/GtLmw/xwJ5g6GyiBWdGvORfeAF+vZdRH7NzBa4mbNkkBmMt20DXPBUsNsNTrAmX
0tdvHOKUSPuYn7b7ENV+B70fvwVm1pe+zIuo4qTfQpzPrrUc5sxtiFqoX/yivp6N6S5ebDKAsnEv
zOJ6XNWNyNdLPeGrulwLqHye1maQkWzVsz3gjp6MZ2CGj+3a72UZlzxdUougaXHMOs8JZh1lqew3
Ap3mnQleeyym8slFTEDO+3ynd8X19g4MFWoc6Ikv+bYg7ZMh31vlKiOrwrEwJoRsTPN0n1jznVcv
TghKObnoSv+Zp71/MFJxTJKVjZ5JXQBOPtTmnjdG1xkPZSczHU3CDnDjp+vd3IjH1CpOzNGeujZ/
kso+Y3mm7HFEvxP8QrPIXuSw3ggegPvVGvat3zBXEsVJCZYGCwOxoDZBMJiSN8pMO0x/SGwCjGXp
LivY2WLqlpdDk8E+1bb3Mq2e2L2i7FlRaQwzFtnttRrBF7CwvZl7/WYwAW2ldMReAp1s0i8bV2oh
89sXq+TLbCO7Lorl0uTDOULMcxiy8RtKsT7AwwMcOjgl7GFLi4qeF5oyRtmpL9RVZ+cnuaqHTrRx
kNrLfaXbBMPU6HXI0opimT3VExbi0lyePakuJzPJwjztMlwp7mO26F+91vrgw+QNndnYr6gVlD12
R4xI99iZj1nWDFyo1hGNA3Q23SvDYgBnyubk0pFrSvvM58kKzmIUwJWwqGGguq+soOn1hzoxnn1r
HoJqIWNwSMqT4U73bTfei6V8qagGQx3CRzRWy70VG2mAVKTZUzEhYXM0xmvwScLX992onTNN2KNs
63zvCPvcsPjaI52+t7bMsHQh32a2nMfM7bYEEC5HzVjOjak1XwDu+SEA5zXqtHi6tVgGR+WSEBnS
CjtkBz8dqfmmUyvt6aInReFimTRAp4Bfdq1qKlLhmnUPF2U60f/0oamV1vNgEIMwdc6V4RXNBnCW
WUuSM2bwPEL/aUVuoean2JUAYKGQsZbJRVs/FHX8UC14XSMlen/zrtI6pfFZ1MUXYhGRRC0lKdDO
SohCFjXD2u1a5EiYfTFUMtFYuuTkyYGJjdueSy29qSXJKdRJD1KDfdePtg3fzX6C5dI91zUonZpi
f4dUM/DcNQ8ahJH7KqtGynoZ3xiDDZm25vJXufks4a4HfUtAdTrRJi6msbdcKip+io04wWXYxgbe
KDagOH3d8UAiRYyu0310NYdovna+iKfuRZu7S+EUpx8eOv+wxXzXFXOKY7QAhCW49ZnAvTcpZJit
QIAU8ohchcHW2A5bSX7O7Jbiz3B+ITV/v9HdXs3ngUYslS6wKbzrwXF2j7WzuvWRcCYZwQs+meUW
5mNxoP/893onOt5+r21DiqhdZxj5N/327LqLlRNGfTSH4omFA9oxjuPcmNeQOKpeXvBP+p+1zv/q
wWCM8YM1gJ3s9poeD3DW1f72d/77DzaaxKr91AOQd1wHO93Z/XQP/6EMNUscZw2Fxvb7olW8xMDz
q5j51yivHyaff742GkQdRzGz1Pf4LSS2s2LJVx+R+FhRLivvZmXruR0Xl9SAxVH3l+e5X9jmzdN0
yqee+9avUc6k63NK95bU6nJMMF6zlzj6PpYGkl12pjdfzkhkcB+YTcgqIWhlfl073b6yp7ulSh50
O0VvtojzyGwgJP/WP5DJ3HxO0EOHGH3X6Ocf7D9cQuR+6Ji32H0y4Xt3CZll5gM1EfUxNfu9kNjZ
fXVTqa79xQW0yRj+9mkKA/SWa6NngGH49tP0Z4PBibddq34pLno0PKuRiZ1ecgjXdCxR7xXXQ2JU
t+W03riDXt2mm3RfqOSlnTiXt1IlLyggDHO5TDTWuf483mu+c7a66UA08gDsJAMzlGySz8WkqrfN
9YDcuNmAOdnlqHf9XV0sDwtMgv1oZuI0ZB4KRfaIl+CMXuLMdoK6QF3cLZ48MDh+iaV68EAZkFfF
w7uxjulqH9O0zoioRuBpwcksXA3V3Khu3JV1KjsaYw+u6Eu3aSZdgxrr5x/YP5ww1iaKczcQnsnk
7e37qFyNOGvNqo9qNl7LiYWTDacq6unZOv78taiw//aZEa4n+LRccvTe+2Y6c83cUqz10S6mO+D1
p0r+6sB8vZPe3WlknAM22/7/70A2MEDFUOp6fZT+1Oz7bDFDbLXP20mfKWs9DCxQC1Mcfc08z7Gf
7ty6PGlL/Huf51890ipZBU4d3I7cOgK15CHrczo1a3VtGMmLcmZrB/eqOJYWQW25bc3BqKv+qsyc
3eQ1n7yBf+30XnKB7g/0uE3dApEAxZvfNnuzQ71PoKh5wBc8BLqZvdg1l2CbFdfTUhBYwbCCBSIF
Ksl2i02QRQ1vCPX4cCdrM90JS/3CTCH+4Y7ls/BJV+EcBhBtvr0AsARAl1+r+mgQ7YYGs8rCDAAw
esCC35lNMTkJ+JTL1TtXyBtwHnc646bqA8ORB4+x1A4+BaO0WM10vOwsxlR/nHNC8TwdD3YxOed4
dJ1wjO1z6pt5BABGCxs5ywjdw4Nuzs+q14PMzT4uFtUhad/kUGgL8eT6w0ohFjRx2hyskgTXZr5L
yExCSsH1KRoOvt5BfexrGLjxc/gH01YPftNN1z+/cP/hJuGZsf1lYMTH6fT2PZqTFuf1TMbb7NUR
Jc4SuDM/joDzFTfJLz4Rclj+fp/gusQGvbH6vL/dk62wVoyuY33szL4GAY8U1ovzU8yTyjf4fBTr
3kCtNEiggIeAtLnHLCmvnYICcJSxgyiBBBKWyS0TV9zPGSLpoF69r31hYD/wPpQ+UcOpvwHXamkh
j+yfq1zdLeWKKnV7GHOZJVbxFM9blUqQc67063YkgWGRZki5upvY/+8HPtLX9pK5qRVlNl/ob6Ap
beA7mnnaNzFJcqUa0osF+9JrExTXi4zmoZCnepzvs4FG0iuSEeI/rZ6t5vtuSPRgJRUOYjLbbuOm
1TKgJ1RrBvO8rC7WaPsHreLfAHTkgmxGMMyi63fbbdQvNubw+d5hkANUB5PJqzOvbKmW9Di/htLo
RW7DV3ea/djmNrfYELdXvr08g8aM5pE3OC+z6wxgLrszSnFRisc8ne5m1rChJW0kuMyoJ7Q1sA5Y
UXADD0N5oinGVc+TJcN+R1iwenDm4Zp9/JcUbvGpMOzz1MPFMrs13BojxFKkG5PacImd8VwO4tGE
XfSL57HzD7c3tQ5pPDAguKL0d8/JcrXyllVRdezd9Rmu9B1yljP1BW+ezW291V+vrbYcfGM/+FR6
r/d8nWJpmPs5AMf+XMPhIYe4JiO+8CNv6iwXtFPShrgE652/jOuxNHqNBq2othVntiMuIXnGReVf
Y8jDBAAVbYf1yb+qOctD5VpnU+OMyYf1YbIot/TOalhaZmO4JOC6S4/KOqEx5HmYWpIPJKHMdvPx
fpg4QWGq35EwT9zlWF5P43gnbFA2ssSPg0jDitpZXcIUu0dihJ3X0EjKk+uz06tm30E4dukOjkXm
nCceIjSZ473Finmr5gf3+/P1PxvLX2wsWX1TSvzvEob/Lt8HFvz5Hd/3laaPjtWEeeK5jLFwTH/f
V7LB/I25mqHjpeYBz3LyX+tKZm4W0ktUDcB2OTw3L+Nf60qb/2TjoEeYaWFARhTxb60r357Q249j
mIYtKHJZmIIdeNdLsKVaK+hK4o9UV03+UlK8wZebZ1NrGRwMyOke8i3Ka9+vVomFoV9t+3mJy6a+
MiRYc3PfaCTqBEXraRKkvh9v3CuvLIjw6HRWVWvYicZRDjKmJYHaOFlTu6lqS0ZXHLX5CGYWLWeD
pjzRMSN8SoeN31bmhEQxcsLNR4yZGvFIH6w+gXNGTmpu+11IFCcBOfuaaMQmC4nZjZlk/PBB3vxZ
bP1XPVY3MquH/v/+n/eOZVyZvsVQ1ON/rHWR3759XMqeMmDolf1HAy8UDmfFpItImk5YVnFNnq/P
Sy4GOsGX1uHIuxcsrfnRmGh1/D61MSfLp5//SK99x/+Uhey0KTiRS1N6bqtu/30jjcBxqeAfJ98M
cI/FNVOq5HXyhTXqkGpOxkOvcrPUyNFqNh4AmXxp2IXlOvJgBo79yknvjmxpT6U+EXSzU3ECHkaV
Cx/FbuBsUw9p58TasgME2DpnpQpAEbvKF73dknmEYcH/Ren+tpwWLOS3a5BUOuQ5jJ/9d1VJnBa4
XzAJ/aHP2up8tOtMk3cEOUt18/N3723nvL0QzbqAW2UbHm/e+x5hLavWJ2si/sYDxjT+H3tntlwn
0qbrW9k3QAVJAgmna9ZsyZJs64SwLZt5SGa4+v2k5I6/LO+Wo/dx10FVuCQvWEny5Te8g9w3RZS7
jMptLElmqTL3BpCbR6dgwcXM6rcNttTjXZ56Vfbz/Tv5/TR7uRMvAFWPGLlUEJbNkvyrhhe0eKmU
M/957ILWv/aaJaPzBl9OKsDSnb9Scb1/xT8WGfYx3G9PUiBBc3urXUB/yVJQN+T3YuCoXnZ6aSwO
yTFYI1L7969l3ot/bVLWmcDlipCCzAkY9r95oE5aFXmTes7zLGLm0z8c4DtJckaCw75DntkscbH4
Bvz0/oX//JLsIWxhQIYFMMLfWiwyquvaMMu777MNcJ66RhUBLXPHSlnd9y8l/nyEJNGA233qP4L3
y+DiX48wq3FhA4taPndofZbqhMxz9VAwmdAGdxBHcXMzh2tkl5d1CtrB3ntjkq+PWYefgET9mIDI
PJ6jPbwl8UUGZpuMlVNc5mPcBstpmFwXebX3b/qPBwOYnxJJodsh7D8lX0SYB2A57ep7tfQtd9Fa
YZ79HNEu8j7XdemTQ0flWJNxvn/dF2mX33bES97moN5FScvU6E0kjSxQMKBFrG+rZwlopFA/UihF
KmiS1gaFXmBzc+I1ydXXJSlQb9vptm1J/ktrdsb7tFwnElJ462v/La5EFh4k/jXLBeqGbvc3FT/e
izcbmBtU9Lh4TWiwBbhW/P56evHUMIVv628gFxhxb7Jg6dcPnT+3bKp1gdU8HsMOxvW1JaOUt6lD
upHDgK7jQrAMGSEv39mAZfbT74yqGccfQpm0/oWLz/RrAGawTnTx5iH2P3eAiSMw66XK2akjjFOe
TtX2Pscw1twjTyQBFEeItroE7CEN4LkIbiko+/nLupgUYqPnNWItHKQ2CfL2iqJBdnBcpEHJfgFs
zx8a383KH/4EAlDAmIi69QOvf+h9rihHmEJg3ss9iiYLK+bX1SA+owvSZNV+QIFzfVx7Sf9/bLVP
9p3xfyZwHBkRZJMkIAoQpEzmiUtjnA4BcpvJxuJFjwI+A1AjuP8kPixJ5VceBiiZw2/6DJX5ldRX
dO6P3jgn/W0/qZLDbMG4mhDcteAOFgABIZe20ink11c5masB7WtocoV5qr/oIPXGUwQXPb0q0Mld
jpPo5uoi0Vh4ng/zAJRkOweRiXzpmIrlIkC/k8PSjnpzZuoAJnF7agJtGlq1WzV5fvr1BbwMO6AJ
hUo7NPh/O7JYUM+u2H7dHJsgVpQAoMq9hiXOf5jYodoFISeHbP/rM3SjUU6QaeSlCeOxgEn5Riar
xxoMYGS4NHbcBEdw+Xyn+HVVXRjWrJyBD/EL09Qn+XkFfYa+mkhCc0VpKbK2pcFxgR7soiCU7gj0
ZrvUIXXOT5nXFZsmi/ysvKt6D7mxQyaNm+qm8TKHd2qsQsi/iPG2Bc9MzjYfCI1cRMxnKGECeW65
tAm/6xIoAH6kMyT9YusRGEX0MSgQRcp2q6Iry/gAsznAZODSTO6WiVnys8UnW+RLZCF65lca74Iq
3tf4R3LHyhmJAvt2lSNfpkaXhTtpJX28kvEuVMXxPOxG6FW7GvQSr8KQgeJD4y5GYpw8zKHYa7Y0
oM2FpgEt3gzcN4bO/tZXildwQVSGnSJX33dPI75h3F4Gd9bkbRF24+l1x9QZC6DB5Q8MwhbFbWUu
WBn0wxkYZz+HGbB+hNikMnuuIAV0cW+fIbMeMPY0W9Sk1uN9E1T8G9pnwQussp7YQOq4kmW4zHDH
u6VdVhM8kpxELNOyNa+0G5oPBbUmeBJeR97IvKYRNAxUmjusAoTIpltOMNPgVV6NyB/wgeAHEQDZ
IkY4mF0t05RZYZOHq/BOTAK8ud1l9n2YeGk47mDRUScyTywSiA8QdA8YRMaNPPT5Erv2jr2N2kM8
2s36wVuWme0fdExx3H1YTnDvSRSQerr2PW/E/jGxDd5w60eZTG9qkaSwNsjVzROGP7/Y4sD8pwN/
m3ZIQqEe0Oq+7rZz0XXWdJGjtMg9ovnDs9FukNbe16oTKLVsqyhbYkb7cMzc6rru6nAOTCHtTsWe
QEy42cNfzRaNK9BQh+FmIG+HPRU5KE+fIpkNxhUUrLKb+9/XCREGZtLCXQzZA3HENaXaTuYkiS/z
OhmEAngcdmbzpJkJKaqfFvqa+YJ1KFX8MHfsoUimMMAuajCQ/Exjp9WCd/EkobLTFau0K3OeR7WZ
bUsM+hoNBYeQi6PRwFOqBBpuyZ6W5MRnhdo2URDFANOasNMm6seD3TcTv0kJo/kZHV0Tl3Ib0N9t
2GcmI0QCHeoN6iizz/r1iUV0GFlF3gXh9B0bagQptNRnPH29eBfBErPTg6JDxPsima2BS7sCpn9z
IFxyHI3oKnPKl/CaefMCtzCHLGKDmu04AxyicamCdiE+LEFiuTezvbQ4rRKiPPfU6B6HiX1QoyS0
WcEOcX3bmvLlexloqhEm8KYOIeqbxZlqLRnT5C1RNdzHSTZJ62zI1rVFZSrAVk1HUxXtaT5G+mOk
Z758WnP4L1jUIr3SYKw2Qcs5gENUvNgZGG42T5ACRae587qty3QyP1tcYGzOdk0xmwYqUBvk4Ba4
H4cWetI2ayxVC+RiQyYa27yfVpzy5rroWCixmRB3b66dlLC768Ic/RIEZMTiPyHBWbQf7XIu7iGZ
hFAKW7Sv9bkPYwvXyHocmu9AyLR10WJ34F5F3CnovqpJ9VNKzF0POXyw4tnNirW9K2tgmF+nVRTT
zRpahb2ZoK9gFSK9CbRIkFUhTTyapm5HG3oCZXfdanD+9cYv7VJcyoJjdR8FPahBzTNirMvgT68Z
p/DYujMy3PloUvq1nRaUgJF2cFCsxMS6/xI6YnA/+gUOcRDTtJtDmAoLZ0FuGtH7RETs0yjuz/qE
k6zYKoR213UXpmjyg1J2YBZdzLwcWJL1+dVk26I5jKGK5c4jQVvv48xJag4+v1fn3bIAh5Fu74jt
IohwCwSFvguNFo7KtkwWHUCyuESflCP7na5tulwR6DX7KCaROLjfzgLJDzDIa7pNIulZH5q8Lt0H
6KQAKo82fIaGjnBtz/M9QqGyx4K2r6w713K79bGv2NUbj5F7+7AqNPBqg79QUK2C2YvXGdKUavwd
bIIiP0Zpn82HtcZVGjx0Xksn2SooWwCjRZkF1XMCT2Ocd7nfL/oHnCc5DNtBNbVCh6PzevvYR5X2
gt2Q2x4wgai0cqAO2PLl+ZGmLmktvo9BhayP2NZBDgRmJ7x+WbEvlb204muGSQ3+zL+yb3spIl/c
TXFZ191mqlNzoDalLBvvYVq8pnF3TTS10Ug+BZ8hh8KnmJB2kT3xwrTY+LL/QZRmvIatBLPIsRIS
SHi5Na7TnLUc4LwOieubCFcy5SKUpBhziAjkUzHF+BDIrpmCC9h+FimpB7aVo4fxa8Ypg/RO7KxH
lIX4zMPg1Sb7wxbaVA4qQzaOVgwEFCYYgy5T/zPwYDQ0j6KxFEggoLP0GppBe4RJIM9k9kFusUpH
1/HIgpHrN1l0uMCn8dCjS82hEVlTxIxF4mGI+x1IklWiaesUpEQVwwdiCnhZmy9KXhLQb/K8sjUB
sSwczugJUydSkwmgCAvUVMqcnIGeZu60jRPFtaGWqRp8quvR6N3WoMX5MBtQMe9S59Ut949tuomT
uavQit06mQi5oypqOgEwrGUIkaL0gqPMowPr0v82TbqqD76TqQq74WzkWOybxuRSVaNMypKEvVmj
vq78XvwcrG6hHz3hYzWgWYYWki02qolm1ja0GVqVV8RwOMd7eJ20e3z4MZxSv04w5BVZR/yaTcfC
Dydz90JGFguJ1EQW1sclxenhZzFYLCxhJjN3MHRWwvb5r5VYNa/QZmjkSkaqKui493WJ8ry7y6GO
BsWGhMhsxdQmD7jzyjnyPhf4Nebnr4+RA1OIR8q/ob8PdDTzjSVEA57RgKqLaK8rWDlT8mFFKjIK
v4w5mFC8fxs/Lqcz5EJ98ErKMVks2HPTfGpbFN6Ts8auTFJh95hJII3H4JVDMfA1m6WkXydmXAGQ
HeoBpzlkKbETmWx+BBTceie7ibsx+MDYxqnTSz9SNvezrNA+u72Urc1XHXOSTFyLXfOKYBVoGl5V
pvmFCLo9iZoAMvs51cJsMBnBhHeO2lGI0BhjDHO6JuMYc2gO9USiumW+QxboA1gj3+x9sx+jImM8
D84b+tHPaFUMfrb8f/PbZCUtALMiUByXIuG+nG2SKJMawpWPTTIvG3O3r69H3ns8FzwGah4qynay
Ly/lLMf4aUToOUVyVIB7563W7IVimy7kBNnBbV2zd4vKCaurchLx2O/iAhfX4ZwPKCVJLZg3ni24
uJJrVWvLV7CbMTXNCpALQKLGmpIPnY60/Tq2qLph1Z0PTU9wQTdbXrqT6HOw21CTM3BhjikCM7QB
+BgxmwfSuSHpJYUnz7lfvHW5kJND/YQ83jKPIJGkzr+OicDRYhu9Zj6Yj4zkGl0d4JJxTHFNJTH4
VREHawXu6zDHMby0PbaYkj/F1CxAKS3Lmr/LcQC5Z4PUs7cyQY0w2I1JG3fWiSGaHO79Fby2BQ5R
sP5WEpqiW/mBycLaWZgiX4WtSeRjBITG+6iLYp6aQWOTrs8BMHp8d3BAI0cJPaAQrLqJuHiyUvOe
GfDnhC3TWLKdfI/L09qLVhMqG2Kyf2qUB05xX6mZrY+jtgAcs+QBedTrq1eNhUmtCqsM4aAbC5JO
7/px7MzGqCbTP0JhajFbUtnBVN3Y7gw3kAWBGA4TILR6FhKNBPOKUy3HzRWWn64Ba09ZfMTvch5u
/Vmt3RkyUaI4BZ1DTcHBZrnkBwhMjYROhMZqPiZ0e6Ccx0xXJhN1wFYSZ6bXqhHcOQpTZxqJMYIU
Cf+AgRKdK6fYh/FoqsDXwqKIVnPT9TpPS4x7uM88HH+plYrXHYOMjU6RZLP7p6SqeKSpGMytD9XM
SQiiboj6fm/NlZtfqYbmCL+4LuwoRAtNwOp5jOAN5xyZhGqDI0K3MhlIZJV/ldiN84HLa+QI584k
ukgdmF35fo/r/9EzCmyJ0jADHXRO3jZYIZhAmAqL6dsc9abOxC2kSLyd5S66gFY0tHzfv1zybbuT
NhVgMA9UFrJ3f9oSwlqpArv3+2+eP5npzevWKALLdHbf/3Z/XgpGLTmukUihef52/OogC7COdCe+
IeNk4lPtuxIY7UywJna9f62XbuC/u4WC1rESEh4m2tR/TqU6W3TFVOTy2yzLgUJmSErsPrde7ya8
hknLKBQDKb8maAyV6zEDHsYCavi26WFSXNOFMJONkJLXxJ7XyPxr9lG1sSkRKgQKOBOUryf+9P7t
/7FUkrYwia0A+QDuwTY//1djeIYFBEVNeV/xnZq5Dw4oUxZyuFJCvX+pP/acpDEcMgpiEgRu822/
mzQqdSoSqK8gAiXT62gJsulRrMq8In4UT3/dcm9HKIIHgx4PajR0TZ0/1HNb3ckgpn//FaKwiVH9
zMv2YUiJ7Hexg5L4sotC8n2SiYU//yiwEW1vDCrbO3v/u79dZqamHpwmM1XldQP19fsyT1U/A42O
5RM9CUrHJUnoUgUVgqt/Qz2+XWXHkzbfFts7rkZz7E3zOicxDKTIxBOAfgUYrylMaZ5mVGon/J5N
1vj+V/vd3oWhiWdYGFArJHa0JE1vdhCQlJVgsrRPLZ6V7KAWkyvCHEFx4blGrS5msUlS6GpAo3Mv
4WR8/wZe9Mr//QaSaqHiaiPYqVCu96Tz++JSJSaFaFT1pBMbBt+eWdaaQ8askhA61kvaMraJSY19
1zXx+1dT3PJ60/Iq/R67u7PpdXHKDKE2+lUe1k4+zdVQUi2sBep7kjxiqoNuF8jeCqBIiLwnWqvJ
M4clPlqoZeySyObF30iiE7lIrwaaR2Jq5yklfaNFhxQEyq79WcpoOYAQllsmt+pGJAqXrdU6iiqm
Q9OUZ+Y3KbmN6qQ54hucYrgt9dqg70jtiZooP5ukKQv6l4zPESZZjrLSWDPYKPex/hiPtnQmnXFG
8+8iqXLasu8v/x8bDh1zGDUoFYRoT/6xtQcqi8Sy1+VLnWhJzho3vSmBQtCWhN5fLev3L2nelt8e
OKE2NNgapmZGOuHNHmdQtvSYwU9fwtg3PUZEnvz8CuSzk1vXdmdzB0YWc6CImlHN40EgQWzu5v3b
ePvNpYRKROREDIx/BW9ht5Wvq4lnmXzJa9qf52nZ9uUDZt1Oe+l0/V/8Ad5GEElypiSdIh+nBbBJ
bzY5wN84TZquexp1A8rJy5TZFojdmszq/e/lvHml+fRAgX63kajnXHilOf3rUIin2S6KanQecG/E
VS+ifdnHBxTlUyrdNJs4HTDUXEv+o2jYsC9nDw9nijWvDTYNbV1aMJQ8Zn7fTLIgDxUr+mT3dgqL
5XOiCALfUVJOTFtrtkwbAAgnOhVnY+CbNnFeMh25H9Ff58tZucdZFMfIGBNWxtLEawqCHDcyyyKO
FgckWmP3L+jDN+vNGoTEFZv31FXIvdlvp2poVIelP8wP2MCZkxmvNvPKWVNN5fz+er8Ik/1rP5tn
SvDyAVz4HIt/qIFPdUNPVbjRfeDWL9dCqsm/NvoO5mgi1BOCXmfvBSAdVqGaK9Ml/fWndhxMh8Ca
bBbXc5XpZ1ILNkQ6p+wiOgpWng3WetnxqoJ/h0maT8dFDhRMe2gilMfpSlAbD78Gf0yLzBDJKjKH
d2cN7JWfjXVpHvjqZVzFepmOq9fWBKKRpscLP8k8SaxfY/6yQmmZ597jOmwqo9cRGm8kezdj5sG5
F0V0ORCBFuVEC+T9JQ1+f3xKKZdJPqBR7Ec4C723j0/zDcYAhbzvxSjV56ytPOfgMB49+XnQuPT4
gdpBfQ0vliDF36ZxoSiUTl48jnFqj5sqGCqGpjBcQ2sJuo2f9Pohon7tUKLtxmQLVN05pWF2WzJq
+z4iK4s4d4vH3JZZjn8zejhhJxCkrziREkyRymTMd1aXyU8rc+TxHJOkzIPXF9rujq5h/mitVk9x
UOBduu3C9oPLqZQfII7JK7W0465vFr1nJl48Jszw4Uw4TAmypqedV+cTI7xeFE+gJryLZY4RiRqw
wxaATFt173A+f22SWnibqPUTWhgx3pVOVlW4LMrhMZUSMntgWy4ORvTtvuQDguOQFNuPkMs60qJo
OMGhzQ6MCRYD3WS4vJ2nEBnYwS3Hc8RE9/0UAgoOkiz7NOCAQdc8GnI8DNv6fs0GWmKusJDCtSwX
HpZ96/aL/Q2+f/eE3jAKMYOHB/LslyDxu3QPnS39C8D392DNhmCsTDDD5Z6ZPonCm/e5pv2jtBdX
zzwvXKWxlM33fvHCb2pt/+Ev2++3A+r1YgqgnDnmyeHeZiS4fJLaQSV5RqmwBCM02/eior+6KUsw
5y4EbyCXdXnLiFDlf8nH/tj5L18TrA4jG4L4WxzY4HUh4opt+ayrisIVHwO0yEspAL69/yVfPuk/
YevlW2JJAfAAhLbhvL5Z0tnBYHkEK/MMwZ13RjocF+gKoHW/m5NC3VVOGRkvA6tB7scLm50cm7Q4
oojj47DSA/sCrOfftH4bnleWVg+ct4hm01fsH8uS5MXpKxhiTi/cW+w/qp/lIIPLivbs7egszqcQ
Nk6/QREPuUUcVG8kev4QB1Xp073JmcUhRUljrQ2X56yOe0YJQ3sQsWd/tedeblee319yoTcgPJbE
pAGkQayL5Ix+mxIIgNmzGyzrM0ByFj9JZXKUdVac5nXG+TgsvkgrnHeDEzP00LimnNwKzbrd+0/G
Myv/25NRBqxp8CCQrjjG3yRIiCOWjA8S9RwPDA5op7X5Zg48FSI9AjJ8N7rlfFJlPw+b1GpKpj11
earpW12NjQ+4vVCxdbOiFXeS60LjrI3CpxItPW/b5tZVulTqcoHWUclS3tMDLW5qi4e28RmMATTu
Z8YuGUTdrWpCdUfaONYHQ4Vd/CzF46xJj8ivQ/iM6+am9Hr81eqoG74tRTI8wG/Kb60q4IDwUU44
SKefUCFB7Pl+KkLULxNt8wXQQQg3eJEyAlCZzhiEcCZ+dD0ruEyTxf0k6GpD4Mpzb/7Ltjdr93Zt
YQZS7vtUs+otn2agJcxzV9GzTl3v2tIye2xSuaDfpCs80CZqib9c8Q01gV2lKLNA3YJHMobXb4ls
ML+KtuTo/IGAvXtO2wzDumhYrAsaldmBQURPpPfi9rnB8+cxjef+Mk1D+9YaQ3l4f2u90BF///qk
moRPB4A7SNy3YMAWDjlEm6r6gaMvLHQ/qqMnJAOTcafLxdto28npcJTGDbn36BXussSHbQUcdkef
JAy3DDwRsmhrH05wX4ym9UsLvbK65Cr30+6kpZyv/SFBgB3lLHeD6jwkhQ6TgxdNr3LYtCKoMXdd
veZosSyHLO+tq9AXRvRrUtbli3UHxHiOs8xLm0M8cXpva5HmlyVjXjJKid3UptBFBaRkypjhMvR8
9EZKU3KR7mPvzNVZUhYSLzsFXIadyLho69P1+yDDtGLkCqJuZqLJXAm6dAEdFuzD1dSEHULdaeOD
q0WORJwBTpnao42D8qe+rdPPQzX1P90UTyGEurPob42vP+MPO+WVV4RVkvqjrycdJqH5POU/cD+1
UYqfwuwbKI+FqSGPjJpKPa/dEJ35lfVtgWlVgR4dm/L/Y8Pij0baDPczdOkN8A79q4AAKdWVHXYX
P5AbXYbdywPxV2RNLtPC7/GOGcN73UJgQroo2jdYSH5JghbFFfSFxP37O/ZNg+7l7YGsSG+Z0AHW
8i1idy2HaayxlPwRK9v/qFE0uHMKy9opGrsXnIvD9VDo/rxxq/KsmKW46ivFQfbirp0i+wsguZrG
S8yd5U+Q89rbBHBePv7lLn+vac1d+uBd0aGAeiwoKt8s2VhGSxlqd/hB11vHD2QWXoc0L24oQ2eP
144/5syUutWHutN69c9ktRV8pMhppiPU6e7RQy330oZI9OC07sCEhFPggLRewXLHmdq6mnHv64P+
X57FX3gWHPDm1fvviRYf66FP/s/2K1rNafX131omv/7qf2mZBP9AaLARRvHBg/gOWesvgbhAwp2A
uwx/SKFobX7yS8tEev/gB0aChz+9zzBNsVV+ES4kMifU7R7UI3YTKcj/iHBBxfvbWQegFGCpR8vS
9AKk+KMRMOBBVOFFUZ9m5qITTepcovZQpTivVwRev4Iwh9BrFtyGqcRVHTB1ej351H1jkQQGHjcI
CEGp/PQSAmrfqT6OnR89ETRAeDLtaU4I+XunppXkpxyA9BcMDV7lFapPDL79ctfjNYrcLg0SeQmf
OrnORc1OBsgsz6lyCr3XYYqSarsssGlzJIrm3WrSxa7Es4nh2OIecqtzbyAazB/yJHK3FsACa29r
S56j7sTYikcAnoZ5lEMPYqaWG+vFv3JA/gE4chCJGkopzyeq5DPYaTY+FzjyfLERDAo596L+B1fB
t6p1K6AT0VAhmhI0mkxA+cWyR5ZYniGwzLEANqPGxtWaSH8wzVR7udrlT2pk7+RhnoKqljfFe7Gm
0fPqG8RlLqbuU7Nais/lzj6hCNl9qiY7vwtzCploTpObaYiqe1x66pu+a8flYtZz7OEJQ+WNIRj9
gE1RFiLa2gIAC6i+Jridc+5LY58HH0xEUblB/SyaEQSY1S3OHc2TiIPgQ1TUyPTCmaOUjLAdQYyO
1s5BBWUHbVCdzU3Z3ORChx/AA6bJJWBE79SxfnQLdHhZ+Kk+rkkyXRqno8OcjGW5haBQfxRCB7fU
myls8ATG3xJ4p1LA/YPLJ+4jCpgz0gLgnEXqniG6Xt/krR6tj6tbLnsf8AbyVNO01UU+uHAgiZUn
XHyZrANmA22d6m8TPMEvLTK6nxp7QcaM8TLke5RzUTi1ymDf9klP2wmsxe2MGNsGp8TwI1zA+HaW
KwLqACvQ8vBG+YRQCqc6O89zACBa09dgzQOcIUR4yZxQxYcBjPW5O2dVeopohKxnw8AI75hGg3Xp
4HcxbSdHgX+156BKNp0E43KWeLmHUPnUDHcIiHv5ZSLn8EMT0PLaCOBAD5VY3Kuks+yJGWfhWrYB
Q6Aws/WZH8pjDHomjDZWlgE/2VgsBGgBEHHBF41qM5rx4aS3QBZkxPMxUvA0sgc97WmgB4e4Fasz
nCIUQ/rz3m8G+wwDvCX95DRd2J97/AMjiO3zWUWx9XGZWqRI8uhKleV4kY599ynR5XUUyviygLkZ
fs/g6IwOYJyydq3zuLRVtVP4Lz/Qm0kP6boAU0Stax+1S36wff7Yk6me6TWeHtPeSXdWmNRXyODr
fQdXMBtEsksLw4dXGRM+6EHJ9OgzI/JPvN7WfRXL6Fi37WoU28EbIbQvGghajt75+Rwf4MJ28bNX
cQ+nxU4pc8bBGXZLP88XVmBnZzUkrd0SVnf1Glz2WRfhWCC6bRjU8/kE0WuPbWixd3vqSV0jbGS5
1rO3EmmKqN3qaD3OgcjAqjhig4KRuu6W+WO/dvFOxZPRcfceRdsiXz0gQLkyGbiZAvtO0ChAegnJ
AXT2gbG6OgY9H9EqAVpyiCpcSxg+XNhV0/3IFnVtr070Rbf5dAKpXnysfEjEGR5F2yV3UakvuvGD
GCJ50DXabRNlz9H11+tUAygvXLsHndEVh0Xk+LFY/C2B7gJIgLZudnmwfqkjhSRNoW7Wpr3qpzza
Nk6CKoys26OO0PvMfAuTnTaabvyuCBBuq78hU62PiCUG+xTrokONUD5gWBKVWjg4EtaQRotxtM6B
LYuLpVjGzaDiJ6MUvovB325zBUbXCQeDcqvbT2Q608mmoftgKnk2xmQd43b+CSypOC4JiXnfTuJ+
xATzSeYeVc8cJe4ZkutltrGoxM8GH1b2SZaud1FpUn0YbfS+mrhOj82Qu+dBZJrTFh2DoUnCY7py
NGUGAdV7LpXE6K/qemFSRB0A7JbpjE77u7DT0WOoPWPBWEagOobkeiXx+1bV4KE365zmnxtVlGiF
I1oQpU5wYLoQHut1bL40GH5/CtvY2vcj5mg1nmzXFbXAxaKnFoW5MrgF8FFd0UKzbqikHlWsS1gl
oR4OMekdGLtIzJth7nNx7s1ZfBnmZRCiReJpzL3SQW1zB3buRiN0BxIBUwlGzfV2dIS8lhGERsT7
ZjQhkaU8KvQdj/AV83OrjVHcb2L0UDGbeuwbu/vEjsPtJh2wRbJlewdOur6Fs2JjPIyXedCz0kPB
NnCngz07AKONOJbjAOUcO9dCF1FlPyRqZT9A/KN3ksgSHWmGP9iWuf5yXsEOlFtQ0N7OiPw9AGUe
74CvBM9zMMRk/Tq41JHzZIXDT6AQ8Wf0uecNmuv2tnO9B2bl1hXvVL51ZI4rmyDOrYuOHuLWPSJk
8xT5w/fA0d4RRGRPJrzC1EyXz8u4hLu+qJ2dUu1XXcKBHKV9BskTJw/hND/iSI1QDS0oIIHMTqPD
pHTrrHgZrX4k8Dbz233eTfltJRjPxzgIIKUy7MveweTHQdUVREnSTs2+E+V6HS/YgDVl9zxkyT1y
T6RS5BeoXgDVlWNxUiJDkj+yYYaC4e5Rm9AmmdHBtoc9v5k55fZJFaVfnTy/txyfTumk7afEUSkd
mUD9aEV7N4ziZwTLO2hTvQ0t9QXrQ3unvR6l7txW5+ESrZeNPbgbJfUXVHGbA2bV51OVg8FJmmY/
Vho5yniU9HGX8oxG3Jm32Agf+uIhnZb8EtAOVnd4axwEYtw0h3vcQezs2I5Fc17380d3xfdOrEmF
gpy3HcDnP/fkn9teDvVH5JHGLbN11joq5YJuRTXuPb/uN0vVlYd5qEvoW8H3KHY+Cx1HX2xodTeQ
8YptGXi3WvTsK+976ZQCGV5wXU2SNhdNBWhj0M4PVU4MksVzFyDXugM+0WxF1U2noEF6u3Mbd59q
JE0ZHiVHMhZ1B4463qHcnwHGs+Ybp1LRhzaqz1seel20xzSxrxlPu1tPNWxREcTotc6YADI4vwbF
9jDnjY96HarbzZR6A+SPqr4bkqHeZlDu1ejz7eJ643KkX1q683ewIB/B/R1NsqlFdYPjQbx1p9BI
p/9E1fWknbLYMCi9iabuZi3wrkt65FM7qkuM5QAtVZu1m++nbvjQiP6mt6orsrV0ywejaNIjaw5U
OScHHOLtkvGae0FB08VDrxS8LBzcSyxcgku/1NU2QcDWWUCNMDsr1w8wZ/LXbvr/Fn5/K/yYCFKJ
/feF3/0P+ijMRH78VvO9/q1fNV8g/mFaTnPGdCX+U/CF9j9QmSDYAqZA35t//6fi8/9Bt5IRMyQM
qkUKxf9UfO4/IT1+tMJB1kBfZRD2P7CXYrT5puILIH37OIZDM0BdHJv23zs3jJqklUxedcawsxPN
cSQDzMY9uOYJL9OSPGsDHdGZLntnWbZlp4F9drM8wiFVJ126KcDKqCv3lK0YL2rXvydAMWmhZtrF
sd9526kFchH78+dynrXeLYxsvobQJM+cxi62Q4jFm05iF8Ef9TxUTX82wqU/YnAT73zefwzl8mS7
rv1wXEBMUt5Jt96sgOUOoL9Let1BXiC9WX92Gx18rdDnP8Nicj3YqX8YOpyY7B7JuTFL4xvRRsGp
WtLi3sHxg8lD5/Yxcwy//pzAkTk62M+cY6hnkjXH978hltwkm7lEjhMd2ji+qnFJesizPrics9W+
G6bW2VUF44lBhFe4AehdUMbxU5F0Ccoq+XiCfDbu4ACi85jZ7bFVjB2n1N3m8GJua5D6Zy2GRwff
wpNxJerfMEc6j6t859HB+oCGAMEncmCULFOwx6aq3gy59j62GHrtJ+3aW5s5+yUkou5s6FYL9tJK
qZQn1jk6Q80+dzT6z8gBY55s11faZxS/Rw0BHfRpGu5FSiiF/q4u46j0jm4jyoOjpcenduttMzrd
lUotjpTBuccKfAYHOvhmtkuZqfLuds2Jx9PiFwd/qOed1czLnZtm6ttA+Gqq5cku0+4oGk7dYYyd
I6ie6HGEWXXIIKA8I7ydL6gwOdlV7JVGkKSZGZTNfbkPymLcpbQUTpzO7UH71AwLvbR94HnOJg4w
EIZjEn4L2mr6GVPUHVa7gpSlo7La896gZI+wSnG5ZP+XvTNbjtzIsu2v3B+AzOGYXxFATJyHJJP5
AmOSmY4Zjnn4+rtCUndJqtuqrvtcb7KUkcGIgLsfP2fvtTWzRjP/ggJyfTdodeMF2xxxAxBiuvIN
jsQGPj0z8iDVsVaX0a9M/CjlyndOhFvf4W9tbsrZ/IJhCUwSILv26I9NQUBEa5wxT0x3mDODK7sl
QoMBrw1rOOPG6R1HY8zWfdcXNEqCEb/kbsOvd6aMw4UlQRdvS2ftU1v7O8khebl5yOqIP4Uaewsc
wlTtUdS7Uo7k0c/bJCMahV5EFZKFi9yqe5J8joEDiz8d6/amc+U7ueZect2iwEivtFm+ulnnMexx
DqRMmcapx0qYyEM5UPB54RQglP3YkIDCq03W7W6j33Dfj9KvPqDiUWHYOG1rfxi/OHqx7jvCzKiL
SjLI7KQHU9ONZqzKOjjPhHMQR5X05RqhONCPejEQJdHpn9RR26TifpHljK8nckQB4jyqXa/xznXv
+L0Blj+X4o6Nks+9mvS2xw9K6yRuVCLetrSdhx3wDXXbrvTmX4FtyLaLe2c1H+olGJPPnEzVnZNt
QcgOF6YmTptYUKTw5DpFCIiXVNegs81it0wlDSIx0CT3iDtFcF1PpEI5TUmIeOOPDLCnsQNXfakE
7BvkvcFLtWrnvTCBLOJqIU7pZKaDQDCAFOKe3DL7k2bDUBxoGtDOhibHTXgysgBaEW0W9N9OwUtu
peqA4y/CfCYYGkJ80ZdwocTMaIy9j1f8LWma8ChmJZXKcgvOT1A3d56/4h3YrWObWsNVUc6OiJpm
gvzpLZ6KCfxy71BtL3vHpo8kRDnlYefwGdM3SNbncvblVecafRcWTYc5cquCGV6o5d7Ugd2eiixg
3S9OEjlFaQ8g8SzvMDJ6OdTe5B+atCvuL77/TWEbYhDjNNdL6qRXidYeeUgX6Vtp+x6Lasp0G43Y
ssOBoLuz73UHx6gZ+XI7Zv9SbhZ3qrGMvfAy8eSVOo9dSfd/Z+GHRBZd17B0x+bRnzzMqS7dNtKZ
JAW4hWaDKRnjm86MisVWh6HjmhBu24hLjbEDbs21/c4Z1d3SXHX3s5dAWicHywee0YontWEfWkTu
f3Fs1T/Y0L45HOryVCqvv2sG39iX+PDOUy2Sj026DtRIomg9MMFsncmx4ld9LTym3H0V+G+T2eJ6
G2jEH3OnXa4w6Gw3zIb9ULULOOd5zanmLS5zbUPOlVr21HY27F+xIdog8plUtsmy45wa/h6GYh6n
uI/68hL3S/z1iQHNeMByux2cqYJqkps0vrYetP5cNukdQhiIUt0i/avMYotn2kp4WMeUC4Da8rQE
thNKk04kdpP0Hrz7vJvw9caYbdTB5Q3sdQ9GOTRnO2Vr3OyvltUS3z0xsH+ffDncINAwf9A/afbo
JREMmYl5dPvWekXjrmMZNCrSZq/2ecZFo6uH8rbA4PUysg5vuNZ39yhjg2tc2vWO60N+zU0sO7RW
Ot0WjbPtHIi1x3KbvrW+nV2vdpq+JrRnbpPEJFI+710qgWrD1OM3YtdUlrjtl7QaLu4e/x4Z3HJA
yNW9Q6XcUYgXkcUV9qHrnaUK7cp3TxXXLkIlLkDkvGi+zwT9IVGriJteG3FKhXoFH+ZyoeAWXnJn
vcR+WbC6C6RswjS+LnUi4jlt2pulDvCCGIzQL6d/e0l815HNpRiiG1ljhhzxEJAMQbfQ9pY4QCvG
lG9xg10Lv2FHC+ESrK4kXELixaFgicI1Fb9NIH22fBZ1h92FJFznXS7U8ovNLSv0wG5wupGDBit6
onfmPVld7iuOPFVlKn3u3VVnD78Wrf+p7/9lfW9eWI1/V98v7/2fa/tff+L32j6wfnGwVFiM8DDt
w0FBnfP7QIf6/ReXsR2DSBiZPgX+H+t7qCz8LwQ7QIDRDP13fS+dXxAE4pqwBahQoPLuv1PfI8v5
y0gHjb9jA81Ht8AfZPFafy7wuQ8bU9vw5M+t7F4nw/ZCjukPf5Hl7WYabZwaJm0JIKGP3uzf9L0m
zHHK2yfdGE+t6PrzyNAWBsVll2tG47QisE0OE2rOe8oO4330PNypbiOIWPcTSN5UaKq/x8SwWmy2
oAKq0KB/4Z02zEuSrO5NNF/6knRHmnrF1lgHXeBAvPF1Jy4eXLIjliXEij5UNqLBIrf326YETRw9
Y3H+gjZ7QOXh1cw4zmmwuDJsZRIMsZcKuyfE25b6PNgsNPoddeFzaVi4vGDcAb9onr1mlS/2qnoK
pw0uNUAcGzfjgRW6OqcR27+g4gWimj9TIhjjBBIRaWaUghR7z+vE/1RuTh22SQYfbdylaKGgyveX
Y43JSa4ZGpQ20fRQHK8w5Wz9bnQDjkwkBezhA9f0/QRvZIohmqxMd5v8WKGMeVvqbKhCIsiHY24s
PtYM33lbJ4fAE0ulx6zPnhQBnHxZY37T0qA45nJ+yZvMOuTDnIdmFahjMf8mP1Tpa4a7TcUrSUee
v9w0dneVzuP42quq3o0lyoZqIRuongKmX8r9GJZkDrtxftsI/NlJ0jCLxTph235ZJsx0a2DmZ7w+
31XWAAtJivFp88eeatqoDtTwL+Btm5D+ynzovdTb+7I+cPd8nLbsxS3lTwanw9WG3wUns7qlrPN2
1Ti8NVV/BupTH4uB0E6idqIF7z7yD+1eaY27ssMrl+I4DgtZvGhhZNFIVycuqumHm9XuTeVuyf0c
NCTKi4tvfLzwSq0kKuieHOzJvoSTU6LnZBBN04QP3SRnwJ5JbUzGsrvxh1nGRMmJk9dk2b7Go4+d
VHHjvNiss1FOh2pysu9+2i7nhZFjrFvHeFR6tQlgVz9IU23uHGN4oje3PBHUU2IBp0BHDZYd68J1
wzEjl45EU6qc2hn3AwFhJ/aFdN91Mtgr0AU7JzUCDNlEsTtFhc2diISEvSME2ZnVO0Z+3xsuvbvJ
qUGPqE4xOK16ysCL1bEecBVvJNA7YkIBx2kVglF6Np1ahFBTXowyOW1bPVMpwfJ0BuPVWRMRWsWS
n9OWlAgDTNtPa3S6b+Pm0RsDdVpQq3OSta6NUUagopmK8cqFZXE/jp3fou3cjJ/N4ILOnoD4OWh2
fEE+az7Ru1qB0B9lIcZHJqSz91Tahb5Hp1HVMN4JB9DwO/Y0tP044crPmKIcc840TvhBmJs6ZHkj
wZaqjiwaa+DVeLCKLYSS+oFuw9qJZJrucTyYxL3wWKhgIv/IX5b1s9VsqrHy7PU8Dll9REm2zhiZ
ebSWHfA2sYAmMLkTND2qHLNtMWmoOWGujQ0v/bnmfcBam4OWYYto9XwLx6t/66msmXWldkrA9lQJ
TBVBRfQFAVPAFeRBSDj2bQE5c83dg5c27BILkFY06kbs0PsPLb2pUOjWipNgKw/0Q7NQ+tvXBUXf
i5fp5bbMjXeW1KvcMhHCJ2viCoXKYLT2bY7AKupKmV/VRvYJg6aLMqmzl6rLiRAl5Dq7kd06mWE1
wizczMq8Z0D9pS2JVgsxBDK0tMvmbAbDHnzbdD0xI39E3Wk8FXbvvcvKySJVBO3lZtDl5GWkLON5
kTJOmnrZM9QRNy5pZPGQDEx1hmEg+AmeAr+HwGpDrDQ1WLVg0d2HapusfdI6C9kUZXrwyum+TAGV
Zmt/nAH1yTCB4cdZsvkhYJz6gaDTt3oE9ootP/joZP+A6zRF/VWQY235w1d3zSHrCmHEiApPpCf5
UcHIFx6JqQdA3zZ1tDEYV+vopHufNkxUiy2Iia8k3Vb5l0RFk/3AX2+z2S/uNkNMNysybkC9owfn
dpHh0ucsLU+O8WBLdUgDGwrDLP0dpfkYarM7rIaCVQ3JIRjZtTa0fyHiPZ7EAdkYiUxO6M6EzSlz
fsR1JsPCZ+Tf2HQ0eG/BsV2Wg7G2wakTU8LkbKGJ5QbVxwq8IRaEJSPdQZ5EWd4yqyIHJUTn2T8H
wF8iy4fE2+JtifqhPQVGoOir659L632pMq+JN3Dqe3GBTNID2YjmJrIBA226H8m9OBtF+8mc64Z2
8nhlLiWZ2/NlqiS9+k5SmVyTBN7EtVgRFWaDIOrScY8GstGw1eSUTyg/dr6ivUa6FbqkIoe/UBXs
d637bduYjtRU+Vxfhm+yKYorRycJnaq6DBOLLF+wgeY1z0B/ALOX7uai+Ekcb7Bf9PZNaX5rsTE3
o3XnJDdJYybMSnO2fgBA34nlnHfIHLv7pJAJNnazv51tf+Jwl+juhSIL2PnJROmHPWTlHqoQ+eqL
/Vp1KK2rom9fSp9fhVm8CzWjtZ/daENLxnQV2Wyioddj92+cMn8IZKNPwpfb9VQQHDN7xbexSsjj
nFhd7FLTq782HBiD9ZRlbk1uKsPlfCGdZnSz8rusoTBXBF6cEMa7+3zy1l1NENkeMnF1DeN6juFp
2JBF1+9QQFdY0q4Xzhfn9IyJOBYMxV56Ibf7wiLcj9M0cNww9cal5gPT/PnTUORvLPtiYGhb+8+t
5/CzllifiKE/ueUy7yAAq4cRteW9MyT5m5eDqXTdedeU6taWTX+0Rl9ZhIHkmkSGhA8a7Yb9BRXC
jJGH2cFKlqG9Ja7kRgWZCsMq8aQb+k7gZxMCF9VIhutLzQid7zmUhKbeTeY2HMW2eEdvcfxvM67W
t1EsHznwoLtNWEYeT1M6HbEsWHdO5U6IXPKlZmfVwxQ6GCcCemA0Eh2HJ0JUjy1m4sd5xc61Y9c0
KDGkljvH7suffYdH6rJQFd8pORdNuHqde9DadFgyYCqaI0OsDfgJGsVoVdYTATrjzhvENfG9+dce
v893nPjnck4TAg2bFJ+3sj5L+tOM2TP5YarcqHYbiFMsP9m4nPRMu4SYV7gH0eKsy4co/TLSzdg/
bTOpsAmb583FRX0Iavd+c+urhBGQF00cB8sRGnLO4+xO3meivGqXyt67CwYne3V0Z9+YY+ZEHQSr
2CGZEUy73hjWtmhGmsFqHjvLJl0WWF9/uxTSR0uRNA4UKD2qaOv8oYpo1K13NU6WgzK7fJ9487C/
tKhizd9Ff8Q1Djntk+oAUj17ZTcrXjnixq9wacUT/evkKHIvOwlnpuJNWvfc1hM94YyAhgKF6Fy+
KJmRFTIZK329Le3OkPxZEKkgAhtNf3CmBzft0moxEZoDpIvcSYl4E333MJDo9yr8bfx09Dzh3m+C
qwar2B22ze5LYzlo072+yYfIat2oqJwUQUTagpTHTtfkXB/6+VmZ7LDQUuwxiLZAW4DoS71OcZaz
Hq6YilT0iJPS/TIn/uZ+VQUT2GjyF05Wf7QDFmK3MIzsXJQ9dmG7dIaK9G3yZpdGnzc+lVu90uNJ
a+OmrJfsjfZ3vWc6AFOk2pYSRU8totzPlR/admH4YV/N1auAivlAU6Y+LhXbK9FfT3NFbcxYffxe
VzXYv9QjQ2jY1FVXU5JiqmuBBVVT9QzwG5uo8ORh9qviGrl8u18reqGNavGGG1uJxKrTzn426/kB
sVvXRc6GUCsH+B1PuTleV/U2hjY+nuPoLepeaitZH30v75q7RaWLEwVqEa1L5DNDJ4qFCgnEeskW
HyVCn0/KzYxBfIgvZrafmkGRE8o2tjb06vpjHqRVECKOnrarcrGNndvnZlxuuu4iq0/ZR7H5IYHu
Xes4IPF+lQSpw+aF3+Adu4K1+B23WxIJWmbqOpumrEVjJbo8lr6aCcMcJ3x+hsdYKUUafT0NBgnR
fWA+Lu3AXcBsjQPm9zSahtU4o53Qp45nMhoHK7vW6Lp3iRy9nxUxhx+ivghiOshy+YHpzHNfBEn2
ZpqIEys7mFERuJfokW1DiUAC6I/G1+rojhUluImia9fSFn/Z8lnEmcvuHAd9Wex7upHvgsL6aqbl
G5bcj9F4i0PDrz1vsh0etM7013Sxq8d5Np3zprN5J8kWjZzUtDRI98qKVXHxxIiE6qAteqb18LA6
wFC3NnrcCD+t/aWnioxRJgU7Uu7zWHHWUZy3a7zIbojH0juh5Ziihov746CyYN8VQr475DYeq6LT
YVKwM5WN9sl1bdJDpqwJeb1zibKsXL5e0JHfy8CYDqW076wlDT5J872b+EuIcRMS2Y9cj61ZtpRS
I8g5rrRLyIjwIhZz270OFidukRxh3trosJp5BiYAelhMBkzKbcQovvXU9EAcvepowMiMoKwhE53d
2kc2x5TbEMa6s0E57pvEposVeMbdYG3ro57TI97F8mYp0MrgzkJxrwCNxSUO+R8aBOhNkmQZG22r
kKsZrN2ejX/UOcqlFJd2V1ZxVxCr5QHreKATH9xOiypitHjuETuBE6NCY8Psm+acCfPe9yvCdft+
aXajVu+9h+qzblbo9xpF4m1BlOWO3mARm2Vih3kZWG+/drqtua8RJ2Zp9Wbo/q3FtkVylX+wncUU
YaOnT7FwsPrE5p0AZNJO5eJ5aaIOI2kPqkSyhfYrxxoYgXN5d/D9xxPfFoiS5av2uUQoP1q39rPO
y699Pl2et1E08YgJEAGmZcU472VI0E9yJq6NCUQPkLdSAnKKtZpiZ9RLXsad5MxT9tJeN8xMeFp6
72CKwtshCc+uS6WKe/oPQkSjvYx+PGmU5f1AvZ0Lxkntpf2z+L0+BW1bxttMnjvaXvFjrrmi5UM+
HSt7GKPZaOVDPnh0BHT3MaTLcPaqjPGFX0BUa8h/TVd9QtRGALw0yLPyqonZIEBVmOjfua9Riq11
Bkdly6tTPcKn2ynCl14RD/UQz+YbCzXwC6XUc2a07Q7GkHeVukiPocZSODbQmeftIqMZjS6qp/Fb
YLbkDa5WmObyBcZEscsn0k/xYfi72bH8V+xCVUhfGwGr8CfGGonzvDWFg4q1kFf1miLvr98G7fVH
6OxPnUvsNDvpfl6pjmql66e0kW8060u0M7X92TtlR0Y7sVLaqF4Wz7d+al0Z217Vvot3QM8U34se
UWO51SNAXhJTG5Wb0aD95NskRhRNyzSR2Abm6rE1zQ1JnJ+g1qIBMYMbI8iG4h85jF0uzqEYreAR
ODwRatpymP/kMG9G5EDpYLASqtgVRXdG5hLOG/YfrjpJxFelvZsid/Td5NoU1mZhNKGEemaGrtzK
Op58AiTiUaTwBCE7nPgP/ldR+z+lko+QEtg8/Cw9B1oU59XhcDWt+SMpYKIdCqNQ8eJeFEdeXkVO
uZy3DC+jIcyXjiNpV5qDDkd56QXqGslKMHqhZ7oIuZyBKi8joprcGHunesmWAKx4mo8EEB/xDX9T
/nZeeOB3jOdQbinjJsGLC4XBaeO89c4axvB+tgov9gq3PGuH9l8biH5XU+rvqEzhTtjtdaemhyDv
P5k688Qnq4Oot35obV1HNGa8E4QeiYF9SA/cXWggbpVxN0v7NTPt/mrAthjNnQsitrTqQwqfK86a
yjxC+jWizhn7U01oCp2LoaGR73wi/AseRkPQhktmWIDN+q1QaErlsFp7Rp4kfg7W98SZzKfZd4rI
XdDVEijWzD+c3pue2Ptk6LpOt/NEO567lmaUMHP0DsAay8436LNkmYw7AWwocOsbeyjJit4sm4Q9
WMNoVgneutDzQTy0nI9msDX7Ilv1e282zZuDHKWKCmPbPgoJqXFnroXx3oB5vPNAcB1zDrwORpO3
HH1gwNdewRUJ1UmeRkumkE4Rym5V6/qdOoulpXT1nqGcumtmKyGKNx0/jMz9ibR41WGQGv25pQ39
sAGfZRjrzfVOZ2Jm7u6M91Km9nbbkc+lw9mrmgNd0AqFxMA8ZbvEBppNZnpIebMl0ngKmKBDUNpn
CFS5LyTGrUk60rRzOAyOWTI9r8r5QoXgPLWJIk65XYcj6wCheNejwgv8l9l32eHTWj4pgXisT607
3+yT92oBPJdXib8jAANJQckl3bia4fJY1wzg+rAdpvSKGmJY9srtGmJLM3c82zX7T+gO4IcPKoGO
TJOIUOuZXtiFXeCaxClsiCJAP2tn57lN99Jpu71qW9+fQjC5gQhHQY9v1TnZkOwLbyCpA+sWrZl4
JuvcdCO/HbfXkVgtGLseLEuLBjVDvHrtb6xRj9ceT0/LIHweDlgds+tNgwiJOLCIQO5GRcW0kiIF
d7WC5zVcKiF2mbeqcL1vdpf6LO0xH2BIp03YGktL0erbfh0q0HmgRq3lyRn1QPNJFJq4yxUMhJZG
8AL7HGF1qnIV1WDjFxze6/q4FgRp7SwWWrxhAc0o6C8WZ8kRTQla6Wiy9M+Z8jpmRPCwGpT1W++K
s8YOETl6nA8qS9qHRU3yNc+pwCNcMxX3dce871uce0x7J/+xdzrOU/ay5r7cjOnVsDO4cGlLX6Zi
unbTrcbwWmhD3Ap8fAepyZfi8tpbDygLMKIy40eHaCbBFeAIid80K85D709PUl6ijhY5skqbmm01
rBy/ltSMKUJ0p0fD4c2Y0qORaW4fWh0pTrd0+AfOk6CzSkIU5epgBZwdvukqJwy7U3kE4+se8DHz
QUZ0MrZoQz2LzVPnHA3Eri7T9WdJLPVbYvYUapvL+JBOR0diF4aWUOVZ+zq6Dt5Zg1NXwf3ksAet
wmUniwm3yA/aQFce0hq96pLFO02zGGLNEPRam3XdU9mb4hoi8PxlyCEQsctmVYSDwd65nZ2wnQzG
gy5afQsZzz9Wqaniftr0Ye7RsFowIFVodPNw45Pv95XurcEhNutnQX133TXtvB8Hqn/amR5dGiN9
RLI97XxgajTtmxz4cV/djEPwYUwmyhAc6Ec3dQBFrJt5E0wsDQsUK9pN69Skpn9PGu8C/NKZzq7h
gZAAxh3ZA7eOkYpxR7+5O/dpMN4YnVdcE2LzvfYXM54SQith3r+DDCac3IaEkfg5bUUzqeiVdeuL
kVnJ3uvMNNaSAbbBg35IJ93vpm6VJ6jx9Gyaol4ljbYtSq3FjBAGefhX4W6AtuneMgL0dlwVtuPa
LWTNeSYyTSDb9IHNoCwj6BJT+bg4KaqklMMmdy5CcYQ+xbXhtdHsML6hx2pSaTTp3kR+HwbNdusU
G/8ukofeWta7GQxRKKfiJejlV0uxWSOYiDNiwSI6Je9BjWQkAO0QzXOqoh4mb1QTJLiXZmEfZ7s6
EAX/uAGXiBrbcYhpEluo1HYH4B61RN6+QhnJ712F8cOQRwqr4TBt9vTNWBiDSMv4apH/g1mQCnkh
/uugJw5qpNrvVZC3D/PYPuCmKddQND5Hu3m5CKalcYcoEW6kwDiF/1le25PxaRveeNPIGvss+38I
6BiMi02k7jCjpVXVcj1pvRC63L7+Z2z9v0pWx5zHoPd/Hlvf/pj/z82PJfto/ji7RnVy+bHfZ9do
3X4RwnZB9YAQA22EyvS/Z9fBL4JMFtSn4L4ufsR/zK49fsjC5wZr4L8m3v/lRiT+iWhbF95Y4MFi
wQb8b2hTnT+DLRirw0LB9ejw8JouIMG/4Cba3CbEAez1NbecbH23ecoZN9regLwrpccacN5CVVmP
mdX0lXFqZKqppsAqkUs5Z+KA7Gn97Cw1Eost2H2WX5sbC+KzH21X0v4HpNBt7ZG67tdWCOqq1X7C
mM5gE6fOb12T0qu53kF18T0nLjaO+eBOwOdG9Nkg2CSnh31Kr09W3YHycudpEG+lNV/48puNRGR3
GRATZZf5Bt1W3zNY8pVzSfNWm1Ms6TVpmK32n1LpsXEz/vYRF8cm1Txmp7zGafDcIwg2Yx/VVile
s9YbtvEA5NuXZF6JqhZXGVb3ke5b+0Ed1u29Vq/3yGxqhhW4i/lRdzW2b7pGevUbNek/upF/pRtx
hPzbBfjyo6uaevjj6sPsffmZ31cfMWqosa3AZZeVPN4W8u/fV59n/WLjAhYwuUz3ov7mp373AtvO
L/wDZEP5Dz3576vPlr8AjYD/wXpBPA736d9ZfX9ZfBKMElmcHn8hovWLSOXPshHfnMYNdyFIe5+G
VpWmfkg8oBX+YVO6/w0j8ccQs4u6/B9wCVQurgkHyAVcQuInn8Rf1OfJOLV4m1RyHIETmeEkAjpI
S9J8q4dpua/gS57KrS26qNkG/fb3r3357P/pxR0XTACtZLayv5ItUjgOi1X4wVHBgS8oGPqZxjo+
5QqV6iMVXvOugkqDR60ZcPbbmv1YjKGuuWa4VgRgegvXEQvIwL16Z7VGex6Jb8DjlV8uGWWCsGTt
cA1xJt8gRE8eK7eco/+PN+Gh6jEd+Hg8SH/5BEVna6saNqaM2yLjxW62fWVUuGm9ef3SWmLaJWbh
UQRVJMCb5By9cXP0kZerlb8vCy4OZLncN7RJ6cRsGFoC5twTmvrTQpQBM9XZfK6ykaDKeiMc3qiw
mf39e0Bv9U/fA53FwPSRj9CZ/ss+34NHGldvDtjH9Rx1Au0fbPgVM9u/Cjbj1PrnV0Jyw4PHufJP
Zgeu4v1lshgcJ0sJEspbvjzAyudusNoH4WBH/vt39pdF9OvjDWIDGweP+IUOxd/zByyGNPu6rpjO
HYGMdQ/sDqhWRxVc//2r/D8+P+wbtuXQdYIR8NdzMujYLhAw+8dOztkBOdFPDbTkWPT+89+/0EWx
9tfPz5GmYGO67Av/tCnkCqHbzDN4lOREnDavl3Ea8MysK1/cWpFwRhPchYjSDMUjyiX/WpcoNG0c
549o1MkLdZz2oVuBIIfuxGmuzQt8jVOUxmOpk3NT1vioeTa/TMqrSfzZhI3UOZ85C23Fiyza5nD0
ZXbspdu/zu6WHf/+TVr+n2FKF2CxEFAkHU96XCooF/78rSUyKcd065bjnFvIKlSDtEMl/YlecbFv
ip6ujdX8XMrOuIimcSSvXn4sq3zcT4gS9vRIu1sNwzkLh5qYVLcWr6YkzcfBK/bNm6vqlfl53Jmz
fDKJlEHrCVx/13H7eZaiCPbpltUAtQmpTFWNv0Rl66FQezOHpc52VhzdwXHu1AjcjpZyc8Xpkh4r
nXDhRGV9pDBad42Tkc+DJvDQW43/3CVOfsoNGne12aZDiATlI+XgwdBTEKINPflOlyCUiOfw7Gvy
UqB2Ja4T60lyd7T1uHNx3pYw51RzLLqmeBl6Wn4E0IZ01ow7tMPr57quF9t8OjAEGayDk9hcnXM3
JfqEnkLEFc9+cFJLPOuxr149lRY/tZmC1SlEgLco6LBFkiqBQ6Op0+Wr52OD8SoJOT4IylO+5sv1
1gbuHehvPxr87FIAErFyR88cq25eOu+i7QFxBzCjkuKHwdjuBuGhESEFVLHhdeeqYoJfumaLMSY4
LZNBmE+ikxD8D70T1dGeNbwaAVd+ffk8sQ7meocHy7hwmnsEdtabk7pzaC+pOKmiqq6JSVu/GGUx
cDGsxHZrjgbi3RXwbiw4X+g1zdZBNoF/Gjfbeu8St7/P+ZzQjYgRnTC01+fCBgeueSIm7JRja1nv
DSGI+yKVRmQxdavCy9XqC52gkWvrMvPVLNggl0Yd53Xcp6n1IJNqjNnbphNG2DUEsDT4YZfKT5TD
VUR3Wz+sXXlDwlcKNhIy4aTKkRbpJTSpGqhRBb0ZmaNSUjZjkGBRT4jbbvDff0sBDxyBxIvHxNzI
OuvcV8Yn6IbqmnZpn++M3A1eBifx91bXIfhYxvmM6yEIm2lbdpWwVDjmrREOE7pKj7YBW9Q470zg
uMyImotBXwUH5hv1bsXwxLwlXfljlmSfyoLcQQzqTdiJduLhQk8WcQwV+0z5LrSnOUMOqFx56Ihw
unIwpF8PBrLxjpH9e05b42HMes9H7YNrJBQy13cbwzm2qd5sr9bVtE+oZcqjaWXi6DUsF9dAJV6E
pMdvlNRypgOJZ4qU1yFNdpgI6o9ustXXPDHHT8Kk1q/W1M3nij7fqZgC0vGUtq87YehDi6VjhxF4
Oo0IP++MlZHZWK6oE8jv8HrzBFbF29rIbN0qroTC7G5syxd7EvWeK0B6EoXSMdotG081osbAGskq
gUF7nTF6olFHo4+Q2/o6r8cCGIK7tL927iO3GdeD4WJlantR7JN8Wn9OQzc3t9xiyihhCLQDl448
sEFapiXxzZni5DC35OKYGHXMSEbGvOPu7LmDjGcoDsTnifUKs3j/iubIvpMs1Ns1o3MdFcmAQFig
Zvph5t0MMkTQN8nz7iNlTE0SUea9pLTOrms8gs+GoL5gepneESBHdTJR8jXNDHNLBTl/HXFQ8MRM
7kCLcIvHUtntV0IDi6gQ20wYDHWh4WiIB4VpnWa7LWhNB+MLUbjwJWjdfQLbF8cyt9l7Ot5kqym/
AD8m5w3l8XFdLX1LuF1y9nqSwdfZArTiAuREFXJxU3QT75zYgDsklnPkjJaMIXzI+P+ydybNkRvZ
lv4rbb2HDA44pkUvXsxkBIMMTpnMDYxKpjBPjsmBX98fIqV+yqxqpdX+WZlJKanIiEAA7tfvPec7
Eu/I/UzuCV02OfMzVpC3nyL69+te2bwTGJrmfhg6PhI2Mww9tjdHa8Q7ztYm7exesDAw8AVFUHfW
jP7CzQma7MNbahVnTUhegJYyV7eDy/0qbFqF1MDDazIo1vXKam7TCXjaitrGYsRXNHsihZ0jk3Tj
ceIFYpDH7LwzQBLe9hQ7X8bQYQgUQjJ9ND1SskLUpI/KBJmhvFh8Rlx8JKk+3TOAqfZtatGAo160
j44mN6hhURCqt8+D3dD8R/x6A/zRXQ95Gu8qOyQ6rMQ/SGMJRXOXrJASOVsvMXFdlwFu+zga9qoe
pnjP5feyr0r6TXxSbdEM3M2MtZDO9RPKCGVulA1i4BQgwahZWacWTbJvyfiMiFIX83dQ7P8cWH95
YIUd9bdKaPPevf+vb9de0/m9+PZ//vdroiJoTT+yq2gB8UN/nVjhUC3dIhdHwWJnEJSzf55YgVdh
f4AbFUCiorJeiMd/0auC3ziQYj6ga+S6VI8YEP7qF7m/8dsowKgnfXD97n/kdfDEv3iZeXnmVfxK
3gX2iaUc/1u57Q9uVVVTJDizIkIkz7Ty2dkCh8duak7JaG/x9nyZSt9Z3EVR/MJah2nftKtjEkf9
2a7cBKcgGlbHI3JqqzwcR/EU1Tjoyvy5KicKFLpeN03YPYfswouFp3k36ZyrZIMcJXoh+7B8tToX
2FUxss8MIKU+nLCsjmjOgpOcNKGCZpPPDEuY6ts1Vd9qOT28wsM2vmXa0y9seIX+hgE88NLbpJXj
mQnSVhUtWkydHs00q/29O4CAGm0ZcSaLyPo590SaCVbpyng2pINTFe/VsK2RMK08ClcETEkjN6Sa
6bNQGrlZFvtf8izHH9hyguWyVJZ1EGSanNJaICvIXOZPJsdzUt3G0dmJxsSO0Wa/y2Iuj2wYNUiC
WW4cJbPPKm3x3YpQUuaxJOYIQF8tK50W8ymeSdmyd1XAox5QQJve/op1MSnA3li22cJbTbFrtjFW
6TSXq2YeGu+1bkEPMU3TRrCdIU7WK52GZrMLgyhPSIEjxO2+AUPW7AzoaM8KP9l7XyPTXnHOrt9k
JMEjgHJ/1kwsucosdhHDuEA8BxmtmtVkcbSNEiIgV3m9qNA6+mswvaoOJzvonkVASIzuyq5LJu4+
p0cGRDHSTbj9DazmEXXvUajcskmc4Y+5IElvHSJCIO625+S3nuKCn3HsKfNOdcnZ2wpmiFhOh9oh
lT6TC6d34RENkgNRHmNUJLjJCV7RD9tw1roweKWgxKKu/AXytJhYn7Fr8zGKfkj2o1f1kIm6wL6x
4855r4GUtXvZQQ1ZKd3OxwCRG5+zEBwSIpHN61TOfCCAhPyeRsn02GUEbN4i7+UNjBgbI4bKKVe3
GML6LeesAlOVqDFGE4AC0o2vvVxuGIS41plIsTHcQdk3o5tuCWRakSbWfQCtwn0JXAcRPbCThCtO
s3VPztTC5DTKoR1WgIb4D4wf+fXaXT68T2+B/FGA3PNajZp/Mzc0f6RLK0NTbQ/MD+kAMcww1tKo
+RAhuKoHPxnc0/UVXQ9A/G4wXLbiHF/7qhk4c63TMQpfRxRD/tqWDq4dOVrDvKdQle8mdbi/xqBZ
HV1T1W+NRZ22Qr1OpkGSOvISpcQ9ZHYTV8Q3JIrYLbe37XVjJfz+yM75WBOV3ylGiPiJwdVkvF7f
JcmOfXTIJ4l5AwQEb9apXe4yg/78megmpNV51uLYbN2R7xkrSzM/QWSiCVXly1dqIXjnmqSLArSb
guoYuC1AIVXxz8GU4Bxm6IZ2z6g4fGeVwQ3BQRL8z5izQnlpow6yMMW0S5o6/wMZHHdk6hrLPSUW
GWcENrfY074eq6MnCg2KG2j0WntZN266gPIEMNH4iE1RPwzpVL8BnOxRtFU9bK48LguxCmRQnzqf
E0nt+CCJLKNBaGW1wbYvoHWtJ9V6Zxds7jENpuCVLxNpH2MF8ZjGxFWvctXWb4ypWyZ1qaWfBu7i
fYo0cgdJx8IEFjnU7l37NTUYaqCV4bHIg1w/+S5CXc9S3NiWGhUfhgtwYpJh8OkQp0OsrxzQWt2o
chIggxKFCJcMaZPmqI8NIfC+gtalJSbKyicAN0R/trJaCHRRlMobYHJc30nH4asCK35ye2y8vGAx
3iP6k1sJyIDTZGeT19lgWcUaKusbW+PCqnI/jun3TxEoobp8zEkmW0BTeVqtPI5zL8wAvZ1BOf1N
eoUNE75LDungi4/c8eZXP+q1tyPqNz016FC+2Y0en3vHmW7qAuPPREtxXSXGi0oN9crZvt0A+UGM
kgc+haxAv2tpIz8JDrP8O13uTB94XhmZ87dkikDYMZVoj74zeqBzUg8DUzGH9tuUpahfRgpHFNme
4KCqsrvCsZyNM45LBak7Cr+EcLiTEzVn5arim+MEMfgknyMrRKMG9lOn/TNNqEdRGJbe0qq0YR/6
QytOOWPR5sLpF9KiiRtnwKyOT2TYYMADoQuMaZUZffhQDorVZPKwTpE28MhAm6EoiXDrLmixBeE3
sU91xsjxJazt6nWMST8FKvAQO0PzSNZWhAG6FZxShfdUeowy855T8H0DoOmQ4Ddngh6bnyNr1EcZ
+s9zZLmf+nay9pUmR3HvjGUV8HzUeX1APLw8+HDY6qBAOGg9tC30HxdBrbNFX2iexmpG4xc2nXnB
DFMh3fTMbZ4qsQL5rzRawQ6eRD6ayIjjMB6/kBtakIwtewdGUYE740DyVt6vDSHzLUU2gGNtds8W
fsW3BDJ0y1Zom/d9KtE6cJy8GVybu3qEg6XZ3o9j3vfnzjK/LCKUu5ruNOKPUdcuYOywO0ERSjcD
TcmnKTAkEQGpuGTC7f4YpFZfJqKQmncc6flwSVwVRpwj5uwmyjNUO436bE1zeIkJXiVaFKIUpSAT
3E7Y67ylpGFodtu3tnGvVOduW8vGMQCa4VvejfrULFS10JkQDCbd8AbiI9xERew+BHXg3NMbiNAO
lDFsKxOv4BkMQ3ZnhrgZNzEKmYvEIr7xZD9uuVwgKqSrb1EVlF/oQOOTq+qXsK/NW3Dirx1b4hb9
n7OwTd6EFd2kY9qeCDSQn8eRcTrP3KSQU7UCnE0cH9uII5xN8+Gu9xQMD1o+mWcRY2xC1Vt5Va3l
CXK05BP6nO9ixm2bqMbkzeZnnF3JrWIm8akY/epg5eJTiKpjFeUuEhOLQzotpEXkhTpA1EhtWwu2
CgkHkNzsANMB51iSvdBhiF0gQUOu0GTbFz+S7oOP8v2pAuLLRg8Ci88Td+ts1jvD6waYM8gWkf6/
uGaDoEAhCBC2hoBPU2NHVGfxhGNuIGGU8mNnlQuM38pTkFqLHRLBBggBJI7xQ7HQRjKMI8+mUsNx
am3zk6H4wQGy1R0r0HBIdJu0m64ILnZnDvu67GP+0ZL1EdRb8xg7UFnWEL7GbV8t2PN4rMRtT2Tl
BW8MB7nQvYH24J8q4hBfzJa02JVT9K9xH9MwKeiGOMKnoNBD9DJg3kE1pPGCNK1969YA6rWJv0MG
sQ9OxuV76FQ6Qs0oTJxNvte7ajdlscOTUHTZutZOs0MPxO6Yx9iicE/k+xqT0CsCZmM11Fo9Abjz
dq1uwpQGi4AfRg7ihsA7qCA4lUytxGOMDa1dqTSWpERF7bGSk6RBE0/9USuJFMeyNMRF1lNomDr2
1x7rzQfJAu4ftDrHbZK5znwgMjX/WntecyAFItzmS2nF5FbBTpvoHaFtqtZ0iF1AsE2NWHnAV9X7
PQBxYW3CKe/W09AACiJ++JilxXCeW7+2X9jfSPQqc9gJ6yLQxUPaJfa6zRzYZIWO3Edk3jZEBSNY
fEIpZUE5yt8zYZnRDsUg8tDBpBaEOpDdR2yy0ZDrE5rJdos5NtAYony0KJQBd1Ze16y8kx19RryL
kWG2ad6GMniLelE9zuGY1rTC412T9dPJaR3nTNxWo2iUNcYGBx+6rCrvjlo0094vE/1AkHD7HI8F
wrTmWPuz3jSB1dwXbdV+dVkt90PXqFtBcMpeRf4rhdq4oyWzGTwlL7SsMKsR6p5lu1QXUY4QaB7F
LgnmeVqNUiEIZ1aArKyw3Pmxt836d02obsTtY+UYxfGGr2zoNfB54NhkWIbx2y14G2Jm53uD9j7M
mzpx+t/RttCQnkqAOOo7HqcwWNxuQu3uYa54jxUcnfpK1CmvdB27NN8JP6nvtEMhl/jcCzfZiJxt
NadTtkVLGSM9s6TDrL7gT2pcKTT2D0voz86B/rCE/GKN+TTHeHqlrfzIe4isunlg97vpCnbQ8Rcz
jZ/nXktWGhNWQTqcFFL+PCSMMAlOVkRd6yklb0abk6iTxNbzPHntR6DELyd6P4+kUG7YwnesBcMu
KRV+GnwBqptAXbfVoQSNdMLQXL+1LMzvmdHBt7Gq/mucm1Keo8Hv7RvFPDWc1i2BMcUdvqWclY8H
e0uvU6r7Qg3iXBjuXN8qC0TIEHfBdsgqCkA5lyFlW+Gi+Y1MO+BAj2ziyXINwlaBsahD0veUmdhH
3itnGLunFvZuu5s7AWV5XboAE76g0qjh7PmaA1sUAm5O7IizSMaK8Vx4NgPTfGo/uGXKP/x5KJ/s
AJ3bqmsWgwDDzBoqtNT6FHE2Mpa10+SARbPvMhtt3+6ClIPD3o8qcL38H9W9rGrh7lUsXA1Q0q/e
rmfhwm3EfxQgBsvbJChN0qlBQWPSnFmGeX/rhmRUyEwbkCc7dH05aSawC2is5hzX/tYnevj1EP/6
QgFkcp/eh239fHf5ihNck/NCODT4imsfbxYjGb4fnj353iY+Z+uo0hxCANz8aoy/fIy/SwgCBviE
DuAtkiZi10Wp9PePWRuT8FBz4wBMa+vZHUe62U0yUT/m6lBpg1cl+J1DgDEWHNv++aMLRBr/8urS
MonCE54Nd+ani0ymk0EghqoOsPP47cMY9fLOyxrruUxbjs2IH/jwg5yqY4fnlQELKQiLYSzycnQH
+s/wg/9pb/6yvelLvpv/vyDu0ztAcuCtVfmjJOf6Y38J4oT7G4ukQ9PeD2yalkx+/2xwCkv+tjQW
l64ni91fahxUcqYledT4ISmvGp6/1DgOoH9OOQGnVfQz5Af8J2qcH9dTJgDc3oREINED4nIV1v1w
k8/V3JDD3uOwH3Kgu+yv/UXlLUBzSNHtl79dmF8+z9cXI+AJBZ8ZSJeP+9PiHTla5h518CU2OPqX
srKep24IXrMEY+nquuRBY5HvwZCqX2xUPz7Mf740sQOmT14JU5efHubEyITuMNxd4Dvy0gFI9u0w
jcCVKP/Es43+FzaIqWi5teFMj+SfP/mP++Ty8p4laVH7AQsKnZmfXt6yk6hkCGVfcqIzKNEMapS1
2fVsPUm1vJxe2j3//JrWj0vIny/KrSIx6LqsIj9d7rIuwz6qA+viWCXLBqizGwuoSbND7RW8LoFv
J5nYvHgveraSuOu7D5fe6D43XK5Dw3xtX9O104cW6HO4nWcWXde3WPIwn5jiONQhXtdkXqjhLYhH
/B1AZuxfaF0WVcR/r8PfP8a18c54AGWp/EnF44++Tfsiti50LLlX+pzGXb705PyWVQ45JHnMGeO5
f756DA/+9VUJwGGAwIPB339c/Wkkeql2lLikYhDPGBYhjRFT/oeZanwHYtaPjqzFGaQBbeEppgv9
z6//rw+mR6GDNQy0IPfNz8/KEARl1mRaXFzD1Y/J8sDgfNIP0fDL/fynveZ6hRHW8mQtGx6jh5/2
mnDyutI0e3GRyLYeGZPTgx4ScDbgFuz2Q2dSvg+mW79FpkmXufZGHhYDYNoDmQvGL77uf/fBbfS5
tiM8B3DIT3etJY0qaMyQATuzwmYtPaIjTphPzGGVlNmvJE7/7iFZBI88l/zPo7D88XsWdYrm1h6s
i2oxTeDfo0987dz2nkn0qFoadwM90qZJuMuDfKZkHJAxgE4mDQEP61wdDXfQjxH93WiLoZa2OwP7
reiY1cTxwNS0nFKeMnwgQDqD2ASF/s/3yk/BRNcv0LP4/hBrobnmjv3xQ6R5FPY+HKVLCAy22c1U
44frfaO7on5TqjDWuc/kopy4gAUeo22UQI5et1PQHOqpoHxIMok2Zx5n7IgiNNsPX5n68Z/f579Z
BReQGfUUdSPHlJ/epoEtZnDhplyc2eOCXC+zqGmQCzMUzw3Cx19UqssO+sNT7NLroVBFhi4caGk/
vyKJ5FZqZlN7GensHRmPOO8hLmT+YtPa7k1bPyjbpeEdJiGVPdmAYMlHiCdPSb/gNe1y6j7sCmlA
arICmISOvyU24x+53BPXS9Sya7gruIjBqR08mumCaEHDIG3Ewilynsls+EUA5fcK++9LIps1hw5G
kkJaCBt/nkfOfhZ4lKLRpeKn1kikZrVJPSO9B9CKZa0EjzGuU28AhWA5jO+BVhZhvAtixg+rnN9t
ric6kGsrtQDFFJ23G+bI6A5I7HpBqzLCAAvjlOYSlDFaIGY8Gi/4U6NuQ4RspWiIIgRYMzWljWNa
Jk9G2o494vKYvE5oLgDN/bq89OBCj35bpCe0INWZnDI8LH6lTPA3JGd9FpOX3Ytqyr+aWSs2gLww
TNEjnGve3xB/TA7hObfdFJebpGP/vmXmWtioCdL6oTFjcKc6DlwimqvW3DgkbKEz8zyjfu3LPB03
duh5T0FAmPeqSaPMpZ1GMwRHVqSwzbgBTTxUKP7vRJlj7y2LtssOM9BHsG99L9WNRZIJ53VOJycr
6im36yG8NVH2EWQyMMn0aNmrizGS1LRKnSXUsGktmNJFHNX1gxcVOR7wQMbhhnz64DWKe7bdjHvE
o0sSrdwKdBx5rrDUKA3I/xYdYyLmms47vCjKhNJntaEEXMa9NbtAm0z8GEfrPCbqFS2wTyYvLnb6
c94Jy3TWszMLDFA1g+kebcYtatR0ukNV2JyQr/liF01VEeNgTLR/g3otPg9Z0JEfn7nMO1Di0IhM
1Sawi4j4CKl2KsDH1nC2Gk1z/ixaP7m1oGFsSB/G9tZVFcc/RoMeMag7LFHVFyCZzmdorAT4uXX8
wY2iv0V9mC5j46jcmD1fDyq6rqQ5UzubQnjDmhvrquYKS63hN4HNXPlV9yEbTOka5H39bDh+kh2H
0meacluWeVA8e0NYmQE3QD5V3qbwCp8Eom4itBiHJpnMocXfBTorByelTAwBinmC1VVs/EwE9Wcj
pvHN281S7EdMGgp/Z5hL8TM7+hEYDVe6JEDqaEZIY1ntDfne+CPTHXA4BEgUUZi/aKPlG5tC5rr4
WZmCDV6wjMyW6VkycVeuYl8s4bslavQ1WvH6LQDbnIDQnflSaa8aa9NU/mYMRm6vMmJyD0OVJTuR
gHc8hpfreXLle8jEhIxTk3q1y5mdof5z3nU4B6+0EduPlo4PERtMfA3JOuTJItgWKsbY3vCE+uui
sPn15Gfw5jhxVEfKuvC1dwegV1NRHbMys54bcxlVwySir9INrM8sZzQzcxkU0UaIjn8TkXrSwg+m
8Pk+SUSBw2zRd7g4ymKnJnYYywwCQZGeMWiyxHCu9k9RUwSnwKv0o+W4bOrfxVbLGkkN559C9HXH
63AxrPz2owmWS3mdSbdtzx+v75bRBuMzRENoyik7LfJ6kumhudYiWY4v/Z4hHQPWiKZOTx/mfD0b
T8soHqJQsL2KBvqE44ZNGjVZYojT404v+uKlepwsrr1AckoeCs9vitJoaD9gNmrmivwJ3TjNGUbY
Evnc4LwjjA62pBa2H3XObtsEUfOWZgXVr07a6fFaKMwEeU634BTcd0tT36dtzlfb8Ga05acfjAEY
jSUoom8gfmM1jXmk3SqESwtfrzpxG/Hd0XKneK8aNp6WXk8b8o7M1KQIr0jGQhqR1W8AB9nNpwxN
yDYkh/zdbWcm4EwJ4Uc1reKdA4akgkIPNzFKMRQtpmuBAz6AgdTMeP374cdehtZTGiDuzJ1JwqcC
9ZWCIXBpP4zOxEy6cOR77CHJ3rPt8AZRVNLV8o1yTIkvEeHvJKvx4uX1ERLog5mea7WUQew83UaN
F1+OpEIHLd9RHfoUd/xjAD5RbYlqYW2rlqMKaV4oBycEBSwD9o3LN30uW9u74eNURzhO7iMoJuhh
RpzzbpniqQNjRXEG90hdDhf0bMJeAgYme34zAC39IJl893f1GBkxJtWQM6BwS+5aVNkMbGl48WZC
hxu4A0PCX4UfvOoh8Z7TDOXytmvMZI9RjXvk2pGKi5FrqrHpcgRYFoEst/XjlJRclRwA9smd6Po1
AU9Y7S4vX4zIBa6qAoJW67cUN/2RiZk6UO43hya0+VaJOPI34AiX6zBSggZlEr4SB64f9BS571Ca
eF7NnFaYlUBn3EQOT7xSLe/keicSHyYgzSQsAY6gRt9+F5LIqInah0CH1njjV8sXlDaSpcmqwuZQ
KNqfCXwlLN8cR1vyazqKIstfYu8saOVPk0mn005T5B1M+MlZSzmGSLKrkArRdibqYEmtY50PECkn
wSKoqHnQGyaHD9dPyE5EjdwCOEUHgz7yeuCdR6N+m+kuPw8I0p8Tlm5zNXKkfUatLJ6xt/O1dEuV
NvuL6Om7pGLZNqfZ5I6qCTW/sf2risOpg1NpoahOewtlct9zklmuGmJBHSDoFfm8QRrPQ+/yKTIC
6t9rEED2ulz0UwwoeazmCb6nZ8/2DugZigSnjViOkoyHy5JLszFulQMbhFsefn0W6sc4CV17Ow4M
aKbEQc3jBH3uPGo1whpgZoI0xlCm8/6nYiVBeEOGN8fWvJc3GXlb1ZbsjDEHVery0/gDrOYJjepI
xR6iA1/Py31Fjtiy9mkrNfZVJFjkKUWi5UgOuoEchoJ7Yl4uwPe1aDm4D6nFurAsrCry2HGu9y42
e7Y13dXqoL1k+h2nUXi53p8SkMmetLR+j2lQZnde73OL+GaP4MPJhts4mqBYf78hAFb5f9Qe3J81
LXR1MNIygLMDzR7Vqni+3hUuMam0ukmgYr6JsUc0pTinztJtyFojqdYMkUSJMfqqZpozY+01Fk0I
5aToe5LlA31vq8JnyNdKjvy3iUJIbTh7irOQfARuOfGMbL4aNyKPeLK8sGGHQYkGHqjmpunTitXe
TsQ9loz5wkmdm9o0BAIsRBzqcF0BZdbRTiXDjIsNqmPZvuHKE94BUIpmEBsQiNrInsY1NmYWhSpS
Q7hrDGar2xKX1swN1/GY2c3E64Jv1Y/FJDkS1BzVXgONRiVyMFvj5hiw2I+W7IxNKpUGmkQtND8N
wk/0oeuHMr4XS5rGDd5McVbmwLtw/G7RPyV45DemCGf13Dk9RUhkZMGruVD+SxIU+LxeMD5IKClP
va+Le8t2cGyGxjoDW3Jw8gYypGJlH7Mo/SMCCLjy0JisbEC32XqobB5gjaYO8Do70pTAnOloeQZU
KJP7mqUT1zmp+UIrB4Ty3iBtfmeWPqlsUUM0Uzzo4iap6/TOlq0Qa3bN4oaTvT4sahVCh+q6BMSI
tyXQOfWCa2kWQ4rMcKVaC0Sg1m1n3jbL4n8L5ItGJLpjaqpeVpxgcoj6RmXRhaHL1hPViLDmKUot
vh5V1Py1CQQXyXZm/UAHcISoSUAaBgXWpWagxiHgWT82sa8fs4igK4TgxrpvkChdD8oZE4bjaAc8
qkG8ZH2bireHKoVmEwzHcYOQh3eqr5tJGLNuz8QjZt8qakx2F+QHW0Q/9g06mfA19EPuoOvBMDKj
sr7NcXqw5HWsaZWrUS3RT2NchlrwlAQRM7M6EOerNk8YXfthzYCbQcoxfOJ2snela7F/Agvhbi0i
VqsZqODzwCuvr+tmkGYsjshm7e3UlDwT+VJv1mHgnwoFRw1RPu2rUcv6LYPouKo61j2FIO3c5dw8
SQhVyaicnbugp0k+AB635mwXHywQBN/k4Jot9M2eJ65bIk2cjDBO43uF0RCptajiCjg/8sbzkF/e
cGDT3aHlfAMtr1d7xPP9LpcW0FPcnvhoslk8A/alZecErEr0ebgkXmqwbYCP5CRxnVe5TPmeYzrW
sCIR69Wwsc5qjtiMvpfMDkmnLnNnMLTA9ncYZjx/606dteOV42fCRPSLjt35FEM/ekHikG1anhBW
Z0478w5l5cIQcguYZZOsjQdlQE2BgBOU/tZWtj5YCNm+9rXtfKRBP3+DdzXAmdYt5fbILJi6yjqK
ujVP5FNX+5zmyueFkq5wvoTwW5qmTIl4rDBOOAi4zolX+5sodZNPRd1FTy41vl73BaEmWeuYezJL
p3Ng1+FLbCBpr5qJ3wRmOWmplMsgephLgxMrA7ZRLOxJaLoqGNy3a3fmfyY8v5jwMJj9xwHPf6ns
vWx/ZPV//5k/pzt+8Jsr8fty8JdkbuE3/n/TnUD+BmInQJ4uv+vXaS/+JV9Ho86PMMMJ0Dozz6Z3
9Zd8HXyCYMpNS3LBIaCI/49GPP7SMv3vdpEjCPqicU4rTAhmTwyUfmwPNkmD0sai4HBy31/3jjGc
SdcY9nMY69ucxiWRtxDjiZgcpw/KX/R4dANZxhhmP1ZEaKz6tjbecy837zLmw2em4/azm5J8BSca
u1TUSu8cA+R9nIBKPhdAzSCNwYcnnkt8qSjykbChOQfQDbW2bX4f2jQ9aGPREyfpqNWq7ev5q1lT
ByR4w6BuwSd9Ui1YnaDMQaB6dr7vbSTTuivvKsdK1kEeFhuMhzFSj3bE81SwgTPNtzeWEXm3RdPX
rCm5vodniH4n94MTDhBCbDxXWxdt9MHZSzLzTuA1upvsycAuWtnNDqVivheVFX0WQRKchZE9CPBk
dyEbEHSvaiNcIEoUSYGxMpva/gNqM8SmYgLVL4bSYk9S3QMhzpLmMDs16mDNiThP+r2Tm/XHOPIi
LDLZClhkvkffnb00MnWhBhHxtEeulB6Ctus2I5GctNsmgTnS6j9VfhLed308Xroqmb9Ce5s+lxhp
Lggwp4M9pUtITaovmP5ZV2FQ7ZrQ6Y+mdpvfCyYom4HR8K4e8mHviYyPEYE2llmZH4YSdGbDMenD
COwVBRf22KA+WiXy+tDQ2z4B1piZVblpASoXWV3cGL5xQ1xTtmH/nz/JQTX7phmcP3BakVSCmOjY
uXLcM9sImTnFxYMgy8baBUaa3RKXGALhndP+WMspfY04L7x5i1cNJFZ9i8x9fKqHsXkOQpnczaZr
3uG305wulJ18CjvZntLezJ/AdtT7QpJDtxpJoz44Okd/yhHMviA/Se6iSM67yfPQ+xg10CbA+RxR
yq5hjt/CK3cheTwEVMe3VdS54TqdZf6117o+h65L2q/u7aPb1fm+qN3krfe95HNTU5UA8XMuBVLs
g+Z8cTaNwT5ao4NOoK+iexJU2+d0tulMFRjHCqO/YQ434rIrHf9sNbXF9FG4dw3hTDeJQBMKpgpu
HWzpfEdyjnOf1+PRikfUgujbDwYgpj6Ouve49+FiTzoTW6sOvffGBvfWUHhFU03XcCocugih3Hk+
e83kldarLbOv02jjRDEiab1he32uBnt+bVtcbqSamZcqdtERo0g2bh2jBW9JIUGe5SAcsR4Nt3lv
Q5XSyMzwEkvbDr4moU+A08APRXOSv0CpLCBQ03WgWC2OacSXOFJwL3GvgMdkXjx5dtv9jsxiUCRR
iWfG6DcoZd3baiT/F8QhBY0HwD/J0+wCxDR/dML84EIcu3XDubyRWYFskQTeVc9i+dZVAaETThHu
poRMPK+FRUXXMH1kL5bfZo3a1UYmRTzQRBx57WSfPdPQL15Zw6ey0MrxhXr4E+MMSCXm1QdD6d2Y
uxDV1EA8WhDsnC4t9mE7mnfMFWDq55chDIfPRggvK3NtBoJmZFPY+ma7RoY7nEtzUF/tDu5fKM3N
aGoPsuuot6QH9MaWTon/uSO+i+4xAALMEN5CRkcSeE9mRbbHUDtDlJ8cb60GRJ3Mhgn7ITUNVtVM
/s9c9VAVgmB4iQiWpXtPwQkigtAg65oflPfFfKzgrt3hITK3gpyh9Jo4BByC8KE88DBCEM8VKKKJ
ciP5lPkjId1ma24rM21W1hJllC+hRmEVBxdnCTpqr5lHy0TgAtgLrzSJSA4Qu3eXfsI+NR3/wWyX
XIV6CVEafHyx/jVZCVyAuy1sTl3BErw0LxFMygcYCr//SzB37oEdcaaZ2kILjSSHl2FMT22KeRo2
L6Mpuu4P3RL3lJpj82qESX5G7FJvqyUWSiwBUTMsnq2zhEZlY2HhWOdTgleudrFOrW8g0dA+OgRO
SRidbC6Yoz/HRZ68dJZAUu4m2ODtlMCqfomuwtMF5FwQZyWWYKtxibgalrArs+fSl7Ezb6apg7RB
v+7oX/OxOMDERMqRQWdnoOTRQCODrU28FRwSoeckurvJgrl+yTlQJ4wXSYcijisbCOaqh8Gkw3rN
6+qX6C6HDC93CfMSaP9vAxFlX8YG6+yIHmg1oKi6S5YgsHaJBPMESYOrrFHBW+a6yaYoR/MzIeLh
gZUJjmlnbaYlYmzuU+NrDQTmtl4CyIolikwkHKGcJZ7MXYLKciBtL9HohzthNuZTfE00o9kLAXQy
iNCIPXVWE9b3dp6+mtc0tP6ajAa+OSIxeRSoOH0bbwPWaHTzQ7cqVaJx11ajU4BCZviQsKIl5gXm
kGLvT9MIwwGFCIflhpFVaQfdpYFPfag4CSF/IFma0JyWtgmxlH7zR6Dq7GbIY6R4ejROiYVNwS+L
h2EoswNH4DdHkWPIWouVDMF1/3vWuW9ID9/NsP/Dy+c3n2Yz7EQsVfNY83pNQSCmN21Vk+BQiurb
Ova856HOLM63Y/kVno7+pEJ+cCjBO727ydSp7LaO+BT9bd20zdDtc6zQs3tHqVVGaM6szHTI96rg
RtFyiU/acjzAfrr3HxhdTy54+PCPPpls/5API1+cMcVWvTMG4noYXuz7iapnX8R1dUfGnVG91Syg
1F7BsBE6zJDETlFxy1xDbYjGtDYUedmR4Vx5C17Qe3Mmp/nC+SlKH4gVzI8IiIV6ppcZh0wxMDyV
a92OHOlWUeekH36sW+PFaUIozCLG5beqjCSjP7ykbJTXvI2gKneD236C1Y+2VOPpNgm9X3WR/KSN
/8vemTWn7eRr+Kuk5l6U9uVUzVQdFhtsEzvOnhsVwUQrktACSJ/+PI0gA8TJPxm5ZqhTo7vEdiM1
re7f8i7qZmxSH8CGpaxe85vbKye2CCfJ2YNcv6sc5LipriAoH3mcMpK1lsbEIu+Txo9HPsjcG04Q
6a0vBd4dbC/E/xOlfr32BfWDb/OmKTf90g82Mz1y6pvcQVC9gHtzrSRb7AsqEW5pjVr1UTzKb4Ng
ErlXkWXWw3XqlmM71vA+XcFXKcCHQqDQ8QyhOYk+gDdpIDOiRu+6CKurwU0pe3emgoaCbCkZHCuU
I2vPWn2pNJjTyIrW18FqHSBTDOdI8mTomkGcIlStZ6iU+ygblG6GLyRf87iSM8xsY3V5jbeT/I1K
M2F0FtFeg++JmtmTaSem/bGQq8Qq5pVurSLjvbvSiTgGwSoOlnH/v0nc7+jWga4DTfBzlB4hXZkH
8/JV+u0VAO5q+fWUkNz+/T6hs0DryfR/kW/8Dszbw/UsqwfNB9czlOqgeO6k7Q4Jnd0jAaRaC8Br
pzdEGnhI6OyeDYYUWJVtUmr8Qz6yoEMf53MkjLIhcNCGCtzD1MSTHyNTa0o8CqGnPMYJbLD0vsWe
dL+t3Ulog2DZJGNUim8K1q3jVp/Qau6HWjE8mryHNnc8ltdyTvF0AgMs89GIbGk8MyJRZ5ChFKhj
ZttoHWFcjMOi/qmGtVeso1GypByDlYpcIuDgZB5yjbE7zTIPPQBVx1tY/ayvEW7BqjWTvKncSH3U
wK5KqBMZRs8rX7TzDazRsnAorfGulbO5jgOjkDivEh9fty/oCxMc+f1a1/tIqb4vmvQ6WBb9QhrV
hjOmZij0bSPzbiWvE8Ty5DKtkB+FeTuUowrvp+RDbUeUUBRtjDh0f4mQiK5qt161sUhHmzd6WeAc
Edtg8KWpYYR2Xyu1YlREd+xHb6ApVvC9cdGVOMRM57OiSWhxWTPCNWm0DKEwmtpAN7EeWDlAJ3w4
LTH6X8tBXkWPW8l9FyIxPIrwtqag/IV9U74O4urBKyzUX5OvjUd5OozA323iazTe7f6mRLxXS5L5
cqvL1xESpf1a3swT3Rt6ZlXcwZtB5l3G78NEhRuhriDS7r1l6LXQrP9WiP6iQgQE2wYf+PPdZYog
3yyZHQOA93+z31EUWe9R5TGBc4N+pXqEwsABAKyYPVm8T4hiKsCihJrcMQpY5keEexRuTAHMO6CA
9R4KCsBKNVU2eNn+DAXM3nG6pciifIVRO+8zejXse2clogwJe9V1a1xgMwrSJApL4eTtq8YASamo
RsIm0pIrUCt+SFStZVMP/A6q6p7/VGCUQj/BW6rZwJaFoIePww/RBUa38wZvkBHKbrjs6MusvkvR
3Is/Bg2i6mnRyE8hDWenrwDnrODtKVY9XErrtXYdUJF9b5WlpU6KlbNe32zhSW+mOdWmkV9G2P3U
QkE2qs1ommExMYBph2pNLd3JFSam/TyzvYESJg15Xp1/QXIzBwHgxxN9vZWxkgttZUGgUBl9mEn6
lWO7CCu5mwQZI930gykM282kiitrLOVVPlmnS2hKObZeb9bYiaj0GIep6nzcJDjW49VTUnqCiMBd
1U34cWsUqDtVaJBXdNt9uhP5OMSjEhkF3OXcElpTHFIUoomOYImSqOwlKbzlQQNpsVFoy+jMMoG3
8hCogXGjh03xUGSb0LzdAJqcMyP1bVQ4oZu/a8ysmZS5XkDGtHL6ewgpKf1M35jb7Dq3M2Ivdatu
pimip4Eej62YrhlCQGaDgQVZPilaqY3DYAubfgsDLFtX1m1TbZOcRA0xIwXSLYZSFSAINIPzrbqe
KEsANOtbABAUbErgR5ykcDxtybIyVH8M/fNaU5XHoqD7Gq8cafvkJFYWfnNoTH/DIlDdaK9VLLqX
yltr6SpXZonhGJJtmPZ9yqCfItOwdNZ3Gy+KbkxMHZioPHJ97AmqcBLoOIiPwEe8UZSUukOwzPuu
H23uC1Rs+nIQhCzLLfWtGlLEQFIV5cYmxcXdUG6umiCIoLXTZwuy7WMJpiEYulKsDgOhEYbsWOnd
2HZp6QNdY7bBx9kYGpHgl6NYw8MTn+38qnGaYpaqWTxXy5WiXTmY3Rh9YB1+v7RdGzPdMsy1flI4
yk2hEdTqGjSzEF8LZYzv+Rc/1FGfaBCdhTMWBngc6pn3xct1md6Qvrxabg3pmnQxGVp83DQ2tQwF
JWX7JklL5drfRHZ4DybM6i/BI1X0WOXoVlW81YbeYrEG3WQmQr/beB3g2YULXRnrdyY61jeJ28hQ
yWS6DpU/4x7DK1teKlcVbl6mX+BRXunmHYyfAi+ayP3i575zlZK6X2ch2StwZBIPMEzvwwLF6cQy
3oiVfe8qgO+Il5CvXCnTBv43LmBZObA1PIfsIFNR2NMy+Vuq1PI9PpTeJ/hxzW2+0jd3KRz2cRED
GqwD07vGuzS6doPC7bsrfIVUvL+uUb1w3no6gDIEX1QBc/vQ4OqeaCF+HpJr3sECN+6yYIXxACBE
JPBS/JBoi23uoM6rn5HEpdBZ1Q0mFJtY1h6p1YNUBEryTbJsn6Yvs3ElIDCTCq4lYEtnkAcuIAyp
qjnAo7Wpv820zRZJcGudznW79t4Zoe7h1hLlxlespahjOEXBGBlVUTtWB5qWSWAI1/FkI5vpTbRd
LQc2SfDIXdPN0xLPHmOPhiZdlqxxUTK34VVpeAoLHXvJW8Xxq3doZEWDmPl5B80UFmyIgbla34ET
k7ArcJ2xZPkY9dgaLhY21F0H4YTYftqaif/gxHYwBh6XPCGc5AxjGRJ7P1vKsjmqU10meFAmrhk+
IpJkT2ptvR1GrO63ioSQSl/Z1OrYqTQX/aXmPSZnyhBtGcjVkFCD12EMr5fajvYFDzjchfxKGm43
io5EvWwanw2wxUNNyZpHXAgCwNv55mPkFwlSJWEquKARSCRrO8fwez1aq1r5zYuAOkTGqhmlsV9c
bwnEPqlJs7xvlMC5X2/t5qFOUK4XHf4HNc+zW1fayG8tBV75oEB/ZnWVpgVy8+lKntlZlQ8xpEkf
Q2DkcF83vjbAaE3q60rpfdti9jtO1on1WVPLRho2LK1Rw5Yz8Mt6bfZR7gGlBEZqYm9Q7LPQ/Zmq
K8S2eCO1K91T1Pfeisq4vTH8m5QSxcOKRHpYEmcys45fL4IawrVBCSkc4BzsDwu5jld9H3VQOhrQ
tBVlrU6avMZDTldXC+T3UYvYpugNGmo63YawTyUKV3dNkmLVZUmjCsT2FMURAyeEOvDdiWZK0RRi
OfJu6ir8EhdrsGzgyqa0GOu38kYptn3J9J1H3aETu7bL7STFvEzvY5iEYTua8vc5VY+PSyddffTs
JH9Iqtj9kEVucFttVwgMYCH+Xsn1euTLaXhd5+t65KJo2pfhM/vI6K/kdIByg1xOEszWIeBZ1Xsk
PSlOB3qRDKXASAamgV0kCF35YUUtQRtZtpveJBtJLzFR3NS3RgjofBDAJBzZqa4xjyUd1K2Fjc7a
N6/r7XLtD8KV29wogWLOYUrJ0iB1k+DBK/3NwAxl52PdGMVY1hsOejsBVN8HrBNcUeEz77A+zd65
1hqRCcnIwYF6rh0gL4OMAKIbqEFkOi5R/78y732UL+S5RruM+k21yOvHRVFhnHVQUxc/fUiDpHxH
DboMyvpPf+nXA+11wf4i3NbAS9MMPQm3dze1u5lfjRHPuOfqCdExDRFszgOdFqW8uwh44xRF0/bH
kuP0gE/gjy64TuIitOYDjybpZ9Pw6yds5/PXv3PyBPMUELz4HsDwnDAIWdO/NwdnIxzNgUOHGbVZ
wZXeXSQdZ3MgQzEyNVG1EFf7gf/+OZg9LRGe3VdojpMoi+73703C2RD/nARd6RmWoRgkNs8uBAtx
c+KGln35H1kBZ7e+2L13k6e//42VyzfW7TXg6UgOVRqtzy4B2+zZyNCRRO5fgzbNvaAlQNIs+Grd
ZgHKLHxZ6GRYP4gLiuHxi2A5PdAWmm2aZjtLVO4ubCnQeeo6CXpPCIULLv2zk6AoSo+lAtORWoC4
2lm/oKWA9tN5FeaPjwWrR/5pUrndvw9nx4KigOXBoQtiFSYF4rq0lQB5uV2d8+3/eIv0+4H9J2ej
KFRTUJLRFzh808evgyILijma72a7/VzQErDpmXR9DwS1HlotENj2G+YrPn56yyBysE0hM9L+vH3x
LmgSBJiLImGnLVG1e4Zw4lC1s8e31Z5uw9JU6czurotbAzQ9zK6LQNd6QFn4mmnitNfpIkDIqCfM
TqAeXNoGwK0Jz5RO376mglgUdV6o5c/tAKju6jpho44EymUuAkW3hEpvp1nQqaGD1qTttN/riTWP
dwJFAb2J5DB86svbA+Dqdw6N5Z7CsyOivA+Lzp4fXCvMeMQyQKIeXpILC4vgdnfdCTUHaRZCQjq+
35/yeBUQIhMzIQLh7BOIi8uS0N4SjP9O74Jm9QyVZhJH3+lLYKPNbVsWu85+di7vPJA5sLo+PiGR
eH7j7DQECWDhooX80z5ovsCnN/TOG6HaI+Zlu7f2Z/5ZVIyjGEIKpIn7eb6gWIj+jZBm6bT2OQds
nh3djOfPAV4BJkbIou9/fnHpIcJNAiTSbRbMnkY8oOM682xMAJUBCzh8GkSD+rKOAZTJ5a6PT0iE
hIptfT/rznYCQfIAOk/OtE+aLnAREM53XASaDawABSD0d9pFwIDHh6FDdrDzQUDHbHdd3iyotslX
1+1VoGZICQDHh3096HwWnB5aMqJyvH9VLi48VHlPOxeMKJG34nPPh4cKwBXToGxmCV8zrotLlZgF
UerrthYwILFJOJHta98IDtvjN4Kz0WCdIJy9ryi1r+AlHZGIs3bOl1XyZaRlRaV4d53PgtFjbwRF
dCguXt6+AHmk81ogYcJOFPTW87ujRb7IAaIC8Gqvi0sVECH8ASf7pzVUXe7hnmwQLDzfVqKCZAF2
BUd2mIZLixc0aJrtAu1QRGV3JGTmzd/vC2dnxK6cbtnqDux7afESgUznnEHu2fBaDyfgbvc/2Ret
HuqFAKVZC7urrVZc0r4oOmNdTwcyIyyTnUM4JNqVJ7PA6QAYXBZ9ld3VTvsFzQK9dqVz8YBqKnp0
CJzu98Wz08EWa4VaIu9EOwsXdzpwuO/Tmn99RyCNRBgbVVsB7j1ZBFRb2XBQ2gUsL66LCxehEKid
w0WDVjIhMQq7bYhwtiFSR4PlToFJ3wfVl/cqwGjouiGIOpqCBgBZVPtdn28Idk/smbp2qDVc3low
bMDkHYNmixABBVfL3s/CWcO9ba+IsuU+z7y41AFui8DAd0sdCAd541lVh9rp6b5ASYGKK1045EkP
QfXvFlZ+4wT5Duoa+EH8tINzBYviOUDXz37hAGP68ed7CJNAqQic0skvCnRX+9ktlEX8+x8nIJcd
zOrohwfY1e5z9n++f8AfP/rksw5PdfjPcbDIZ9i/4j4l0Gv722x9KP83nn2dLWfH+CKOK3ahf97J
3/92cp9H3/9fDFxEZ+MKlerO4+ZIZ5+ySmAysGF0H/iniia7aXsWn/f9VfjVVAxmcfAtzc/cPlvg
Rte7hraX5rOn9PD8YvG1aIjuIyfJYl4G86o8GXyHPus6+HARzzazfHE8cgtj6Dzy73EaO36lWCbn
wdPp8m4BCF3v/3qR4gx7OnLb3O468pgZD4LjGYfbJET3uw48eZr5Jwtw34fuPC76nEkaFIc73MH/
2hZv56GTp+CMm0ZXV7RNO4+cbk6/PB0F9e7D3v6otoRZhPICA/PA1TyqDyPtJrntnXadirsUu/cf
phnG+wscL9NZkJzsHrRhXuJ4mc7yOp4lT8fTQX/jJb7C6awoZnO/KhZlebKmISuKbmXX6Z4Gcz/w
Zqd46bYT2H1ozoIiLU9W9r6/1n3sApu7AvLByd60b1+9xOgpwg+H6d0FZyj1vMCb/gt+a8fT5fXi
a46k9elsty2crvPxerGenZ5b+65I94E3r8azZVb4wemxvu83vMT4N4u8WJzsVFj4igL2Sww+XWyD
+ckxxuACUvgSg3/GNvIw0m4Jtu2HzkOneem/GszylJPydLm0CPGX+YDhLDp/9zUIgYcH+tcj43s/
OJ3xthLf9a7vo5iI5DSrocjvvMAme58vvHNKyg552fWeHxZJIti4s7M0Ae13UZbuOvyjnz4tXk2K
H862tt7bdfi3afWThbgvpb7MB/y4EMXwVJO6Dv+O2V8UxeIkpNgXALuPvT3VydxTubqO+x55u8OT
iz1l38DpOuyHRb5EueFk5LYQ3HnkgMzmbHlrbXmx69C/9pvreBx/XBTlqw/P3Tzt3RdYfB+DYp4m
RXASue1rbZ0nBusSjPhOvk2hr3r4j5/t3c9Vmr4zAX+sPx0Yfs/92WlxTfzGPF7M8n/8HwAAAP//
</cx:binary>
              </cx:geoCache>
            </cx:geography>
          </cx:layoutPr>
        </cx:series>
      </cx:plotAreaRegion>
    </cx:plotArea>
    <cx:legend pos="t" align="ctr" overlay="0">
      <cx:spPr>
        <a:noFill/>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63866722-8FB1-4D34-AFC5-3D6D68EF9ACF}">
          <cx:tx>
            <cx:txData>
              <cx:f>_xlchart.v1.12</cx:f>
              <cx:v>Profit</cx:v>
            </cx:txData>
          </cx:tx>
          <cx:spPr>
            <a:solidFill>
              <a:schemeClr val="accent1"/>
            </a:solidFill>
          </cx:spPr>
          <cx:dataLabels pos="outEnd">
            <cx:numFmt formatCode="$ 0, &quot;K&quot;" sourceLinked="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visibility seriesName="0" categoryName="0" value="1"/>
            <cx:separator>, </cx:separator>
          </cx:dataLabels>
          <cx:dataId val="0"/>
          <cx:layoutPr>
            <cx:visibility connectorLines="1"/>
            <cx:subtotals>
              <cx:idx val="3"/>
            </cx:subtotals>
          </cx:layoutPr>
        </cx:series>
      </cx:plotAreaRegion>
      <cx:axis id="0" hidden="1">
        <cx:catScaling gapWidth="0.449999988"/>
        <cx:tickLabels/>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axis id="1" hidden="1">
        <cx:valScaling/>
        <cx:tickLabels/>
        <cx:numFmt formatCode="$ 0, &quot;K&quot;" sourceLinked="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a:effectLst>
              <a:outerShdw blurRad="50800" dist="50800" dir="5400000" algn="ctr" rotWithShape="0">
                <a:schemeClr val="accent6">
                  <a:lumMod val="75000"/>
                </a:schemeClr>
              </a:outerShdw>
            </a:effectLst>
          </cx:spPr>
        </cx:plotSurface>
        <cx:series layoutId="regionMap" uniqueId="{F3A809E7-97BF-49F0-9117-EA7E8F51DB04}" formatIdx="1">
          <cx:tx>
            <cx:txData>
              <cx:f>_xlchart.v5.9</cx:f>
              <cx:v>Sales</cx:v>
            </cx:txData>
          </cx:tx>
          <cx:spPr>
            <a:gradFill>
              <a:gsLst>
                <a:gs pos="14000">
                  <a:srgbClr val="E9F1F9"/>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x:spPr>
          <cx:dataPt idx="18">
            <cx:spPr>
              <a:noFill/>
              <a:ln>
                <a:noFill/>
              </a:ln>
            </cx:spPr>
          </cx:dataPt>
          <cx:dataLabels>
            <cx:visibility seriesName="0" categoryName="0" value="1"/>
          </cx:dataLabels>
          <cx:dataId val="0"/>
          <cx:layoutPr>
            <cx:regionLabelLayout val="none"/>
            <cx:geography projectionType="miller" viewedRegionType="countryRegion" cultureLanguage="en-US" cultureRegion="IN" attribution="Powered by Bing">
              <cx:geoCache provider="{E9337A44-BEBE-4D9F-B70C-5C5E7DAFC167}">
                <cx:binary>7Hxpb9tI1u5fCfL50l3F2gfTA7xFSrIk2/GW9QvhdhyuxaWK+6+/R7Gd2Gpn4sH4vYCBqw7asKkj
HdZTZ3vOKf7zevzHdXFzZd+MpijdP67HP98mbVv/448/3HVyY67cgUmvbeWqb+3BdWX+qL59S69v
/vhqr4a0jP/wEaZ/XCdXtr0Z3/7rn/Bp8U11VF1ftWlVnnU3djq/cV3Run9z7clLb66+mrQMU9fa
9LrFf759l6TV2zc3ZZu20+VU3/z59tE73r75Y/9z/vadbwpQq+2+gixFBxQzRqgS6PuLvH1TVGV8
d9mT/oFAijDpY3X7uv/ukysD8r/T5rsuV1+/2hvn4Fa+/7yXeqQ3/PHw7Zvrqivb3VrFsGx/vn1f
pu3N1zcX7VV7496+SV0V3L4hqHbKv7/4frd/PF7tf/1z7w9w/3t/eQDI/mL97tLf8FjdVDZOr+6X
5b+HhPgHnEpfUoVvIcF7kJADSikRFMkfkN1uh1tInqHQ06j8ENwDZvU/rxKYoCoqe/X1BY2FyAOl
JGOI+k8igxE7YFRIwsGKHkLyHFWexuSn5B4owbtXCkpZ3ly36XXX3i/Rf28xFB8wwTAjhD2JiwAn
RsCisM/uv/TWVILqWdr8CpoHwvvoXL5KdN7Zm7gq79foBYAhB4pILjnhP6LHw+iCfXTAmMSYgI97
aDC/V+RpTO7l9uB4d/4q4Qhviqvhyt7cr81/DwhRBwhJwX3CngREsAMKcFGC5e31PYN5jkZPI/NT
cg+bcPEqsVlCcEm/vmDY9+UBU4xhn6i9eO8fUCkI9SV5Mt4/Q5OnIfkhuIfI8uhVIrIuirSsUsgT
bz3Jf28tkBxjn2IKEf/WGuQeMuoAU3BuTP60pode7DkaPQ3NT8k9bNavE5v37VXycriAFyM+EeDG
7uK9/xgXjPEBF9L3fc7vv/U24P9Oj6fRuJXaQ+L96wzx669XyQumxJQeEKmQADN50kQwpgecKSIk
2gslv1XkaSzuxPbAWIev0mUdp87t/tV1er9P/3uvBfWj8CHI/3BK+/FEASLchyLmrorZs5FnKvU0
PI+E90A6hnL9FRb46/JrelW+YKQH96XAWoS6iypqHyB+ALWKRFzduTd6vzlundgzFHoanB+Ce8Cs
T14lMFuItd11Pt2vzguYjjhgviA+5MCPI4pkAIkQUK/cpc17Bf5zVHkak5+Se6BsP79KUI6v7FRc
lV9fEBRgXXaosD0zERyoSewrougtKHuYPEeTpzH5KbmHyfHrDDMnN3/ZK5e/oAvbMS6+wLsc7LYm
2cvAlDqQGLICoMtur+8F/+do9DQ2PyX3sDl5nXXk8ZVzV9dJ527a9iVLF/8AC8iRqbgrGoFgeci8
CMiQEUOESHFvqbfB5dn6PA3PnvgeRsf/8zp9WnqdpPHVSxJj9EACNkrIp9NmiDcAHKQIu0Rh9/pb
jvZ7jX4B0I972cdm/UqxARbWVe1LOjd+AP0wTMm989qzHUUPsAIyhvjg9R7W+8fpM3T5FSw/RPdx
eZ3J2a4QqDqb3q/QCyRn8oBwwSSid32x/ZgDPJkQ0Hthd9zl32zm9xr9Cpx7yX1sXmcT5uSmv3pJ
6nLHxzBOKQOX9f21lz1jzKHkZBBr5G06AAb10G5+r8/TuNzL7aFy8uFVerKTm+HN4ZWpXZK+JOVP
yQGXjGNo4v+gj/cyAbaj0qAa/ZHKPQbnmWr9CqNH4vtQHb5KqND9/v2VV/tfnDfYbZPNjXU30++U
eDwW8ZspEExgAzDytGsVQOIBnwRDLrf2rfYYiefp9OsNcn8/+7tj8yp3x241Plc2f0F8fOijKp8S
ckfZQan7yIbZARB6CKz8rhTeC33P0ejX6Nzeyz42n18nNpVtkzfBla2gWfSCOSOByQ8CNPePEAhl
1SOEoFUkIQJyflcw7yP0bL1+gdOe/D5awatE6/SmLN1U9FflSw5YQVtPKs7vs3uE9vJ7IQ4kkVIJ
mHy7T2ceRsTnavU0Uo+l93A6/Z9XidN5AvN4b9buZYk/IJm4L311n8+rvbQSOAyGIaPk9K79ukcA
Plerp3F6LL2H0/nrLJYvqu5/x/vBnA8CHtbHd/nDXnySO4uDeUVozN5a1J73e75eT2O1L7+H1sXr
9H6X4P1gbPbm5uUSCQhTkgIri+4KMbRXQ8sd9bHrf9C7MLVnUs9S6WmMHojuwXP5OhmOy5vxyr0g
NBhGr4ikYCS3ddheVAJKnUD+B1EJ8Nu9wBs+jEq/VedXsHy/i31IPr3KOPThxpqqbO8X5lfV2X9Q
GNEDJJgP/+15NBgp5dzniktyi8Zeg+MZmjyNxw/BPUQ+XL5ORFIYjn/R7I1Ajxb7UgEXeLvy+1mB
PNildpTcU+v7yDxDo19A80NyH5vXmbV9vAKqqYzbF534FXCeBBMm5B06e3XQ7cQvnG+4Z3HByz30
Ys/T6Wl8HsruIfTxlSKUuuuqdOnLdp44uCxG+P0ow+NCVSroPEHODTNbP+jCRwA9R6Vf4PNTdB+e
15lOrywMOry5hOZTcb+LfxVyXpAQvP63Z6RusbpV49E7/8ODYcDpQ3uYCTho9GMfPCQ0IB1BeHfS
5X76Yo8S3Du69Wu1nt4re+KP7uT/0bmwX0P2g0oNr9qrxfeTeA+Ojf37q99vF84G7oneOcEnt8/t
2q2//vlWwEGKBzjuPuOR9/x5Wmhf5ubKtX++9TDyD3ah8bsDwATGzN6+GW7uLgGi0MXhDGaalQ8e
/O2bcscqwSFBDFjvjgxAFwFTBGO3b9+4XSn551vC4UgUDOFI6MwxIjBSP04/nlbFBKdJfizH3e9v
ys6cVmnZut3pw7dv6tu37W6P7aYWvwcOGN4ljCoKOtTXV+cQpeDd+P8gk9Qo8mZvK9uoydQSykk5
dZ9sr2hpNxkyIm10rqRMspVwLU/ZEVGFGRaxUZSJVrNqonW8oSqSOTkuPZ8gPmmvTWKU1VoWNnWr
Ls/aMVrlMmVpesTioW8SPcNfo+4wamb4rveI9UMzxzruTDcmR7g3bJpzPUjh6UR6Q+D1XJZmAwMY
pAtyMhTppJso6tFnv7RRG1S8tfV0kTUzRMuFpPEgzmQydol6l6btYmgVjQptpO+ZgHUlKXXR2dmb
tJi8KA9iVjWy1g+PPz5a7uuqnmwaJ3fnTX/8+q/LysC/7+chf/5xd1z152/H9+dc/+274LDgbmDE
7b9pZzU/Pguwv7Oi3VZ99MvfzOYXhnF7bPYXF59nNQS4cdhIP87F/s1sPoIFvPnwI7v7aTt3knfG
A7yggIlyrgjGzIc6GT70znjgmCxnYAX0gYXcGw864ATBMBRsbKjvuICS+954xG6QACptwRWM4yr+
HxkPdPUeWw8FdyywhH0uYOwatARf8dB64okORZnFydoZ0W0rWTKiS792WzIZGha0rZzOO4LPHfb0
ZOJCo3RMwwLh4TBPrJctoqgTS9sqe6EkvEeRQn1IZVusEuXFmqSdqrbVyJplx02bB2OesLWLZmGX
XdZFc8A8OnANZygLpmnOeNirKQ9ZbcbDJqKbUuZdr+0UWx0bGb/HpVOR7pmNAsWzT2oYPmBXRFzT
yE3v57afA7ilaZn2HgpbmnVn8VDhDWS0aaLH0g2LNvKKPpi9qDlnU5MegQiuQ4tEv6or7yyN6syF
yZgNh5Y01fE8TKUeHUEfZ2v7bUbQdBnVE1lO1iWnvnK80Wre3XlR5m7hG56GKc6KJbi/vtTJMJmL
OGFs6ZOxDjIHlwVq8Fbh9H2VV0zHsu2PJZ2Wsi/awGtQFcZ91cfapbS9yOtMnEYVJmcRJWjUFbcU
L6upgzsupDeHqouUlqKnC7/useZTU4Sgcx4S19KAVspo3xNCRyP52OV5fYjT5EjQyV/hLnkXy7lv
Q39CtAhFn/gBZQPVZRHP9Kj1bB9pV/JWSz63OjLtoRrK9j11U5bpOp3xwut9G9BsIkZbVzLAg3VH
s/QP2wx9TjOfhR3cyyKP2g9ROaGNGuz7KZ9ooCZUfrFDNm1wUgttJpmELJ8WMW5ZWGRxfO4o+Liw
F1VxLDPTnBRlYmCpC5MIXZuKv4s7x09z4kWhl4j+c2Qj/2xqqmzBYj4eTXN90/oknnQ5zXwRNWl8
Og+Z24yq0DbjJIBycDwqeB7pAvMo7EovOsOk/RS7qgxYK/J1wm0Ub4cWFf3ZqOKqubJx7L6goem+
pVmPz7ip2TaLG3KRc5qFHiu7I+Zcw4O2N7BkQ23sceejL8NIuxOv9r2FP6AbWpovYhgqFxhWNus+
o50uUoLeTYXALjR2kp9lnHSXs9dVQdZHxYI3UdEFs+k6c4hox7JlxKuyCIpyGL4k8VyhEE9dWi+c
17hR55nFegaUFxDizCItXY/O+moughwl6KhulCDBiKforK/904Hhz7NTn5HttAXWdmEFMvWh4mmt
AiqSxq56BzsGxT7/yCJ5GUf1DfK7aNKZKOqFheLtkBV9L98lBa11qWQaZAn3D2PwOefwCbEWxCUn
rkm3kqthPeLSONjMNBmDLnaDf+yUm+OVjEYbB52tP5vUq7tz204CVHLLzOui074rK22bvD6eetKH
rufjskNqNVGSrPN87pszf/alOewibFQguynb5gRl+SJ1dVnoEVXs2DESLQSpknViIrxo6nbQXHhe
iGsuP1JrJqbbeVsi4R3GrUsg6hexjrjvLVk09VqhaViWNEt1PBb5p5GRKTRZM2xlKpa0bI2uowl3
Wjqa69xm7CypTL6oed5rPiQmkH1Og6wxzSbLyRxWXVeveurSoMcmPh56NsAKZPN82RSIrVkr7fGI
Wu/DEIdJV2w7lMehKVxd6DSu5GL0iFlm9ZZP4yc/GnlYWeevxzmaFwzetS0Yqo5xQZpUM+qNVjdV
46OQdZCcrXPeS/BUtjkjypJLyWQScF7LMGE4GYKpnqdV5EWVCFSR55/nTHWajmLYMoozDQ7iS5HL
TCd9l4yaCWWXPrSc9Tj3J8UcT9+6ZO7hqhDLhMW00CKtu9UYuWsa8SbkIlG5TniJw8pH3ToyUxFU
VWSP0qL7AoGFL4e26A/LuRnASqPKm3VbDwMPjEnba7+EaLOAoUl3RE2kln2ML2LB5SHxDNqmSNSB
LWW2KoRndDLbQ1dLpKHhIBelqKYAl15/6NsSrdEkcBCpPFnzgY4LmGxAW94OSEPElktXI/+oE1ht
x1Kki9EvziM+T4FwsVgNtXJSRzb91qVTV+lJSKpNDb53wH0RKuI360ZhM+sszpsQjeTU4irwqtGf
AgYmepzUcXqSolEGeVF7AWSNKmR+ijdT20TLoWu2ozHNAs2j+8oqOwaxqYdFVhT1UUtIDHkoTdZ2
Vn9J1Zp1zOzXRsXdosuHv4yh3QLhCS+6DsINtslaWhcfdkNBQhPJkx5H560ryQkxfqll17OzgaZm
aT13Ek/ZeYecdzYk2ekI67qJRuaDNRYnsTDzcuS5gtCYxgxp3ju+ZLOzIc1VXGrWd21g6Ti9p/k0
6aGDdT1vujTmmzlrp+54ciiuFj5ETqv9dCS1bhGZ4kTToZrQgpdyRoskUvV8YVKkvE+D88cpTIWQ
c5gy5weoz0sx6zHHRUEXosV4OmxwfJHnlcjCuZ8hlXF5QU/6HFvYVgwT7WdZVmmErbmZKjwyjbq5
eedXvpeEdWbnj6Tuxo+mQuNGtBnedk3pVs3kDW3QGzHyAE95v0E8H8D1FyWsQZ+0h5NB8wIb8Jgy
9/jVlMkshHwu2/RIdUTDWLw5l3OXbgwyLoRHEiyEUMNy8mX8tfE7b+XagZ26STbLQTZ4SWybldqU
4F7zhsAC5VM+LhMUxx/oFNWhyEyrbZ07SDoMoYepnWkfopl1eqg6PGiIbvOgK1qTra07kyxa39bY
aX/qlNQQudCSOYhtWk6JzAInulTPeZFsJofLOJyl67s1SqZuWyS5t/aahkPiF6Eu1wjmYN9h5nEo
WNq5SZc5a9Sikmq2YUI6HuZxgz47liU4HDOUQQljm/NMZYPTik9pUGHFVi6NxqWFPu3hjJOx100+
9kijyQqnhZ3ajwUQuWHkFD4ymTRMFwD+p5mkdMkdW5E26hqdzm03aVkOBOTTKHAV6Q/j1Bt67aUu
XpDRMyd04lm8y4CaIjDQO17TlKKPUZRkQQyFYxLEHZH5sp5o2cN2aVGQ2rb9BM57XhBYpG2l8F9U
5DkYNkNGA6JRo4scTaNWNk+gLuuySduO+UHb8rkOKE/Mu7JxEgc8T7pFy5Ljmg31Ug2mPRo6wdY8
kfUUlESyM1fYLl84VhYrWnK7UADaRnau6cOipNPXMZLJFwU593t/4mIb0aTkQTr14sghSM3CKMax
OjaIkcCfxKfWEPdxivJY85jRZeHNceCPDK2tP802cFnGP5Oa9kPgZG0PUyLADxS+Oi6yabrxvSgO
2ibFV+BP0006eHgxNZR/6vvcTUFujYiWXpMmMmzR7Ou4NXY5lS0573BFFowPpa4mkS9ymqqVGk23
YGPfb2fRDyeTi4dzJ3Krs3IYg4zlvq7yOrmammFstF9VdInTquW6xrVdNH7fBqYaU02itll4POFL
v0fiq1/641Ht0vlENnN9UQ9YsAD8efatarG7VCUqPsUYFXHIpkxtqimONqko0AbVUbMUsF+3qIn5
GZnbIRhQXa39GcEXzMzTWNB6MZUCQ+6P+IKxqAsq0SY5uGZTLgdes1VWeOV6RJCL16oYLitbkKWH
7KKtm+xdGttEZ5npTzLoym3BSfQhGCAYi+h9SFjA85HcpkHiNfUiNxlfTBSbKsj7qdGVcWDrlmbb
OoUcpTCogQSqLa6TnLP5UBTJsEibjn/r22r4ys2YyKAu1Hjc+/5IloOl1fL/1/8PHoN1/ZAXvedj
d7SST4Gb/HX1v0c1/qz+v8vd1f4ceC5BCAdaDJ5lsiPB7mt/OGaza0hBSx0mbBmcHPzJm8GACrBY
AkjSu2fP3NX9GE60EZ8BeYXhEJUSvvhPSDMCrcgHpNnuG3fnEjnQecAj7J5z87jsL3BmSzzk7Ebi
qO0UlI609ooA1X06f2Csq/Mr6lnmlmUzuYmGLfgQyNS9KkJ/xaWlpRdU/piLjUrY1IW58srmcFCQ
lR4XzNRASlX5yOq/WN5mYxV6nBcZCWIhKL4RI1Sv50UyiuJKSlZH18SQhp/EPG1qog1OHahCa2bN
uwSjdijDuGA2r3U1MGOOsJgaUDk2Bk9b35Ay++a5vgKZB5A+wSxC2+nRGsFwq08V0Ju7wS9YLtgR
D6kRgU3aJeCpb6KhKrPmsDW0oIcF7Z0Vh7OL23QI5rQu0m8FilI/ujW920byE1+PgeR5/P1wMmF3
sJRAv5gDS7q7/oDYnDMiHUc8/ZrhnORp0FaEkUQr5XtNtrTjENs2tEkb00R71Jvr8nSgZILMCNOZ
D2TT8qR0ua6qhlh8AjNTDVz792uEgfx9oKQAwICCgkeP7To/CnjgPf6oRG0SZWOtrhHU+vwLJbb3
LnyeM3CmlpjYP+wH2ZcmQIZaX0BwLyAE6GJG2AUtKUfxPhtQ5138Rq9beB7wwgzB6VsYe4DxV2BU
JTxR6PHyIdSUlUgTt7KzjxIgZiASIT/sgFXrqm9uLoXkQeXienBKm2hOMNcti1tstrCRwSzjAKJT
O5Ijn45lhk5NxOK4OoRo1bDqJBrTHI9TEPmj8z+7Bsq5eGEzn5bNwhTd7LcBqhB3JpSWobQ4IiOE
SH6qJhGLZplz2XvkXVQa3IzHeZz0Csyo63mKlUYZwHfYzFykJiy8rLZlWBQ9UzYQHoglOjeDgB9x
UUm/Ac4nF/yLr2zSrfPvqwllpp+xQHnj5JnF0ANn7B1WvpTFSel3sNwYLK4TJ8QVDD7Ay/yGIF3P
MwLcUC3xnOrctQbPunRWlWnIa1Fkna5SDIViwJuWw/ejcQS4VRbD/8FUB1jfuZGNjZai6UmzFsjL
ub+oZQVfafIxI5A8D36UxkExGnjKwaoYmyIr3hPIlhU54ROQ3PU648jz+w1zPVSywZSSHLJZNUyO
NGGSd0b150M2ClIanSWtrKIAaJJ4gOysgSFN5p+qRtUCGP4G5gCbSzapfq4uEZoMLGSEc+Tzk6p1
Q8Uv0xpmBeMQ9jn4giWkqhhngcHS2W+T8CGJ2zA+Dv4XzMaplSfUDFF9ViqV5f4iK52HCl0jxEco
dtpENv6irCbANhxGf7aTRt5YV33QwHZnMpggex+OcuVaN2tbZEO6KT0lrReMaYLciqKiHf7iyORT
EkY0qkuoAkRp7KeyaaQHlAKGCQcLLJDdodaUtYr5kTSpAIdQJgX3uyBiHQbkDaURAAS5mYQft1uj
SCEWfSlFkXO0sipLu1r3FnGDgbuLKwFq+DkkZUPu9erStraSF3WpvGJpUhYzncTxcMGmlGXhlA7R
KqU9OUwRmdfGjv1hZ+PqXFjuB6NiyYlI2wIFDe3tZQSb+pBCg8JpsL7kr8zWkKKhtApHhaGnIQvS
rqCPJILBL9lW1uhLlYM5lkPNj/iQQsVDkwTQRZ5dZmKki6xKu3dzVrRoATu3XcgJkQJ2LDfXSd1d
+JjWW0u9eGt61y6Yo8AyORof9lWnwkQN8kzUSRPkaZ1+TV0ThQUU4RpqgDJkkWo2cvbNcorKyOqy
ZsBb5HIqgecsxXKAj1xLb0r+smPVrfwpiaDezotVPuJi1pPK2DLJUHVRU+7PuohR47RHqvj9MM7y
CpJHBiR5Zy4H6acL5LdoQ5FKUl15HjmiLZuBTXcw5ZeJ6Ax5LG110hL1Fbgh2muBa3ze+1mSQslS
egvsTHvuetqud64gdNPYbYizU66ZGWQQCRUl8lPa+2paQ6zrrp1PM7yourq1QZyaZNI9nI67kS0T
JvQiz26MYhULKW6zs7EnecCYqbbMtbgJoBaprlDm6qMRnjW5dRzvdmjE0lrTuB82o+3GYyTyfi1N
5W3SnCR+KMH7fcXDAA2reZY40S3kGp+HuhluGs8bA2A6ZjjxnFW+VlENKcU8O9i5SQEEl4cr24X1
POTjhndxE0PtXqcnExbgiE09Bv1ACrIB+rGoN3ZsgH6qO3/LCjPqjLAPbJiuURdFJxSD+fSua0Mj
GrSj7kwvoECAqoWKtjypE2o/T/XYLzPgNdvYaeDKxzwPBNAbtfY6Qq/6rqk08YtyVY1Qc/rItGfA
Y+ZnLpmgs5G3bfy+Sabmkx1r4+tm7MYgwrbOdAb6EY0lj3IwvDGBHsUoh1Plu6QIyrnPrjJTz9qL
kfkAz6tqdA1U/pmqqFzXvpXAh6JoQ9OSXjkJ1HYGpEmv64pCH7GNgJjvvCaY4i4+4tKrUqCzc3Vl
PejSh7KBqkSzzDWnfOD5Ehw954FKZ3HY4io5rStglsiQ2Pd+VQIN2Y14ldU9v7Ikej9kc/Z+bsws
V01NgettTHwzwYKsklZ03aJiaLporWKRtrSZtjiPW42Svl9zlderRiiGdSyceq/KVv0F/Q9ymdmo
+qsHduamgw2+o/f9YxplZIUgUoTN2LQXhlSeZkPZH3nW5V9mVJUrUuAIKuZupicJNCsglo3gkVCW
Sg+ids4PBaJRULsyW+Wss++BrSagf+9vMCrJEggR97mA+u9UlYk9xFOhLoyx8zZ2WbMYge3OoSo1
6UlJUbuxHR1OSxfZSyslvSZ5D87Bb6Ye2AQDxtOQ4R00CrrtaMWwToeRVLrqZLmKODTNkoZD1jWA
z1vPno2OgGuwZ8BKJ+8l+O3PzSzbSwj48SEYmziGzlF7CqE+XRYqYkfpUGAStEYVoZynkuy4qnI5
x151mucyOY3Hqm4CVRdoCc2T5nPddhTIaTbPR1bRbptGQ65jz1SXMZmh9ZPEZlwQkctDXI1x0Ncz
fSf7mKySznpfvciXFh1NjM6pCiYzwhRdKLraSHmUM9KLdoHg1FLR6kLV0dHg1fGp6nBx4tGp/FC0
9gpkoFHVpviDM5DBZJ3ITkYFXS7NapxuVFX7Xzov6oYAilcEtL3o3qd+3zerxC8ItIESLLY02rGs
CplSbQxQI2E1Av2ie5MMIRBLRuhsblWvDYnKk8pzCG8nrxGw1hwNrT1qVD8USzxaPKxL2ph3ZKTe
mShVWgd8tEm1SFRtz7M47c3CFtWUbE2aV2no2ZJNqymKsLcSvXPz+SRL2yWrXeqBQtWM8MDYHFat
GuJ8kzPJgUjEAjKXgJku6o/zostcQDocXw5iBkq5QgU/KtshwuGAIUXctvBgpfYDS5NZWvAjtm4Z
h8QpLr04OuxbLjbMH1GZXc5kivxeT2MDFNPGB2eH1pIm/bRqiqkEcq13rLuAnmqe6cGPC2W1Bbqm
yAOPqvEiJZ7i2k9ocVZN2JtXAydTFiABXP/RoLKxDHzbIHEM/Zp5CKupgc5DOaebzG/TgGORb1pv
Gl32rpg8rmYCy1+i0YQwH2LyHuiv2mfmXQstVdmGQKrxwtdl5yqwBzm7Jujw5JsFxV2RHOVJnXEg
MOtx/r/MnVtznUiWtn8RE0CSHG6+C9h76yzbkqWydUNYtoszZHJK4Nd/D5JruqyatqNjbqajoxSW
tgSZZK5c6z0skm1cdBuLZt3u/WAqq/O28GR3zIw0N1VB6Xwol2I5F5nnhAc/tGH3Bh/26qLKgDhj
NclgjV2zrB/90R1vLRktQdKUqQdS6FWiT9Y18x8dZfXf5ojURCCicM8gERBRZDCak5uQwuVWl4yD
NQ2+iYPcv1stD0Qm0VO4FmDD3jTygc62ANq+EoR06B9zVatYZtpZIpCawAnyo3KXTsobBynH9FCi
5kjPSx16X7J5ftq2PHvIcvWURUqWMWVCc29MAEEepv2ZzeFhEyT8/t4Pg+2qXt36tocdP815HyVK
q03FaHlsFTeNbO77tvYPfY8QZQoLj/g6j83XMUu3E3xoHetsSW9UxbmSOMtg9GHjsPHeR0Mu7gPZ
9/2hmMOUxO+FhF+ywnxzOlV9UODZ4XEIguwakrO7n/QwZsdpyeb0wm+bLIitZokumq7UB7fV9anS
qbxvK9s5RmPeXVWptG7cavGuXOXPSZcNdgLen3UH103xZE3BdLYtrgtaHHAIH+xo1sNROX53O1Sh
GS9UD5ETDcZeEl1lJWDpMKsYeiQFUWisdrqAT8+W49pZzv0Gq/ItdYdan5VWPh96NqWJt7Xqbznl
OfwLv6oPRUl+wS2kd5w6xWlCU5FMrcofyyJznnxpLyc4guiss6PmFKigfG+Vdg+e7+ef7LZ5qEub
SorC7RS4afm5M+7YxVJ03Wdhp/3l5Ip0gd9ZyjCBlfIuU+Uy6MxOT16xzAnmCfGupCy5nI1TfK1y
ETxVoLKfKkeY69lpBWIG3V1AbqyPXVC71R7TFhWL0tY3fpoK8laC474Iva9e1VCIrW2zn9qLOzx3
c2gVx9ovCk6ohpLlopVt0SVDXyzjYay3jkIgMKWTiJo4EvtWUcqbWg3uc57nYxW7NfcQl3UAWFjx
d5PW9xFm5KuSF40/ucGBEn6ue3KtKrtsVDf+oaja8qRSQthPHLymjyMrNPO5NVb+YVSldV5o6T74
pZefnG2uprhYLfVOyqV8nuZQcTxQeZ66KYVT6lIprgcZ9ldq3Ryo94yU5noZJvVcueNSJIPXk9gW
c718HceVvcKmpE6bFC3ov80m4odROc/HtpzFpdE6Szlcl41kHoHFd1pyzOmpCfLxylup32KLdGQ8
1Km25NHSTZkl9jbLx3Go68+BmpekGsSAgAWhxe1kAud+pMqLTulIDhfD+eX1mSGpuiT6tea46Dwv
SeUiUs9+G6zuVuTGsZIpFVojiLEl7Lea2yzWg2IRJV7e5KVXzads9mHZmyopK5K0/riXsXOSojhx
yalFm26f2mFqK9gnx8D5z0NaEdIiv4ND6J0pq9czy3bL1nvnTyIN48rRhfhS20FgtclshUuZnrq+
rRb7pso7v4sSqu0F9n3a8maYkoADV66H3OHcquNp5JRfD+28pk11tYYpkE4yTBRg6n09A2MKRC7Z
FE2nflK6+JRllddlB8NWCWbCtxBtH8+LRqV2ysjV2ospn6zmzwG1wSyPeVUVTXuUenWq+9SGb0FN
Y5XF2B761bPs8n0JqMhz8KxuKKYyniZIgDleeob/vbF41wDzOJTteohUvshPkhI3v9cLq/XJUj74
wVhHwAyW66SLuoIesqmEJXGcSph9uAXfMi+1F/8saKyN/aadISo+T8rkVh63oVk3i8o2LY3PEUE4
Hh+nHEAhvB5JKJdbu4TX93YtwqSrs62wXZ4WR17Zlc8inNq5Ocgavqm9EhPD22LeRuC6Q+LLQTTp
vRilKvyj3+m8EJf2NOm1Sw+iGMlxqB0yfVIKntzNrbE7VLLObtycqiFOVUTEXKOCJCr0zooxaNZV
nXJvdiHsk5ZspDbeMWsXr6iPUN8IesAO2i68hv3ywiNiJj+d43GGKp1ix9MRXOi6Ce+sd/vmUYVT
/WBt3TBCsABIx97E3jk6cFTf7LYiy5qknffVsfOHKD/MvdsGS7y5evwAiDitx3Ic1GVUZPN7icLx
XMDhXnd2KpLK9aeb0lnX5qhEM16Mc2SfCVDk+zJaTHChSeGCWLQwa+iuTNWe9aMNR7aECpZohr39
pjY7rQitkE2xzzk6HUaxrXcDFN5CgmDVRzJQKsS0VFKe9b43Noe0CZdna0uXVcVOZrRzF1ZFJQ+8
cqP92ttR0MdDOVMatJs1U430pZMfSSf64XzKZTV/y6xlR1zIqN022ao8O4Hdzql1aiY6XD9Mro7a
JLW9rjt6qz2cO0MXfK7n2gOwDFI36xIAxUJSoQbrcNug1ZsOri2n8dOwmT7j4ai0yZPWifRMguS4
V54HuHWbUXk3safJw28WNXlLbEQVHIPKry8tJEfxsE0y6VU436pm1bB503BAjxfpOECMerbtjOMW
LJkViyXU51rVukwmALPnrZx71kYafZgsu2Ocmzr5jlreIwhaDruwNTqWU2e+W+WeFFSlyq4twvDw
RHFp8g/wyf2edQm3OCeD8S97L5DFMyFSrGdi9sq7zoj0Zmms7FvWO8x8aLblfET6BzKybQVUWGGb
h3CR03vT1zlDANrWsQmajmgaNEjvKhndOcCHwSEqO3PhAFoUByOy4g8jdhWQrAbvHFlNmWjTy3ud
Zt1pdFv7k98PThwFy3bI+3q798SwrbEXyvUWnsUtDu40zCMVSqtgmIs5mi8yv4dRG1oEE3GWmoXb
jeo8Nj3VcKLaYHVRqeDMh8yGbEBtJ6A3yXxSUJhRBekUi2xA4Ju163AjJjVdZ64zhwdbZio4lWOt
PpoFwcFpHVtG2VR+8OT1eZjFDQn4O23tGe+Ab6+NyanXIkZjFpm4rWBODxzopQEWms37rQEBiDdf
Kf9YzVu5HoTdFMdNL/xOJuVwkS3osA6zUH+aIW+PbjosiRnl+jkgWsxXy9j26lDrObwbZD9OXE5K
TUFQgAI1bncj6tS9CvO6Cp4jK10R6TlpdGVZufu81kV1uVhqeC+aoUycInS/aLpntsd2CKI1QWNR
gjejBlkPk1nLIa57JNbHKS/Cmvjbi/qqdNxVnkbfyEcrzdVyC3JVCcCArlnjWjXO5yJqUeA1yulv
uzQa7GNgkEUnW+T2HJmpLZtj45T5x0ouvUk4N8nqyM+REvQ63OfNf2eEAYYWbpfehnUjPum1d7J4
nurPYmi6T/3YdTGmJbDHkW0TRtnMkq/7z5ll7IzcarESi8zjpp+2JhnAXZ7abLIu+pJNfeiLKng3
TmN3OUrdJFTk1TW4QHBupXb4CGJcBCyDzH9W7iaOi2cPd3O/uhcV/cVclHkhGqG1tZsLGbVAPMEw
hOeDgKM/bJFF4tQU0XLWSneu72DQikMPuHXoWepeooWcjqQvzlW7dvmpKY3zKU8RcUXp6MRqmOxD
tsnq2IR1+ieUmH3wpDc+hKT7Z46XOs9dNlefbH5FxtbCxLnC+tQ3XnizaKs4U/PIrgunL13Tje/V
ZK/IPcbOdtgH2/sos9AI9I7XnHEe9C1lxiAOYSCvQNGsa6Pd/o8SsOMQona61YjzUdrkTvdohbV3
X+bCa9CWMo1KtY7s4tLUlRBf1wn0vz9WCjyof+aAqpr5QGO0FGkCFW3XqLveGzpPvhvLXBPlB5oq
aGgsDSeao1FdUXrCNZRKdO+8dR2i9cy4ywKxIDp7GfMLe8qbcrsI03IdH9JiMfKrbL2uOi+7sBm9
JPV6tHKHcJae6QleVeQ/BU1jjRclilvfPsyjdjbSxtBGjNJXfm8vF9O6gGLGPiznyfNaEz75bTsS
VLSq6qUmjsnclgfyvLYBJV39LDtq7WXdfLFUpPHlaVnhR9k0vqDnVbzOueq+29pag+HgA+sH2XFQ
iHJzXANFVkHcqSx1IDdYgxoaJCuzzdYfZhGOlDCFWPy+f+xCk87lwWwypO5zfVEs5S36pWHqDoPh
nQzO0VYCqcjzhPTRWWP+iirWxHQeKVm8qZzIcJ7CcZZoIa11H4nnZ3aENjtb5kD/MVnZ5sq4wPnA
z/DyBP5yZY0DBfNVuQ5p7SeLHSEu/g23+bPqHNYQj4OPow9PGSQdnMzP3FwhVzeQWRF8qzq1ExoN
j4nH31RRzQO3OmipVyPDv2VTfyZz9ytCoUJWQgViQbJ3ev/vZCrgXDjaedZ+b16vOBdSUWgJ2faD
R0Gce1OPZtdeLDfJixJS8DdD3onQf9GRXmDjxKbxPx5UdPY7gf/zDSx5Ybl5L6xvPqJJlnO2vfCA
deiN3Efbj+S5lbTTEd/bfwsT/gca+eeBv1wXUwwHobQxG4i311XT2gWdJcJv2Qo775N4qXr4lHuU
Zlls4ICKd23Ka81gGfKO7vi/mffoH8PeZxyCGC8N3fWDN/xwJufCspdcfLOCOtAikcb25RckB2zI
bkOWc1uA8TuIYvQ63VeDbW95jAe1ZlJ+PRE/rzkmQrqsOF4ds3cyd6V48wAw/tjlWrXp1zTaWtmf
dVo16Xq00mYPMmvY70Hm15f85+AxJ+32qJBGabjeduvS3xj8PMhTZFV2/83zDXqI0+r4m1OdZG8g
o45FmELH9ROzrkm+WMFPnb3OfXSci85W5jcLwXmj+WACcIygJ4DmEQhPwjd3k0VbKSM1Ws80k6NG
Oiea7tKBZulyXqI2mdLbvKRoQM5VvEQuutVYFnY+3TfKL8HeLZDo+6jJG4pzGPDevWtmdOXPv56z
fev/fZ/gbWJ32p5EtUUDOv/tRjUpiLTelucFApJFgObQZrJsGBeo6aUX1IDKRRbJphlNt38pVDb9
p5NF/8GA3go0VA894SEC+fnRweQO4zr43XNbSwu1S4nOAxJ6Xm3q6CuRShQylMt99aUpZYv2pFdN
78jz0CotwFKdo0vZNTJrzm+1xVbPV95Swbb8ToDxdo2hVhY+HiPsbzxh/63MYREGFrjdxPOQuj5c
/16v1ROMwlioNjF61dycFTQzPwP0bbr1EFbbat0bpdKLIYKGzpJmo7q4anLyvxTxvu1jR6MutOo7
v4ky0ibeQLNwWrlWuTrtpb1FNX8VzSVwzG+26RtFCZHKp8yiS4KNJZzXQMg3EYOV2eq5ndVTAA0J
k61sGH0dU2uQcybOFuz6B/KJXUVRg8fxs+klnCgn3bnuxYzCx21kxO83tPc2inPIItuSkYO3cQ8k
b5YFjOBAldCpJ9Wzi2DOQDW9G9fJxXolhmllOiLAtO2xIRvAuTDlvdF5QsA3/l2mt9Q6J0Mrt8d+
h6Jvw8LfpVSLNzd1dFZNcn883QCkBd6+w1t3qi+r7XHDpQKvY9f1Lu8pmP3dL9hGOd8UuPq2x7BZ
Fp6dkKRFeHY2OxvDgwKbGFD3T/uzq0CBkWLpl8tHYWatJg47bE4ohNBucOeF1e4qqlHJpvqyDH6r
0azOvTNTc3XbeN33FXx4XTe9S6acpTi0Mg8Z0uc2bFPvkZLeYZEFYYYia0Z9g5jr17HhbQhn9gPg
LQ5wL/BpPPhmaZBFtpkD9/W0OSgls3hxkfgPaJ7Lrr4QkzYEil9f8W00cgNikQsxi35vN/G9ueKA
8yQ3jTCfBcU5i9FM3h7+XDRMLD9/1mieIC/BS+BkpnHIboJXicavb2N3y/4UFUVA65CAg4uGiu5u
2vs5HG0C+gB+p3lssA6NIh67SVrfAZs00Sin1HWOfRp0xft5CDMijspllx1xlrlzF/OWAlMDEbmZ
vqrT0L9fRF+HazwYx5/vxtCyi0TLbemuWERg4SVU6s7op76zb3Yy3/mum3Oyi4u0rMZ95880dn3H
y3QCtcboWcUyn/16xM6buBYKDijSDUbNaAXqyZ9HXPlp3ho9BA94fmzkfpAaLnK/GcOrIYt1PO88
d9ANa5CFaMdis/FFA2hRPOy7YirRGd1jh9mXtKsLNDPnhaJEIkTqDQrxpOsZFfHZJteKXZeaZlcf
OmvYsDsDR7ONfj0k92etnIfLMkQohwxO8gRp2fMm69XolbaubN2HcMwFe2tU2X4DoyWmfeu+7GNa
Nq7cW5ov+xYnVu4hpVeag8bKcThcYVrYv9Xpiu79dVQGyP8NKipYgBV24DbVuLquilzsQ1yzxh9O
lRX04qTCfhZDsnJeMNzfDO1NlsnQIofXjTlsFVvy+qs3QxshWIJ66tYHQU3K9I+9Zmlt9VZ0X0c7
rOAB1rHT22Pg4rmp4sbqHB7Igj46W49b4ztjdoqENZkHstSe6YA5E6w+MW9Ek7awIpYYxk61R7eJ
sHleuCTp4IlkJFywGFObf6FGdZgKpDJMxTgGwK2JhKNlS+SRW/Kv1/nZQ+H+8oNfZdpv9ihGXnot
cX7JEIGu/Y9U1zGb56++tj7OTdARHV7TWzcPl7lK0OBSffzm8HffHEf7JT169Lo2xxI6tbcSVbvs
SCHVEnwcJocVAoUxsqA4+5kfr1ReJ4+pwWk0xH6Nobc/r+e0JWUh6DFLpl/q8X3gDxTT8B9eSDBg
Q853UOR8CriPjT/imfVvfzy2TJuWqVzqsGWvsIv2x5FVy/4gAPv3gjZCcz/f2YAO3ImEFdgeKx/m
9XfqXMzJP8dEBr8fAgQJx6F/zD8qKtLBAcEMvDBAul+n8ThVQiWpsdPyFuWV169Hnfe+CuPIdaMy
j/teF/rSrieB8UeR7VhXfdZY3g14LW5IbVBIfEWsZJ+bdPJwsgRtV3/zynrr7/CbNrzXGQLLvPNm
xwaNDMs2kgqFm/CG6WSMBLntdZ4uXexj9HGuhd070QEIP3KSchkn/DYdyO2GXa6d8UYl2VJhrIjn
rTcr5kRLll55ilxn8u79elw9qKvFmcx0piKTOyn5W5oBtOfIKusk2GqzbQiAWYoKGGIFtoSDKv3T
HAUZpGNjLdtH43du8Th5dQYb4Y2uk6zUp92KPWQcokNUuGZvHVBn59Tp40F3ttmuUjwU9pljnNw9
ZdYQ5vZRVV3jPaxyzirrIQKKWT4uaGPHG2sYW+uOEyOYvsne9/sHzB4ZNk3VdU4+fIiWra7O0gId
+GlD0NR0cVR1ws2TAD5Nh88OBp/2W+6ik1wOLJVVf4+m0Rg41toMTgnM3GoZHqgDZO2fpQ3k5C1a
QauqzqDYYIfz73nYipFZXhwR9t7NJrqZJY1KalD5B9rajL59bFtPqeBiitIir69buVQIdss5G818
bWSaFcUpRd45ybu0hXu52NnNLDyxVnyBDGHedr6pHsLCRAhsPB/UKk97QNsLkw1WXpyZouG0gQ6H
o1kPsyom+amzJgiiCxaHsdLEgLSixJ4UWVcUj6sIF/9d7QYYy96Nr9+0iqLmZ7xf2+Ny8Daeft4m
HbnzZen3MIznzmJh505W/DNTcIYy2WlqjJ3zfi6i3i0YTiYkh8qXJV3p6IPRJo9k9m41yqjgfZla
YHXYYITlqotqWqNwfuejlSuiWEfRnlUHPZal6jHIUvpqwF7UAzNl4ax2mhuits7llSXSPqivnQKv
UP2+LA3EwhFNrsF29ZdEWLj7La0zyKV7tLN8LXA/olnow0M7ImxsP7kZbJMG+cTt9TBlodZJTx3M
zLrhVHCCJPBU+x/h/klZYq2jPaf3cvznFAY53Lp/KnOzz5iox4ov3ZCP1n3bBHvI9+YxC3GumrFj
AWzwdf4ZjQoaPqdeh5ojt2T6NGYd5nSMhpSr1blDkdmCiPNcHOXlrvzDqZd9nlsvKgHvrMnqeRRW
iyTL+45aJKLi6IuCTCsxobMGOinCXE4WT9Cb9PSIn28qWubLyrcO7dXmOQuu9mC/5YInjcvRZ2Vx
BcGP9HNqLfsC83trf/KwnHyvjpAujod5dvgoR2yoDfcw0wuKMf4YT98LoZ+xJuR8T6I99u8r6aWR
SDwTAQDFKkDnbh9/rJ50G3b0NSitfXBQ4C+TMbFq+uRHjhvJbdedu2KQ1Y2wi966/zHV1uvH/5rk
18+BFLjVTeAiIQsS/LX5/FwVvir6s6IVK4PW7rZwrQxnfmHfU4BnXRTL1wfV0YuApUbljZb4AgZt
BZR1KjRQ/ruomTpmaXabmo+4CoytB+wX6RzFmPH2pDdrJELnBLDV1tAdLzPYKXYQce11TLlbUKMl
qmt945wDVu/Vuf36aF+XBwrNmvnxYVD4IoN6H/zirznrNHOg90gkvNznm2uHmip/2KwC8RA67lzs
0/u6kLZpnbhLBrn/FafooQapzQLB6hrGfL/11wm1NrPxj64WnRccLVu2VXkBJBss6izbES37aAqY
u/n6VWSvBsPzLWak6c+On7UsH6QVzT54ejWwXAdcGvsfdOf9izdnIV/q1t63Q7PJ/f7byc9y8zDV
WZ0VpzbDiHCfYzPNxHk14IMer8TrWinKIRqDsx9Tjgaj53aWVzU+J0DHxUtVVJzzs4OC0X4gcyvD
+aC0NbZFYg9ZysVxgqJSQKmiwDZrAAMgm1c9etBBb+HI4HzlexUtLcrwVJEsLuuliIZ66c5Hr7Ob
Jqkjr27mOB0yYEOE4hOfz9Ft8IWkUda3jZ7474orwn+StsGfGmtcTzXe33HXwZu+5OpODmL/6Lcp
xtBjum772kdf4u/4vYDxQIne5/UUHuuGI7bBWd/CWUHtcFQtn1H5l8QbPBddVZ3/MN5ABuZ9eZry
mnr36+oNnhDnqsyZjjPxsmd0F9bM+oAwM90eRR52ZnxAQZob/xz5zj50WksMTJFALlcxoiozgzz6
m70L+UfINH7mLGpfNeBV+xJ/xU/DoTL8tjO5+3jHonD50rPA+bwugEKtuKg3cGW68FZtFANZrH5z
IyDj+ISPUoNFPctpAFF7BVk2R9aYN6YWC4d7kdHZiL+xvUJvKWU5qKGWGLzpCYCqxH9qGmqnNhlr
gAl5BQ+676fRMwV2pawKR0Kl8FP4utsBKodpptbbJ28qxA4VuFNY4VoqazhCiKe1ZpSfDelZal2a
dOj74jYS5Q5SYg8h/ARVKnyECcBYa3pc0hIV/sk3ijYHB6ALx/fQx1PgPnmZcCjJOQx3WmGzvI1R
oW/bj41Gpvuco45wWHyvM1mOCLNuRWEXGFTgW5o0+FBtk7Hue5JpUIUNKY//RLxlfVlGbcxA6dn7
GDBpWAR/yssdparRjexYQNR0Rj350Zpr3MNL7de3vq/VimbMRYth/Yk8uFxSSCQ6GMh4qMG/rSSs
naB/BJE01fjRzjRdUPBzrCJf7kxAbqO/RXMxa+xGKQYVPBwYhmhzYbnbUD1u3uR6XTxxOqCrwQ3f
kVMGgUSvO7HKmzJyaTDRrShz4sDg4VsOP0by+iy1Qu0tUfuL3TKUvnh6fpiOIhSWrDqy/33zFkOz
fwLtKHOWli/OIenYFp9A4rZ/MBWgE82Ryn3nNoo6VWzljGwxvd3G1VFHhGw73cdd7T/5sWR/mIlo
VcSPXvHwPZxaWdIvaw9b77i9Hb6f8oCOPrGxW9Bzb93SyL0wut13eWZtOxw44Kjji0daNl5gvWF9
ezb8wy245X7n1YsPJnq9kOwjjjQIUx72a8XWFuUW7HJwRBofqteAhc53/8s6dHYw2qr1DkIOPb14
vEOTNbpLY2TfiJSmV15pNPgd58vCzfY0LvcWrhHM9X5b08uGs7qKcwTh9otbR7m7IfOAImpfk0G6
uRXNOvIBtvGYl/VuqHqdEHDgPehVob+7sLzBscqr3BV1EP4G+HpT0IPlEB9YweggYM7+ASvnIxwC
eLV7n3edz10HWbawG0xHmNWWt++g+pW0mwu93/uva+kdR/0bC7BfHn4Qbeb+enOu/wZnxUbSWWYI
gKpeQ2MJBrzPP+xOTWvoX5Xtb4AmdpONEYJrAVnxX38v6/9G0piw0ohinPavNWJXS9clWqWe9463
se0rPvLznSycipIn3CFXZJ/8CI6/vpefIQRp0+6c/+/vfAgEL0oU7s/3ks7CBb4ts/udx/SfCuns
+TiagkAct47U+Xfz/M8LYpEEOPBp3we4GL3BFengZTvYzNO7V6FdVnHiXwQvdsIfO/vXA3Teduuz
d+zWlrwWNXQd6Kg3F1zq0svasfbvfkQMgy6erbQiVqdF1uINIQ4clW79h8mgXz80U7vH8xdbqTVs
HufRb+7o55XOnFNKhRGHF24UuPm3tNga2ZYJVqHv6tdNZcjr2OPLhPZEn4pwLngE0MMrOzMSHA6k
Fla+3wgiBT1tyayp7E8S1wp9UBYsdiv2SKX5OMBk6twWq6CeTMwrn6Vew+yvB/H2MfLgPFvQ44He
Oo4TvmVZOXf16C7WfJsP1R6ZtpdESNFVYvqwWuHk8Yr4X+2Z/+l60uZB7v/b30/y8zoNFrIRN7Sn
2x/H3pLl6JXtjshKf6aBFyP+Z9cD8t/f2sDGwGfs/SMcCOwUTjsXJcfNbjUlSd6fRlDV7It20PuB
8esL/hx/wGcj6CePHYhz3wPRfINnIhZdaKoiq/OgtfpKJihIAvHk0+/jt1vwn5fi0aGC8EOPSj94
G+qa1G3WKfOz89dUZJagI6wjV+9C8JdR/eiX+EMM8No88+/9FP/eXvH//bsmjD996H/T8vH/YDfH
ELj9b8//H80cD9/rL+bLv96gtneAeP2dv9o4SlqgRp6wQ++Fv6Hr4l9tHANeu8mG4+B5afGwMzc/
ujjSDpd0llqNACPRf+wGf2zjLy1Qw//ywCwle0e6JCO2+E+6OcD4/nRc0vV0f4+Tw0kGdcrSfbsf
q3LOS4dy5nylUv00lmOrDr4SZqIRF81FlqBvxpPS6/u6c7fdijUndJiMkja11amExS/jTWzOp7Sg
V0ncthUtZiLbfF9Gf5dS0SsnTAHB6mx834bWXmTUT54FkCOmQlFCRsPZKmz87wstfmImsThPGynv
S5o3XENMbrd1KUf4xsmmjYkeUnRaaE4v0exUh6nDX0F6hjE073VMM4T+atF9CYqKp9daZHlmuDk3
FoC5F8FWpBed1Y93bZR5lwSbpzLQ1qeibqyPmW5pi8hZdjZFbnaEXxGxCgf1DiVoeGiW4cNMyyVp
VQwS0DcG4PzguWt1imj9dVilIKhzPNHnrvpT4c4BHIjQa7f2homYfocndNHqpDeuns/uBx+KOS6C
8QZqQ8ST634onPBjOk83qCxp/bi097SEda4Xgwe0rmgw5GKj4D/Ndbc2116oPtFT0U02Z1wuqzV7
inxsOLqb41qIDzR9etJyLuOg6+6X0to+VxTyByXy/FCFaqLz3TonRUGvwiD6uNAwJg1wXXFs7bdA
VwDJn8bCJs6CLbDficqyTuNcdffZENWP9ODwHp1FYK1sa1DsLBVohsMFVcWo49xG2b+p95AOGwoy
63Kk6PrSeU7/UUUjHd0K/AOJUPURFzMGAiPP03AL41CO+h3qt/6TV4Uf/aHo8Mr2xZkzrJhTU/TO
WxA555H2Q4x44UO9KYtMXZgHxPvZpQdrECRBNjQf3Cidvlo2tWyCYVd8GLEL3jaFpq2UcfMlhLTW
27HO23thOVgc+7bPD24n7oZ6jE5QGtTTIvepn2hHVxZzcchra8b1s+jorNdCVReZcrCnFivqRdz5
AGozNiXXWaarDJwBSL+35ENANXvlNb795DHww7DilmtobFkcJHPZnZywhxQXy2pfmVVLVE2lLWMp
y3H9E6v3Zp2FPWa0P9coMDe123NUZa1XHeugEH3s1FmimtK5/88D/f8mhv90GPy7E+P/YKB3IqLp
ryL9dTcVQ/HlX69x20P9j9/6EevDkPeQ825Lwj2BaheL/Xes5y2+JD3kIai6Xjph86O/gr34LxqO
uKBrIZQ1IAxp5o9g7/IHaZGC9QCayUYH5vwnwV68yRfI7yBahefIgK7bgXTflEbFinoMiL2/kG0a
hIcS7PbOZi/ckKmqU/f/2TuT5bqRbMv+S82Rhh5ws6oaoLkdedmLojSBkZSIHo6++/paYES+lKhM
5Yuc1psoGpEXF4DD4X7O3ms3mQvSunbUl05xogcAi+1xASV3Uto0OnWtPvoo8TQ8HHa1x/8x+vrI
FsBzQdc9uDV8OieprTSUai98Lcnma6q4w/es1ZnHkrh4ZB/ch5R3qfDAzzxLFfF+UOkO9rwGN6YW
q+207/HgHGRT2vdDNcz/Zsf2c9fT4gqYoBMQO6M6oiv1USGUodWDKVvT9Gq1+caGErePAdv5et9v
58X3/mGI/Llq+hEx/mG1+348Yagod9knOb/07XUQ6XMMOfc4KS0uqbh4oYzKzBtxDX5/pA97ke1I
bPo0h9UuDXX94+5oHWwN9oFdHKeo6QJghYsnFospxIhSSt+FuV+SLLr7/UH/yeltwlhVYy3CMFW3
v/9hAwzvoJvKqiuOg53AjVAGXr0dTUXQvbMFw+SvHw2FAKtd1iuo1j6srGPh4tSh43MEF0NJr2rf
QZI4t6+HQjz8/lgfd5vb9RQOTyv7Y1X8KkuY87hIylxNj00yF7yvkqgrAlA9EigPnoJkSebroR20
y6nLx8NaOH0NKdbu/vI5b1t7RM+sqfjz4/as0DpnKQcjOzZDXibBTDE0sOmuPQi7lv9O5/rrGLJU
lpa6DqvVNU39w96sbQQ0ldbOjrW2rrcS3GfQKzzBdVKDN126Dd+CNT53/4OTpFRE9d22qRl91CJg
5p3SGPHNEdkOlt6RuzkZw7SpH7H7/f7Gfhiym4SV9bjQ2LwzC/6i5jYxiGkIktJjqjVxgF2Gel2t
tstFvEzGp98f68N8+34si92sabowJKhGfXg8StbALRKp47qsE5zayClPsJpHLfj9cX6uQ7GG55yI
WKFVyCTDcNV/Ps5g0z2xwR0eMcWg+p8nuoMemAXdoyxk3SdpCvQTUSx8jxWmSBSqZZycf/8dPoyd
7TtsMfXsTWw2pOhKfv4OIy0BnL0932Hs4qDWqDV78arE5wj1yEnGrhV0VGr+zXz+fgn/Ue17P3WE
dpw4+3veoe6HV9oY25CpIyc9JmwzPreZXZ4QvixXdVYl+9aoqw5jk5wrb1rm2EHiMSzjcbKr+Ztm
Uxx9rUdRnnJoPYeYts0pSiP+WDPl9vdX5599TyqSLA0IKmLP9cs2C3D0hP5UOajo9V4WVtDYyJtC
cIsKm3ZOBarL8ZaM/nyoyCk/q6NOER6vb3QccmleiF5Exzl1jSuh2J2DgDCRWSATgVv299/111Hr
UlVgw6pZrEh+qdCoAFdkV0zpscTWCpsmpprrVx0wpN8f59cn0QXZtE1u1Ht4QD5M55gauChKlx7l
JNdbuDJKis9NWhdFZ1p/rGr/pYfj43TO8HSRf1I4pDbNPveXUp3bWZ05Z0znQEmC2I2A3hb14Bc8
KrtIr1lLzxMSuWF2vihlFe+hNfT/5sJqdFl5Cn4erqgTKRrjXuFG/wpPbGvoZI0eHZxhapfjZuln
9yBmoz7GQ73eKihOXqwkStmcDWULOSNBY42Bv8XRhmP8ogO3cBLDsNxgmtUHr2uyuvUb7MWpr+fl
ei6SLjolaaMjoTOit3Eeikd3KdbzWsD980TT2vdOM+cnvXStixE7c+115aTfWUNu31OtVqH7uNpl
AkF2CNQ6VR4UZ1pvQaEakOarZLwusUk9F9GivqwYH8+dgjvfE3MVvZWuYtUnSAEgq9FhR7AONRMA
u5MMiWc4G1uK7oWJ8L7RzedERNor+S3Gp8kwatSY0Vgq2Owi860YaQUGJTKhBJ9XlpxjgyfbtJha
tHZMX4aEyRsCn/UWS8XVfZSt/Co1CTf2pxSE9U5NbHM/IVajv+dAv3adAcJa1jhfED+07p3UMsYb
T3+c73IpOHxdt8qtu2kXPLUbnC+rGVkBClGEudvvdpbka7DRN8MmnTpYIGmhPAhpLGfeM8Vjg4jy
+v3yRvbUh3qVqLdUeZP8JFcqFMdIi23jBPkpgdmHJCFs1iSrQ+d9toKActH2KzOUi0jnawU+EIYg
Ei7VLwptpetZc+0Wy007v1XV5MGcU/MzbKdC8fVYrW6MXHeqIDP5nClJk7ONQjSgvJm+tKrANB21
5GDsBer71aObQX0lNoxPLmIy3VN0rm2Jg/eliEt9p7XSfM4sxP8IBGAMe1FarreokCDV9Xk736hj
M1+nizkmwNW09Gth90xN6NseNfhKRWhs4xDeRASMOANIvyRun4IZ0VjAaKVcdxXtrMFzyn49x8jX
IihUabd4fTeut6WlqCqYOtY5mOxBHWecQOdhcVzBNDPAQnTV9XMyxeoBSRyj18rN+aZF9rrZl9kx
2JZUHuyEGgisHBjpsVJkJ0D8oViVPJjpXl4j7G12fQarN55WGVJVsvxFke1t3CfpUYUhcTHF02Zp
KcAX6p161oxqPcFhsQ+GY0UPce+EyHPy58au8vPC0fwospzrcnX26BYpiqAU2KtpZnxxXR67GrOk
KjHtK/lgBKD9Vl9nz4dIqWp3YsbbYYJtyaEzm/ojTmRgwNVyyjS4gugrALkn8iR4SLxEgbwHwhHF
VclpQdCnR5iDMllGPLx6ZyJmtMwvLb2+c1ym1+3cu944GnMwLq6JGkI3dlaTfrLhTYVLV+sw/oG3
DhSq676a9rkoUc9B1gZ6r9oAFbD5pyK5g1P2Imr9uR6ULsyU0oDjY1aevo76UVHdJ8BVEdZ8yjr+
Mru81QboTQDGT6vhat6op1eJnU5BbtoP4xhdYBeMn3qMsWFiLvMpKUomYHNbI5X6cmWnhnHukfjd
amnRnRQK28G62peIDhZyiswyczqRb5NI3H1vVIJJFk1CmKww40PWiI3spElTal6kxM4l8g6+kCyo
0WLC0ddP1moau3kqIgDb0O0uaHg31yyUzCSYbOaL3FGLT6CA4k+Drk73i7RYP8iuxqSNlm855w5+
3qi0iWzIe/dbVqbtkT79fEyAdnBQVtHnNlbvXGua7pxpWUJjBXm2vX8sDwjXmPhp3ZQ3Xe+svsOT
VhxNsCe6p+fwKNuFtUi+VdPyygYSoTopU1GFTMeMeCM4sXBQibD1GRh/QckybydW1dwP02hC/6j1
EiVP/+gUaxNoUwp4DGwYxHIgf1nQ2zk6USvTywvs2/muynLrRsXksVk94s99Fk9AKuagx59zyqZB
hf2AA/6rkc1d5FmVvkVNME8eK4ihJ6Nh3e7pk9sd1rFkYGasHdgiFMptAY89LBfwk9K1duDuxi+D
WblvPVYmFKSVpj/opeV8nhExrXvVSgkvGLDbR3JgPVbNzQGiqLialca+hfu6+EB1al/pG+fADloc
xKzpPbTvof1ewyYFYUAcTNMbZ9Be6llE7QQHGAQ86vOKJUzl7AenELewXaAYREZksPnPEpMyRas9
KKlC9QFIyImbKu5BEawBL2HYZSjOzdcZHcAtNAmqBjCQApcMjICGXxjZNPo9hLXWfnJAXdqk8VDU
TM1P+dLJG1SyIIkjLcP60OhnrmAaGCXgqDHS9qNlMbBFdcY6ovoRbv6buCmsg0VH6hIqUuch7LPu
I6vRgtKd5L5QITMUa+c+Dz2nxETT+GM3pYaPM7sFuRpZ7j4ZK/hJ1aQBL+ii+BEKl3E1qK68VteI
Zb8wJIj0TsmqcMkVaW48/2JPedn5AgiPIo5s4gvExK4Mosgsjosilu8923HSIqbhtjcBYHhGLcbO
V/KKd7pJKI9fydG6Ysde72FdOWwANHkqtKXn6err85SVxU1NRfna7WZgXU2XCFoE7qHEPH6c3Erx
SJJwL2QDlyqjZ7uHB1m+5FXjgDaoRfMZ/CeGGTvL34RVAuuvHcDrCgqRsM6K9tHp6q8lHx22jTQL
H9WhXvjERI3Pam1mE5NAp1CwHVjL0kPv/SapYFRm63ABFxCtGak/3PEUUJf+OimiDoCbwhaB8tCF
VRwvZ0cM8sWhi3haqaUHyOLmmyYx1v1iLVFgunl/o6ljB5s0Z85uCt4aTAItREN/NJ0mtz716lA5
3attsleEY1rNyRvi1MbvUyTIPNh9xTYJaU8Ddvk8W7V+lRKG9Amj1Phitqn7JR4ERvtqI6oGs7q6
cCUtNJlO6VMRqQ6KbS4nXc9EHJb2+HnptfRKzbHDKwRDUcNuSK5IpxzQk13GV4u+QG4qsNQiKomO
lixmYIFmPx9MYMVnqtZFUKAPmwNMiAsSumEA/MjklECJyZr5oEVTf9Lasoa6giiJ6WxZ43vXyIgl
mS19QPY28xrRqA4xLnGa+HG3Kg9pIdQdCm7uGy+FPcCy/lSv6fBaszdih5EUQQVs+K1p3fQrJmOG
MhUl9Zw4NSYQR2/ng60a0eNi6cYzEmTlDY7MdBm5S/xgVSsgCsnHzuYsiPpKaZYMVvs1qk0o2yNi
Zszyn1gYR2Ef2WgA8+bONh7jeMVfsjK9RkXEoCofEVJiHXWVO2eckfI41QoJz92Zq2IDz+kXSBPQ
gmcWJ4HjYMrXKuxkLntsrzJM6Ys5fckLPalwTmKJHhKaQJj+D/TYdXLMpu/9aog9e3koDq0udjk9
eT8v7ZPelRYojVHzSmvYubGIfWzRCpIehrOazYALrXI/rNrzWvPBCdTIvb40GGJIvtmbfTrfNzba
eJRx8TmrxjelVkm3WEvAXiMwy5TCbgiaZD6lyOUOQqU8oM8jJqy6xSaQ9OpL3kOQZo/PW4eF0Mkc
JP52kSKznvruUu3n7BJw9T5HBEqyAuAVNtVQvab5erJVDXXrbB8sRN6+Wo4uWxP4IuhkeUHI6GbW
OtXri6zeuX33vW8VGdaKXPeanUqvbMTXFn3Vrl1q+4I0BN1bY/VI8MftYCjPeHZ2MkoW1iniivCn
U6k0X6ZyvUZoQTyb/aluozNTLgWjIu0v7HZ9y5r4ESL+He4Totny2q+y4lmo6bRfyVXyHJii9Fg7
f23jIRCKZn2SRdqCrNRf4FqxsFJiJvlEPxY2SkShq7tsqC/mxJk8Ou6v5ShqTydFIfYshR1BPA3D
Z/qgr/OYIv8f9F3jFEDeF/Rvn9W629g+rZufzLaG00iqTSpTY6+t4QgvCwAHhKE+ubSaT6o7Dg+N
Sy5K0qX3jhEnB2cSud824/CkwNwJ52nsDyN7mMsBDucBuNz2mJOPZhmp82QTfbZPS5pkAfbD9ogU
nvLoBLaHGAmRzHsJgixEi52b3oqn/LIfLcjISTnfIRkW31SbSMiTUhcUdIi+7Fx1r4/6ZFz0LuhK
cGbJON/Qi9o+T2/y7Hmh6IxUPyMM4BjTkRQ7Z4Lh4VHVNDMgSlmh7bQuTiTKM2s6OMbgKFf90Dtp
ABIt26BrFE1tDIWXSS7Aagx6RIBZDrcksnkAOSotBoLD2IjoLhspBP6SbVHMsB8CyfRCnWnraSww
477gBFDgWjXsMaROvFq6zlcN77hHt4mWs2Ja7JJTRwmxitjqVaZY6Rj2YmHbMQAsxRVG1EBF4BUT
HWCw79mqT9eZvWiXqpavOy1u81OST9EXvD8UuWNa/ndaZ/WhbbXsROJ1VF+knGzr3CfjtuWlBbzg
LKu7z001snQoFMS9tWa0R9b2fLRiA2JOJBt0gMIxhEbNYX812f1Xuyj1IEU27XhmUt9Y7ern2lgd
qxr04cor/6ijuPLTzohORmJRFOjY5LsDGJb3Ts378cbaVOAh2u0xsmnXsk8Y96Auyqf3HxFuqd8R
SGTfk3ok9o5FUIhu5PVzV/bsweCrUSVwAdZOK8sehc0mvZ61su9FzsVM2wRUFlLq3XuhuC5m2iiz
3Nw21I2LMq1pcKeJ2CtImWCzTvnJXvtqb5dW91mmPSeQZnwi88h621F4ubHSQnsqB5W7DjaS7zzN
7bG1qvkmn1nvrkqiHtZ8WGFgLUvvzyrnBf8reqgttn3NBk6B6pY12CJr9vbDUDhtMOYb1jZdqYpQ
vGQyGJADRGorAmmOVnPMI1TijH91VS6FjOtnin/pXkVLn7jueiFaOPL0WgW9W94dcHEqAvN2GEYm
87JoevXK0ibrQmYrHbLVongVrfnpfdwpgG92Y8YdMNa+eCwgUN0mPd5ob8SHw/dL6og+L9U1T2Gb
dVsM2zUpBrpspDDccq/mK0CjXDaKlL6p1etZrzQI0lspDvzfenaWaLrGy+UGUqIwsE1GQI9eNfXE
uH1gkdn3sS6UUCQgqOpCUs93CGgjikx9KlV+Ja/M9uhU29/Knqul2SRs+JrhLOeRDwoJ/hFW0EyK
+pRoFjGFeZ+Lfdox7hOF5bXmUGcN3gtPmqJHb6tmUlTKGE3GyodmsyKfKSUCsuR1Pn5CaaZdCm2K
TmMSyecoUQGNRQmPDg5VbqYx0JsEoQgoU5PPOZm7R1QIiuEt3VioZHkWkXbH5oAzrBAlDl4Ea5AV
cDRVe5IG9Ev2Le3nXmyXt1SL/DTAqT2PndTv0EVnrLT44nqXJ9/KtayfGzfl0PPQjSc8c9Gxp+Ra
gjNSuud1if1YpSLXN/yegPV0weT7Mljd6CcaYPW6r18r1RUAsSN3D/M3Oqk9d6fvIx72mV5phEGK
ikUl9n079mEs7eVsUAI/1+UYfWmBWVn+CtXjogARdo0fKTpZhcE379n5WEHFdLhXiUmGfN9yi61t
FEw1pTmrtigpoEgcfYTy7AknMTBKnJWAFXKHn2lFQqSlF8szLVsrgolc2Eg+mB+FyZVCMaY8rGwI
3pyo5oRFv43BdpOEOGSqnNJYh6rnGst6UJwBqrPrsO1z7WT87trsk302GPNTJ9P56zy6dKE6FuRY
RXjJhAnLCt6MddZcat1YXSVTPzwAeHO/1aMZvaVyFqfRSgqIQxNvJjOdmt1iOUvsiYoRMIom+pLZ
lgUErTXaKHAkBe6gqFO5/FF+/kuKtof/D/OJHUdQaf8vyeYvijbgD9X31z59HfofY43++LW/i9o0
lGvoHGn1MGJ1d9On/ZlN7BjEFlvIOylvmxrMUZpVf88mJg0cPaQO1wbFLIZ2vsefQgdT/RtVeaRw
hBptAt+/JnQw35lMP9bZaYMZLMpoSsOCUX/pRlk6ZgJbpuNBgn0IdKBAYbJWwrf6/mmx8xdXRRxV
Q6YI0RgIP89Yg8zzkp9cjbWi2rsP7shyTcEZeKaCfjm6JoBVxb7SG/r4EGDZj2Q8j/RxQAQyF+9M
o1SDZlONJazedrVQUlKGkRag+LitieoOwK0B02W7GGoNoMxY45i4kEc/0yqOqTZqkOXd09b9HCwW
xU0tdRih2YvNSp4XKj+ea4gu5Oi0x3psnzQ3qf3VGg0Y55YS4jx5hFt3h/n9ZWw5vG3VT4VM32Tc
oz0g0cZ3bP1WS1zS/CrOB/s3kPa2ebK1DE9p69Al22QKxKMTxAHENhgV58i69YiwrQ+jjksziiiM
+xIHN9txPVdmz7a5lO9LALXhQyEjGIQxx584BS6D6h7LtOuCqOWnRmpZlI94IyagmXkB6vKQsSTe
SQxlgd3Y/G1u3k7uwFqM38xM2LWpoAe86rw2cYh0Xk2LOrR6bb2NZXErlmIMSSrlnsSrdWGZiOkI
9dPDoWERYhCcSrZh/ImVEqWlbS4TsnpbqkYeEJxA944IO57yRWf6KeLXqFA0roN4QIvTh+/itk6F
Krlh43Zm76Icoy3nt5noHkBz55c4eyhHKMW6g0e6HiaXq2d0HHSynCOR1g/vgySlahksJpXF2mEc
aItxy/6Ipa5Kn9vVkNGwsvPp7tyOKV8qznLzaCgtefQZHE8Jhv/kiF4Px3obRT0/S2/7Ku20HNN1
p4eEL2c+BV0YnzoDayjK2kdCecV4fpsFUEUa/q7Ha/gF3TL3fuW/ssiaqbsoVTD1LnTSkepaWXKV
Oo0FArbw9UzrRPht1z693+8yBkk5FgwrDCrrLk4YMvDXuPUNuMvBdouTqsVvPOSMapufdRNGp+sw
VOT2LMRNv3xCUmF4tgsWV+OL8ORRm67z9Grgcjmm87Cs3Pmp4TlxHBYJE/ZEdv88HcLpnhzQ8L6N
q4IHjsHk8jS+X4yq5qGYFH60zssX3FN6GKlOcyp0rHBmxKAtclZ/SyW0O3CVta9TLPRov42+0dc1
/itdD9ucFOSyNbmkKi/rKU66C7dTZl6WqJeMho5c0696mBM6AQjDIG2BnM1qYElFjzb154k+AHpG
NTBUJgKEr0WILLMISRB+IwM6vR0T6+r98TLI5z2oWO9gQhYslyW1XkxqZIuW3G6TWNtTzGt0P6tG
HgLg5jHMXem/31ul5PSVqLq0sWwyhTAEKvxlPp7AGmwp9w//0bqTdSv2XYxWkCKR2JG3VASTglbz
fQBsI5xH/DY1VyScC9OYgIIamlRiD++3ucdAwXPAMJrhbIcjm7vnOrWUw3tnknU42+lBUw6Yg5m9
wL3iU+AWaPkbMbUGvkqeHlXhaS6x1vssWlkbtUN16aTQkq3Z2rtT9qIgn0S7i8o3yvVN1MgTMawq
wckWz6lcLe1yQYK2c2wGWQUT61KhFuGvFdMX1NlnQjZcT6N6k87mXiQFyyRl5sM09FVmZ9i+06tG
0JJE5zV6R6XRRsf7vtSd01I9qNIycGPFTIqxxuQ2cesUhyVXNOi3iSHc/apVy77umUxqcxx9q+G0
sQynkHyor/KIyEPpMoOVDvTO97lJF7Mevj+04OVHOEfIirU+YfPGkGgt81ZfsmVvR4rrWT3Q7Tyb
GEzNXGPRIm8il4A6k0ZF92yb89XgUPA0oXiS4cCRt2ttCzoheclHkqQhdqR+5qE592zOXIsp0LRw
WwF4utG1tQwASheEYjdvjcP/Locs5KFnkwpr4GQqRUqjr311VVjn8NnYzjfOY0nXJMyV5EaZhitH
svI1Jjc+Lekck9hcdIUWAHYmOCmfWPZVs2IPAaQW6IObxxbJlmmHwtUIl13XNnvRMzkHWp0Jy8fc
+GDF9Kk6F0XzeYGVTUaoyi2ElA+WHeo9ccMZPEwqW2l/A1/OjkgiReXq7Fo44Zm/5EQ2zYtou3Bl
S0xEatMopzoangFjy2+dGF/NVJWDFxtz/uY2hrLazBJQU30ejOkA8FbuoKrPlG5aheonqb088xn8
gyDmVRQgHojOAjGCsiuMauqucggsDq0OsysPONZ75WmJWXQnQzwWl1EiDKJ0WwLg/WaBz3tljbZO
Cr1eRcpdhT/1lDj2ww9LsX+iJ9w0ER/WNeYmdbFtZzNefXR5FQLDJqbe4eCky7Jv1+QtzXm5GJX7
MLSSvGBYhb6ZMtJ/f9wPukn0SxjcqPOreE1UJEYf1D2CtuQi+no4sHfbJjueQSPNv1WTkntznb/9
/mgflSHvR0MQhlITHM4vYo11ApKRrtVwKBYGyLYSoOKghPBE1D/O6382AQ9L/f3//K/nb2VaBWnX
t+nrT6t5jJEbY+pf7wIumD+fux83AH/+yp87APTMlosi0cLdbdKb3CBcf+4A8Jlu63yoQmCq0dta
xj92AIybP1f8BhGnAo0RQwrlGr6svyRt1j7g9SxaV7xWAH4hRUUI9otqidKMC45wti9KnT0y+CtH
mwJbm5aJfBkkKj1zoL5GAx0J7HbRlawWDWY6pEJKQWuPavq+wL6HBqzrbKOdCfVFKhAd3AhbNBz+
kfeI02A6uMJ9iwxvV7ZjaU5XvZqnyexBpUUvYHaKDY2KwIjSvhxZ8b1iyKdtljoR3RDFIeKBrnGB
PnHZQUYJaIAv94q7YvRYUR4gGxC87wk0Bji17nWt7dTLimw4y886tVU8B89Kdygad2huMiXK8ZhH
4guFPyNhpdYMmt+yzq4vUBUkG/NHPCEoMiWHWOw1nEWhA3d2HLI+jKUqQ0Om7nWO8eVLw3orUISc
vqYw229Wq3d2cqBAQZWv7T3CsObek0bCm6uXCo0+aB/HjLyer3ZnNU96B2PbA9EuXqVwX4t5uXLB
56OvycvlyB/ReRxs4zqFCnpAI6eFfWYIf2atxM8YorkdqCNNvrosKv2EeEw9s3bIoJKDBBsITo4c
eI0MgUpZS959Q/c4oyA/6u1CQX91llvR6Qv91KxBM5XSawH6qKSHpMjSb4wH6zYDl2SEo9SV66Sk
xwiapz10knLUFPXVQ7I64NzcQd7I1XT8EVei9E0YeGfTGvXPikST5tkNcS3S3BoG1NJ8ep3OcSSB
7qIAqz7SNuQNpunVEIIuIQpRIafcwH5E7itBtv4CEuGrspQ0QBAO7eFJrUf4MOurWurOMWHdfQ9J
M7oalEZeSiUeyj09p+V6HlZ71LTdPJo96aje3//Z5zoKnLNi6TU6tlQtHcLfmlGYVXvK6DhM1amM
uqmQgdNHTSZ2eqvcuYq2YcfJvOqmNWRHqqmv79PE/8yo/2ZG1ZnymOj+9Yx6fu6659dkoLnV/zSx
/vmbf06stvgbThTE0JTbDRwDwvyviZXSCrY/KiTos+1tXmUG/0dpZVOq/1HuILL2x9KK9jeAo8y1
/8iS/r//+yfh5B+2z/g7g7tYYln9xtDAR2uoFx3DotpLt/yj1FgYi63ktVIfGMRviYwp7xOi6qUu
6Uo/XJ3/5pFAFqLKIbtKxzPzs6CYBPvKRDPGkXTIIKVaf60rSfJFlAz+Xz8Sx+D9AYIPrfa2HPnB
xRD3CqbxGhVRP+WkoA7qdTeWeAhhDv7lA20qZVzBHE7lWD8faHQKTch2Ra7U5W95kb8xR71l/PM/
OYy1ld8Mm/XThytHdjNOEAhOpAROgvU4vL7NGQLGNf0PLh1jFYsSDnisJ++y5x8vXU02syQz5DCi
Tbqc0ZGh4NHdyxby4u9Pyv648mWpAHwbfdrGUoWI+fO1c0akf72Y6kMy0c9hF3K3xPOjpiyP9Uin
4fcH+2WZvR2MRTY7FpqeSNt/PhjtYMmzKWvchtumsQN/mNFB9KSSPiMxRXUBxsLTFjibvz/wLyvf
7cBwGXEnOSZmiA+3jvCRQceYWB/IUZL3A7YodChK/qhk/NvvD7VdsJ+2EtuhLLTXBnsJlaf653Nc
h2xYUlIVDgq1sgPqLQJ7dDW6//1R/ukJ/XAUpqwfny0iGtheDQVHEbNFC2V+HEveTFX7n126H470
4dJN2GPkiB+Vl/6wBACXnteN3/rfeLzebU0/XzrQH+SCb2p+E1Lth+EhMSgDI6zLQz2ybazVkV3Q
UvfzzWqWSygiVQYQl8DEgig5qC3o5KwwRGg0ZnUa4f7a5Cw4c+jO8eC3sppenSQtUQJGxnEzW5FD
l7+h1jSO8aqN59pBeocaDAK/Lohsk/WGZ02iMlRz6gesq6yDMzfl7dIK/XPu6PJoRVn0dSzHJZjK
GX+ts0JqpgC2nzLGc+7Mdux3y6CUHlI7Nxib2Dz2PSkxAz7hsEdKfN8rmXlSxTq9Eqcj9lpv891t
jaNkprxgA8iOPHEI9Q0Xs1BfsjxRaEbzfRR4/s8lKMsgR/61kyKur2N9lUEPRsX2RyOKMsBTBbWq
hvIQ5RAKwI0azcB1KfwoSOSphXJ2a8nEhdSzp5JT6eQRM7kkcVqFts0rAFG3tutp+SKyAjCL/3dM
91m7ygs0Xpi0yibduwJRuAND8DMh6dbFHGvZ19iVxaM95bBOO6P+0til/jni3IlQnLT6S12aw8p3
GsmWRncket8wIAh5VGTozEGvKR67CeE8PcLyljZj/zXi0lwkWVOTtZa9UQMd/CGz9c/YHN/IV4zu
e3uVx2mbGpOukxdLoct81xYqISqWIFzoJkvt+S5D0H1kRgczO5Zg0WKKSiwD0sQr9KGiJ0dVgASu
OL2KEeAhSoirN5sW7BXKVy7iUFiwpZWJ0u77sC+o/p3IyHIv0d1WcIu4CNFAnZjSyeLDK44fCKrm
lGInzb8KQF2IcCZkf1aSERwPEHn15draBfA9Xa3P2jDWIrCJ+yNoplZEqGtj5yL9Q+3s2WrVXpIe
vH528S0/zFVevukOkmXOcQmrnplTVcmdIj5aPErIxA8GmsHMt1qEn37LEjv3RJKMcjfMpbgkA5ki
otC5BX1E+BNEizqW9EpyBSGULR67puWxM2nZI7DjFUcImrvvjXocPKuYiG/siUgd9yR3ZM9i0pUd
vcXxbDuS8J9UoHjsqJ7eTa0Yn9Z2zfdWPfTFjuKsnkKQMaw1XDPYPh7R5nAQUKFoL6uou2/6yrNl
EoakBdjWu08jpr8vcUbL21kK5lDAwBaAA8U44UEj+wglneITjWierCTOvzaUhk5zFFfADuiwoEN6
091EULLEGMAXQSgTlwsZMV0zBQkZk1dxLuaQOD9BiCV3aDB49SGIKvzEhaAAnDO6B62HDJgApeQ7
NH/rAIABhZGdIO0xteGp7pZxb5SSLrEAIxmuCC5PBDOhrtm2C0pPkp9W7EUbf++H1gmSbr5HV33o
5YjJYklPZWXTTYmQZfEqdG6TgYdSq/ha0H/G80gtOYxznnM2SxF9Xyf/7KJUuFDFvEOjWvgxeZW9
X04wp72cvE3P6AsGNbPifENON7GCJJxdGywqdw2BGmE+FBBQ8Y7QSMngO7fMbsjPxr22vXdrk/PW
y+w57RT3mjKy9VzAZ7g1xl67kvGkPdAzMk7zwIjKmVC/wmxFPVcsMhgrTt/qYAZ5JR26674aptdO
adEVxR1zTgJ24FazwUgQuvOMPNeleMz8AUbUuSWnjDhMPBRB5CDt9yxjcG8jmbeX2jRsvaVtpYVG
s0GnW5JljJHLL3XCduyJQ+PihyDeuVC5NW16Taz/x955LMmNZFn0i9AG4VBbhI4UkYLMJLmBJRU0
4IDDob5+Dtg1bcUkh2nV61k0rdqsiggoh7/37j23Psm6ZKBFqhVPMIzTLisvjuybfTo6ATehkhe1
ksGyxm6uSnLLWcnbVKNqsMSm8Lk6WRxikPG0heuUVRfTx8e+CKxv5shqNazPiGsu1m0R99lt7k7J
fsD/yxrHTiIyjN69zRN3r5DBbgbyODaus7Ai9g0ZWovXvM8mrtDiQ0KYTB9amKHGjeYOw6Iwu+6Y
8DV4R7J1jCqgrjHM6epeadYeI2H1AAG5q4sBq+wQNnrvoHAHXDBkt05sm59BMPZXA+RF+t36EhBg
elSeORxgPYYHIiOMG7pZFweb5Acjz9VlntL+Js6X58x0xudgbXcGc5NRHJOZsWAb29Upuc2E+MZ3
ZfHRb7tqmzkpU8842SCLfM/7/NQNJhLMoGHyCHJtw2RAkhGlUJg22GJY3D8bLp1j2+ejh+NHnAxI
v09tzcrb1aw4ZhVYyBgsFEYLt1T+e5H1hGJ8xD3YU3vRWPIm4LqBIGKTwCR9rGxXdIc6DSNSHiR0
QxUyM5rLksUsp8hreUTysFp978VqfTURX0p/NcF1VYeho13ofUgnqyKH6ZmJCG5sq0hW9ntV2RV5
pg7GSqYcctPQEDo7pdJbbVXEA29BlTe+dzUTgFUtfHzKjvWvYqb20NojPgz0TalxEIRap+cxZ7Qw
oWaMh+AsBiQzUexpB6w1e/FOexGYUf873NwUSAe9nG/S9RL0cYl/mgKfPvz4oyfvtK6Jk+ZHpz7w
C5TVfdcDffF8wsJyoUO9IWAg3/Uy7cR2cbQ1kKlmqU9BYRZEUkzl45g7ZElJ6KTsEOZYZDBn5+Fc
l3mxRU72WQQa60POKGJ2yEN0jXRve7xfLBzDPdwMY7XpGLgc/AosDC3rA++pzQAyx12ky6A/2i0D
xqmNXwoCHXf+yODJNtGsAV1HeoY86VbzjbaiKWE0UAsbDC9ujuWW1zX5kgA/0MzgGW+UPqqBvDSM
UzbRIt37ScX6JjyWb5GwO6FaEmM0EiZH9BcnfCz0CIw0gIL9lqlw3df+tBllGE3tj5/ZBQYGz/zn
HbZalkRoZZZHpJmsN/Y43PSJRjZIaDirHFvL29kxECrbC/uKIuyaK15496p3qiSLrPCtQu21ERhd
CLInnwkuHQqK3deFWmInvAP8nq6ynuDMXHUFa+rog9Yo9QPoVGv/5xLjl8oQIYpJaYj1eHXXvvaR
KmR8VTLKElEsm7A61jEfKD7HdU3qtCHm5vTn41m/1DTrAaFfghXDc+W89pLWHRscQXw0CwrKuIhV
oqEHj99xm3fVC3ZjQr/xqF2Qu4x3Pz47zJQsj9j60dqnFpY9SMHuS7O0w2FSfNf//Puc3/0+bOfQ
LWjl0kl6VZ7IKcMTiTnomFaVOOtBVd8bp+WdGvtRoV3HSDTt4K7yIsF+6m8Hj70mrGR5kRYb7YyT
YCtTnwO7RbdgU3kqAoHwAczavRJ2Fl7XXd5dF54KsXi0mYSfH7vHJGZVdiYK153w11xbQgdeaD8v
hDDzx4Heo38/ryxYMnim8snMsvzTj69iXTME2owL87Y3roW1VrGv3g6ABsCgVl4WJuC10v97g0KP
MQpMVRx7L1+12oSlImPHJOqIDy1K4KPBtjHCYWrvwXnCZuz6859vxy91NpMJL7BJ0FqpHEgtfv4F
/Yy9W2ZWdgyptw+ukTRXON3eWgZ+6VhwFBoVa8zNyoJ7fc91pofYq5vs6Ak2z17CwlVLD7OLDROY
MExmg3NO8YCocPjw5xO0f73GbFFAUAcAHFb03avnDee/GLpyTI9CjUlMu7sJr404Dj9Vmq0xsnx3
voSGGz5hKX6CANxiTXBHNNiDm2z6piY6lfWWMUOLXcBBXoQoQ4iiO7L/Dq/zplZf23jVlxuxonD9
8ev/v1/9Rr+aoJV1pfy/+9WnsiT5NFM/zQD//R/91aoO/H/BSKG5bEGcQem3vlx/zQBDi1Y1+AAa
z+BB10fj761qutgs0wL5IH+f4APyt5kga9baWfHQALKo/xPcERzL1y+/ZftOiP6PFEOa6StY6e8v
f+ZlJHBYKj1PrcW+apQNeK189q5k6xsqmidLbNeA5UdZtO1abLq4y8whcKdtogCzHTsLefmGjoF3
Zsok4l1JXcxGzjQnjCmiEgcrxy9xX4D2R+EPIxZ5m4NAf4bqAMjEVsN1OVJuRCW4XjvSyMzF6nH0
gLJTj0Zq7JbTYi29iOqc7wYcGadD9JNPKZoeHNRKxaxPIjDA0uez/yUAwLftSardkfrpAIqTZU8y
D4xbd0umtbCvQ7tPtyqsvJsRqExUDRquGTWwrywnYfc5oIqB5ZE9spOa76fU7G8JJKgeKkrMeudP
jZFuclpTblS7ZgJ2IJcPJeLjwxqZvbOWZsY07YVnW3bZFWLCw5QxWVpVG83erenw2CotuJjsrazt
5MYtyjnffi7Dwo7glpWPlj2hEknFp2SY5cVlSrklhM6503aOALiZBbnz9h0FrNq67B53xpx5iAyM
8s7BZXmLMuMBTrsinAdJfUSETfrFi215EH7jbBAxFldWVZVbmirtwwD8mcueZsmN0krcjmkNGLDX
i742x11rN81tLLvqez544R7tIWNZNwv4Cvjqgc7wFzeO6eWx+Gw8I4WLp/gjdZfnUKAU7Pyq3sjS
PQ8jBm6fvOLHvFPOgzOF05Uj/fEuU2Z7Dzvnc2476YvbeON2Saar0nTnrbvCkjw7FlHnSeN+aKbq
seyKalMXpbrFh5Fueq4Iwp8CB2ze3xoT0wl8Q+p9MS1xJBS71Rmi9lbiudtZLr+UJkGyNYc4ebcE
Pt29kjBCvcnrhiqjznP8TVJaVw4ao/Ns6q8l//4lIeHl3qdzCsVwinFMgaEGgyAGWDG0ESOZLMut
MJyeIMPBOBTm1BwW3JcPps0T7Xu6v7YLIda+VgT4UOwtHvubZnKWj0PngwMz6K6dRQ59T4qibCPH
GcS2LYrxoPM42RutvmI4o0gL826GAWZBtHg1wRr4lTcBDoIjQkzKecUzSDVKELWOCWPCS/JkYLpN
1fIQZLO5j/0rMawCxrb+MI86v0ud7mJgvLDoi27DUjxYrVnu6kB+UczAT1XePMFHr+mvqU+V35X7
IrN7emOZjY4U+3C93qn5KyZMGTVWT82nzWfqGErkOYyPchyMm5HB2w6ve7Il+ewji6G62LKa9oYi
RrwsEvc0t0o8Cc8YNxOu9W0Vd2ZkODavlXH2Yyw0cWZ/HPy43Wm/6g6l39qnXJ3JYLzuEXpFqA6j
uc5u61gxFPfCyOhEBY8yr3bjKLN9QXQKlsRcPQDAKe+ZdSenAe43psaCdnLoTffVVC6HmnkxpYjs
MMBN3o3ohjN9zfHUzUgktziGx/tR9E/amtkTEQ13OworrXnByJEZzcc6N0QZblurs3MsG6NTXQP0
vq3wRDQtWVGet4Tvcmfmy23XdDqDLL4jpCa7gCJ/IT5HnMjIbkkwtl48ObhExgIR+aQodA9mlcpt
J0v7Kinram/aLo+0mZQb9BUl4re0vJtZdmFist6VDc2UjV/PnxYdoh2IWZ8HzTOYzdP8KZwnDOlV
ZraPbUcjy/ToPAR1dWmqVITQPkot7xI3tk6OHFN1kIRyyah0BzwMS96cZDHEOGWhTG8bWYcPICK+
g9kaNwnGlf2YBiUdxoDoGiSucBUkuQA49kVW6QkBnXZhEMjMM/bWki77wO4r+vTYmlncJUFr+gnf
A0CU4zzUPY01AlL5thjtl8LIiVVKRa4RuKWj7V3gvdCOQD4XUDkG+XI9ic67n/hgP+KK4BXBfxSE
pw733gdFSMg5XYkZOEcc93PP059tLFJE0o1lxL6I2ID6D21pBPaWgX93bmwzOLdzDNSTjkRyjNv+
NGdOcmF0Uj6SQwoxv0P7fUiRXY0bhgDpR4kCfjfYojpS+acvwVoc0UjrkEcncy8IDuqsLPKRbdAw
GHV8GmTA++EMwwDicjHuJUv7dwonBsVQCsebflDqbgZWbG59b5467Ih422iMEOIQiWnRz2bstC9t
Z2Yf+SYniNMrfaOcpbrEgxt+NyeycCBzxs4DsXDDs1GUy21lIiSG7PStqhzvq0vKVhYRaNfqSLtD
uUtCkeF3Hk4Vqy3tCMuet3RuAzwwMVcxyulxPOlhdq9LT5VfjdzMsa5BZ13F8tl4H7fCe+I7Eu7I
20j2ep5tklp9+nG0eYkIOXXZNH0psiwULEZJ/BRCbr2b/JY0+WpOjbsMowH2GKfqPuZzXNw6pUwI
pCdBzd/YIa2aULfFV9G3xYMc60cUl/T2kMLFp8Iqqi1FGi8rM4/2srSIkjdqVKQxQmWgczqDkLyR
ZTp+dFE9fYuDtP0EmmzY0xIJO1pzYRJGU4u9s7Py4a52WW9osnbGF2HO9Nm6Gh2mYwBz0P4su6NP
xsOnMJnqYENUggYK1zvjNs/yFrSgX+XP2KeEiILG6R/ouuoVuOu0t5BnyhPvXJYfwGcAcJnFRMu4
SBmA+Z35MQ77WOzqDFj+lrAk96BLkT3EoTQPrTP7KIs1TOEW9yhg4DRHKrs2ila+zfU89u3ZImBg
69H9p0OGXpoMLA/Rq1w2U9CB5jHdduPlqJbdFOFmZCl5j1yo3yrXDa/BuOoq8uOm305+Lk/KB7sS
VWXdfaQb3/tRlmhlbfSkmg+4AiSzMEG9QjZPu3zz2EDdxOYot47tfabNE77307p6aRLV7FFYD1jz
cz+uyK0qGmODa5cV0YXuesp8078JERZ9GtyuPILTw11mJ+5qPXdm57M/dulVH1vOU9inVENB5Uwi
artBRdhYyb8glgPzx6KL4Jg76fwQFHE7bCY7tV6GEEeCrF35ibK+v3fhhNVExtnmR72wgdwl5qh5
liAaRUHtW1/D1m7zlV6SGOegyeMPWdjX7xG3kvbo1Ol0pZWeD0NuGOl2QVOGzMkpTnlS3JmLzj60
tX+bIHZqUkgWA2ZbzBrppp778F70oYloWSRb8EbYe0mMti9eyd4wIIvggLtjpRZ0g/gc+vg5ItFI
CBVi9ueIUA9hRJbhWJgPVWYecGMkt6qHDzMi2jvZOcbVRbj9dpFOiZXN1NeWke483VXf0tzW3YbQ
Jf+bl6NXiwaFJ7Hw+u594vrxZwRw8X5oUNOTLxOiBpad0DepPYHxZZulkIq5poyyjkkOiYQi/yrN
cKgjxkN1JI20ZGlxxpsmbtPnMp7Kd5lrprB90MN3VqyvOzmF9CsLL7iicRtiG2SPWI3JOVgqQ+3r
rtWoZUJcErWdFB+YolhdlMbjAGMnc/t4J6Xt7dp4Wa4Kw5LnEa3kNWdYXtsiy77ES9bvq6zvj5Vs
h30SOvWpLUnps4vlWc7TqJEWWt1L4rT+nYMk+puFvfvfPa//r5LfqpItcxUe/d9V8p4NR/b15aci
+d//zf8Wyea/+CtM1zIRdvxVCf9VJFM/o2yiLQWvFSkV4Kj/FMmO9S80GZACHf4ykyqWrtJfRbKN
8pZG0tp99HyPIsT9J0Xy675RiDpAIG5FbMY/0qL6uUROxpUmIht9tG0Nr6SE/wSLymYqKTSb8sh3
u5pOH6PD7Q8T8d+u1dsaL3c16OEe5PoEa0Lx695Y2yZLOCxTfxi1PewgnXoknjG+mP2sOv4XhwoD
mgE+Ei+0yT+faOfkiCgrmH7CAipe2hbbEJq0O7ob7fafH4pLuYar/1DzvOqHLRbpN7MQ/aGcpuxA
IdRumYQUm37y3wqbR2X99/bmjwtIiqspTIeH4pf25gT0i1YyFxAXMvvb2b6vmdh8nwZvm9RxvqEk
pkEdx8VGmsBJ/nyerzqbfx18bfjxFFu/qKT6KY1jhpb9AZKQBxlmSne1Jdp/FhjCUVyb55KukPDo
Nb3uLqokcNTQxvrQEbfGKNKuFZTqqfWHXS4r2tJ/PqlX44sfh1sDQxilgKVEZvnzc+K2A6W61Wu4
0B5VStF98x37e5A0FRSA6gpqlHyjR/3rZYS4i7BtFVQKJhmvhFhxig0ocBp9gP6Otxp8GDcrbHZ/
Pq9XU5If52ULAKSMinAN/Rga/K0RLnRs1UVb6IOTrcwXw7jGTnGZLSB0k1m5b5zT767i34/26hWg
VZe0CenJh2AYIaIBnoXphGk+L6ilwxDfTFF8/vMJvsrIdn+cYQBenakTwjkMDj/fuTnlCzxSwx6s
1BMXAQvqKcHzfvKaJTjqJiEuogXqMwfgMoX66vUUQdJ1jjrpmsOgw2GnJ3uMutGXX6bJMU4Q7hjd
xn37uMCyLv00YZffLm8sTNZv7v+qPF0h2muWy+snLlCJZzc9r1FGRDxDRGMsfMzI7rAzDJB1+DyJ
nST6b+tw9XZ2OYlP5gImRFuBvPUp+TaJTMILc5W/euM/iX9/Evv+9qexPq9vuMv/Xr0MeVh6xeKW
/WHq051NtwIiCdifNvAgULSJek+kY76BVxJSMJcL6paawZCKqwEy3UTYw4DVoBArN2aGquRYMt7G
dYB1jCHhVaLt7tb2FuO04CfbtpgQtyMEApyWXfikEc889UMQb0InI91VGP7eAVKJuAEKjm6mMzBK
hcy+1Bs6t5Q2JXn2onivEafd0spj4uEsKK0IGsH82F8gCSxHZj70UwQDrwng07WZzuazAVznkNeo
i2J3/l7MzkMf9CiS/GQdG6X9hb+53v/5af31BQl4Yh2btx56se+/elgn0KUa0gU3XaW3QCFhaAXm
CejMO73Ecqc1IMH/4oguizWNeX9db35+PYCWDUG4FP2hAylsKbErreRLWIvrzqnRlITehz8f79UU
ktcxIDyEzWwIZ4mtz6tljdHNUHNv+kM+l5S8CLVOSTM6u8BGRfPnQ/36mAIsh/dhosg0yV169Zgm
1Pb5ODR8BQNkfnRULJjC2n/jAv72KFh72KYw9eUa/nwB0SQaFQpxPndeZ3ZR64fGkSZLcPfnk7HW
gf3fRpY/Lhwye4uZIbgfvn4/H6fIDIbFklycabKabWOpfO9NVbL1FNHYIlYkNzs8+Nj0knMXPHd2
cmhEkb21LDm/+RlsYSz6WTgNrB/Dlb99MFpgegtpsepABqWPKTss9/GY93sx9nTIHbGIk1VP4a4z
m29lM/oPAFbGQ+Kaw021LM6ZMKr4jTtg//Y3Ea1FI5UsDPe1LjsRhmHEqaMOdaLrk9m5u9DE0bUg
MbyNFTaY1NfyY+nyKpOzOF80wqmNh/ZxGwY1Rpi6/EZQ6HALXhOg6PhJ54a9abNePs6ELEeyzyAw
knB7rufy1jD7tzYXvz+BdUqKfEbw/r8Sa8RWF1ZzMHJRqeKZMsi9HkXyPmUV2zCUyrexgm1V+V7P
F6urznO6vASZ/051XngCSxivXY4BykoT3oMVbt4FYvm2uHF9dlAS7keZIBQrgBQ6pMsSK93KN7ZH
rwfqP55OCpb/nMGrp3PsS35wM6vDbOQJyq+wPvfuBHrYwLmV0dx2NGatPDdPToPDXkG+feMpcH77
FOAKXQeMtuW/ft2DmbVkdrVCFJnSlkfY435mW3XnC0WDODS/NqCTnn1EV1/UGng7JJu8sWkJrN3+
IVF721SI8jzhR2SpjjSEbC2RVJomtjD6mSJPrG9zbVkslf4j7Y+da+ZIa4zwWQZ5d7QG17w2XKs8
Lk3zAtLh0Zs5UILeciPHULlvXPNft26BRzWIvoVIGZNq6ecFAaUY6bUwJw5tXj7X8cGnv781FpNs
2wUT+5+Xn98s2x5bbipPzDDsFV/VSaosMA+y6BwkAuMwC2gJWtAWaMiGbxxp/ZterXMcifFwSCYL
HbBXe0Rk5Vr6scuT1CXvCoaTz3m5oPmtZqoJdy7KMjI9IzjHHjTiP5/kb76+ninwgDq0mlcmzc9X
tE/go8e5qQ50Oj/iHF1btA8mfCJiPD5T8npvfKB+7D1/OVfXxvuOQsMlLeXnA4aDoSaI7gpBWlg/
aId9zxzDUAanvnGG5Rt693dNVjJ3niWbGwELgRiFbmuyW/nzqf/2YcI+xpcFqcgvZJxMMzJIB97f
MaALaq7tepHCxDWyBuBk+pYa7DcfTQ/P2kr0ofamyP/5xL0wLxKmI9zkuQOmIZmkLjAh36gRf3t9
LToZPElc3l/cQbmyksYSUh2okcl2H6YUvW8eQkUJjNOoCBdKBqGRVrfEjsUIiekGlLtpMK7gSr+1
Rv5alOOJoiqkKBc+4IVXN3tEJrWQpsmPGSAWpImf7FW33MzDyhSrLGMjoYIdUr+HSl0w8vnzDX4t
T1tXaNZFj4vNvj0Qr5+1noQA26nN7jBbIv0s/c5wo7FL+ovKLLdiGNRgQEGCgDjAmEGzRIPXIlOE
HMaEvmp9WOajMY83Q+owELD7Hluxm7jq659/528WmjWwBKu0iV7pF8USVuJsZr7fHrwp7oBZL8NO
KLiXqwrjjUvym0OhvhI+HkjacFydnx/CLGcK0HY+YMAlrr4Lpgz3S50y/YDG+F+cFntQ8o+BlDkc
8NUDL6HR9MzK2oNrZ9196Frevpn9+CrverqI/2k0/qZ59ptFjCPRFmGLiFvsdd1IXzzJG82RMvIT
t7iY5WOVtPaOr9sSmVMl6LCn/zCDaX24kO6QbAqdAZbf69TfhKyBPkzd9jBjANlUK4guyyFVdiYz
sj+fH/pV7surVZOdhrnarBBQs2L9fN+CQjQaCxSPiOhMENBQH2n0p2IEz13FdbnxOmUjsS/6ctM6
w2jsqRz1tFsm36nuybfg5WKsuYSnWM3lky0HRA5dXQQaGGLpQdqjp/+CPs24KQi1VlCNSmSSqrZw
KNSckrPxvSaAGjW4SDdHx3TmK1THEBDBmy8kAHRo6pMitd552l5whQikGPvcqlC4OKFM7Q/haGUV
cwmaJdDjqWBSILKdE28hCnbpe1U21nwqa7prhzSzKgLCTWmdq2WajIPSxaBu3QqWyI3o9RzfM4Iq
6z3/3xhh8naqgPYkmDFukduL5CbwGepttes0+V6DlX8cgKvGKNiN5mh1Bb6FOelsnCBp9lRBORCw
D0WTn0hFT2A16QZj0lxkMxRpOWPpyQfKSThiIdPrg1JMtLbT4M5woYc5Nq+YbsQmfYdKoiyomLdF
Q4Y1+QW/Gv0SP+6nzRJAK3mU4N39Q9Nj6LgbY394rPFP9rvZaEP/wWyqINkRy5PoE5vYad8GU5jB
tklQUIlVfbIBPBse6o5P1K6M1/aficmsiFrlBu/ztC03U1mh/VEihZ6cS4ljJND39Hn3enDlcyzt
8gPTb/Ohrz1Az1U+HY05J6gCkwN2k33dqj1o3/oh9mmiijTZFUudHWxRkFgQFtU+0cPZGeYRdJR6
yQtPRKi54q3OJ2dfOc5X4RjjbqhnSDOi8w+eGs0do2bvwLypgbxFiEJO5uiVEnL67PfYe4SeoRr5
w8vSeu6RfIYFKugcgUB9Qsq68wyvvXPDqttZZp3dMX9aNtrMrKugKtMbZ+R+UC1kCHPjp4mhP7pS
6x7aKgERiHhOcSgK9CaFZlNBKmbJV2KrlL9CRadT24seIOrs8kdxKeguTaPozsU02dvFLNrd1CP7
yLF64TQpqqvRSbeEYAZ3cSAeKiOddtYYpPsFxxKhGb3exvZsHxa2rg9xUspPAJqgVqQ+2uG+9ZDs
9B1OtRYgdo9EOqBhDZaycU9dGS6RT07GyTEz+6RmkuhpUpxta9ozKrT2hTtDKdXthzojMMcVj5me
P7hTXO9GMk0wWsUfKs9I8O8UVXAatF/vB6ONt8Dw3hVhgHgudojvSJoAChfzxZJE1UjkIaoB6oaH
rDOGuzYhC0ZhO4tGR10DAfWjclqyaDbqb9iwcJ87fYZ3p6qOdRUM34UiZmPOxoUOVzFk/TJvdNOi
X6M0t80ugbrBQPVd0QTpQp5DWDxXtglJ3W+pI/iYskjkiR4/kghb3LYjTxk6AGBphXUyNWY5o8EE
RJQfPHygRruJF2IXI+6b1XUwk0miPs4p4jTkPSjHRmIxlN19NCxnb+YJ+RSGzW8++IbdfJkwfcqj
A4tckyDQ+bjCGssPrg2kKznmqABseYkE1zjTnjWZgjZtduw6rlTUF3W5XYJqeJfS1b+zy9x+F1d1
kZ3G3Ot2LkjwW2u0gz2ExXFBU0AzLkXr9tkzY/aT9HfJtVnM8krykf3SY/vw0PEkzSYf3cwh1Vd5
jwIw7/eQ5r7esAsAA/KDkbjMwfQeWG31vZMdyL+5UtaneoJMS4nmXkLgoh/R2Y3ArdV86NmxvAtm
kX8cFH/PbJTTrunt9vzDAplNtTjZwlHPdOEYg+QKUU4/aJ4E+F7thzQJ2i8tmrR9QczEB4RX2THH
l1yenKkv9mjK1LPbtAjO/GaEJRO7Vb/Vi+LlQE/pbgoTWlziofnM2XCddAuby6eFDP6jD7t9Qd1U
MbNt+Pf7LBme2nhMll3gEvQbhcnKUSIAE3ZbxWgQP1gKiXVkHTknYZ4+IopCeuV3kMQVl9N4QszA
KfqyCNMr7LT8VK8YnuCy6PGGPMDkkgWo9RuQtTdNHwTXIsU/LB2JUcrMvMeht90Fs5Pfnj2ZphfQ
6vITrTt7R+PMvSB7b71d3ayYZT0V+7GZSKwBcJJcylIO/ka6qXvhJWp5qbi7NOHbc1GF4gICX37u
hqS7F0tnvVMZ1zvLi/mwzODTIKhnRxRr85XBo3kv3U5+JmmiJjTCW9DzFW2e4bZ1s6M7Vfy1Bhho
qxPtWYKkvF4GJZEzye7DkHJdF99vv+DhxE6y6JTL2tZVfE7oRhx02Kuv4ajci1haY4wGbMeXCdyM
ZL8LKfzrkgPPmPgCj44gVm0k+uHa4rMscathBzCAdq4mtTSvWaF0DDOuMa130ppdoDVN/F56aUKy
kG4+eQl8x16nC44aY4kJtwnYRKJaslGuBy2qOjPeJoYerrqKk0dBPb1HUsW6mMTZ8QeSUppGctFh
6yFqC1x24ICEmVg4BMF0RQx7F9BBkW8zSOPntOr5F+DOBVGSjGW/zReJNGzhPaeNVavneaZpHfiD
+uonwiWGaCYgsyOqI0ohTCNIy233MavS4Uk0vfaxnvMjS9csHoK+ky9OnnqPRrigf5b1mF5mr6qt
CIp896Fsl+ku8JR+MuVUPGTr7bY7LMUuQMCHVgwcqDDmPSwD0yYqpUkvQnHVcFPMd2ZizN/NBUuI
MQlwvjTt4wecm+LUmin8QqysD1mzFA9s2af3oclEZhkH4qKXjpb4zqjS+bsvafMB5IAVHdFvUV1U
I6Ss0eI2sErxLmLPzAwvfhApJVcktWrnUzUMHsoKzZO0GKgAtzSQeNJYs9JLWeSNtakQMd8ZTk4T
F6Me99pUQTqcPKcJ6k2o+u9NYFAzDWaVb9pqxK7Q5NaTSOS4HUZlfQN4qvWGV6+9Z7VYvjd2LruN
Z9ckjHTo177ZgV4Qdg5kmRtSclk8vuTqYJLA0UUeW953RJQYD2Fvspr53vBtkkF738c1jf/Wlrc9
wuiPUx6Tf9QHySX28LL3IeZ43DIO6lCCeXc/+ADYnPvnlhxv875DuMUa3xSVe2pmpHbsqP0bauJ4
L3XcsYgRPkzftHc0A2En+LTgR72NK5kchrIcjnjXuDV8Nq8dKJjIHP0ku/thcJSwYt93cgBCAG+u
Txq5lwol6TYepPPZDfGRClkueHOx4tnORKj44HjIxbE8MtEUMMO71SPkVPODVZGdwiaEpAaRx092
mZBJZTSPfShuEMGCljPNjFqm67ajDvPblv6PqdPhnFey47CFdzHHyrpNfbxs3upZnczMuJlA5F7q
2Y0fUYI3JzI4dMKiSwodVmV8JUQ9nNysPw8zoP2Md/PGTAhQqBO/hrVZzxFbfbaAIeM/WqgvoZsC
hvfr6aFoBufrUIpzm5kWSxr5Iouj2l3tWcAxe3E1Tbl4Zr9tRjPC6M/huM6Zmn6f0lk+tTGYB/Jm
2JAOKDyfSQJLHkxAV3sfOovXlO02HA0UqxlA2mBcXuj/VR8J0Vl8vjlcJNsQCQs9Fc7Gn2eBML8o
1KkwTCy+sWFeikrAjtTYsqpYT1tR2tU9/+DTlI+Nd7olssQZw+RBKw6i3di/08Q7RjSm54iiVLyE
Weg9eaovj1nmP025ScLIkKD8AspIJ24NOG+yMb3JAho3jWWfYmexPqdmPO4Rf5mHHtLkNsjINBt/
ZPcRIxKNBa3CZMZmweZCPGOPP9Tu1Ox5nViA8WIuUeKRpB6WYfh9KLT9PElh3YZVuKBaqMQ7mU75
Bim6WIOq1lNTiLhdH/PYwF1yBzW1e599YdT1HT6IaZLfFkZNyOASzM5tzmOQ4dcE1zDVkmVNzgQV
VbnaTBAfNwwQonAh3177Hht6keQv+TzBXB3rY1+0ZR65wrhu5ny6X4Am9BmxJLyK+8xZcO8y1WND
5uvbSrjx+7JoNuBHh33BEghQmpy7h8Dsli2MueBKzRmrl5nuUrfEju507qWSLvLldAwthhblcprn
BmOuSyATezSj4IUDsyGTKb+UCP1gQOcL8Xgd0kyc10bOa8QMbSDfqs8/VLbwDq5FA57WWsMXa5G0
NHRmTP/D3pltt22l3fZVzgsgA31zeUiAnaiOkizLNxiSJaPbaDf6pz9zK0lVnPr/ysl9bmpklC2a
IgHsr1lrrrsA5ex5YZitCLxjBjSgy4tTMGX6BWPqqcu9+RCPkDN8WVwLvuUrWU0eT/1asBydyL2a
ZH9m7ktUl8wPxqwFX/HBbuhzXgGWDNsSE8S2bYCcEpCDL3jEf/91XggTqE3vzVjdj7ir229UrOKb
kGXNQ0tqT55wtJ01DknUezjGF5eKhaAwg6V30K/bZI5BrJb6fBhNaB4nzaonOxw9XXoHrzDIbcBh
U99qU4KlrVq8+pbxDRxS089xVA84GmFWGE7+rSzz6h7zYnnvZsyRN9nCAzQHRf8uJA70SuYpjjIC
tbamxgu2qABOTpfXD2Au/elrR8XD95bR5JRwkzglNNc6isbnRAnm5oXTktnZKgy8FWBKrWONhv+R
+pjOFAqNfUoKAidLgo7eMZ0wRAC1Uv4o7Iqpglz7+Jsuc+OtSDtO+pr4uzuJRvybWXQ04XacacG2
WWP5TpQmFg5zHQMvWgsHNXA782CQ6TzVGI5BdOzsYGKiMRBDg5WT4B9AwpWoH1KXPD9qzDr+5hgO
PxM0s+hCQj4Kkq8qncuospa+CLGGFnWU49fywwqVFlkjsPPKTZ7ZlbzKwADSN+rVaKQkD5D1tqN4
5ZVXzZ8BYUyMH0N09Yu21xZVAvRsSOPNJ8MjT4m5Ct2upGgVscu3pK0cdVtU8JBpuhE/cjJkipyQ
OMBCBsWiGVoLssZkWzgHPz9MZwSDt4GWZMD9xbmKycZY53pDP1HvMX4lW6t1ZbFlFsRHjze6enDQ
j1V7QbLIF6UsQJFeFXNxaAymQLdm6yhojAMpfCEN+cGZUFTwFbJv3RKbzu9XeA7zkK7BH38lUTGM
e8KVvPQ6GPvxx+gyG90MptOQr6kZ6WOxjOYeRkD1XBqBd194pBdsm8bXH8Exy+UwM4aPb+1BwQDM
Uec9UpXzrjOCCunylrnS2P/VoBD4Trh3mf2noIswlsVccz1/fyVx7z2je8k2vNngTA6G/MhymYPs
gA7FAiNQQmsYlOa8FTr3zwYmBijyivnfaYKSoW+4DqnonNQmYFt3O4YoHbsVeNNt5mC6xOVu8LMa
59eW8BWSzyqA9uXWXOdV3KYj8XStKiGFV5G4J9AGPhkEv0etqPUTO+nugC4fojkiZZi4RfZlXdPp
acJA9Osa7B8N6l9pUC2O/T+MTv8jseHwOr1m2U8S1F9/5DcJKqi+X6D2ksjArcINj63yd5+m4eq/
cEyQb28wA+KvsJD+DSlomnADmbnin2S4rPyY/5KgGv4vYOVIVDah2CGT+3tpDc7Pi0CbXT4MWeSD
7CxU7Pyf+XuoOsSaO4n5ICkraVjWElwD4HMyRVZRBufGprtMM0Fat0fDn6aFdjGDdtlXtrZAd898
ZyvkzLhAjwUYU9fYEgHTRM48Ni9S13kdxkTMX7Wxzu5y8EIqccfhuZ3S6g4QvqLPdtPUiKNJ1XTh
s4El/K640DeuhyCBVp8a2vBRrRpQDibQ9q02Z+ntTOAYoCjZT69wrpZXD3V+Bk2aj22bJiO3LfQD
Yp2E3p6cRWveBjPNX/tkWu60gocdR9fysnRrtw2apPC2ZK70H2OXGKB0hI0+XTfuk9SlD9AImINC
aj5hj1mLv9hPfq6k/j1p//wK1CaGbxWzLGC4P+kSytW24ckyloG3Exwda3Cixpw7Zjn1DNyMnMAe
c4RZBne115jnCqgSExvXryHEFsBbiDJeImjB1N4r1fUKRurGZLb8bmSF9ly1jrykizZHTpbn14PT
s9H1UxWKJGJ/n6QQwAZp1be+3z31AuKP00xnptLmo5maey8N3vPWbd/+cJP8D/uTT/vvT780/ld1
AaP21MFp/nkL3LAoSmK9qR7suoxfDPXtJ3VtfDVMe77TPBKohpykLqKHgePj9GA7pvXrTgLwJxRk
1t+awuBjCBwC8JLKLk5TbRHZufBfLcqvD7OpjatEI0IsHVxCBJKWjCs//pLYs4lgl1FvUQGrhySh
H7KKYJ5U6zBY0jyFS818fNVLrmmr18crfbXeK3c4T51pHD5pC4vfqfOEJXJGzkM0O8Qe6E2QckS/
iCbIT7ZdT9+zFOO/wLfznYg86/iJqepIkCB1i80zwKxdn03zhZuyuPFGjZtJoiQqrHedY4VeNe5c
8nCJF7nybbamRB3NQ5hlzB8/I8P0FXSQmdGZehXd0lzxLW36KsuvS0xX58UXJmGUVfPhi5bzrWJl
wWrfCdoDlYyxqwCikeTaZBB0e/2ahD/mDQrV5RQtv5xpDaKM2nTNDwuLlgB2WWJeYK7Nt7I3+EBN
Tuxs9QnecNS9qRUrwRqTfLZTiV2aKvFs212w1WkRbv77tfOnZxaKa98MoEpYlgGPEjWdWl39QR1l
smSNk9HTLmmvExIVDNVeM+hT8GPAjfLIfUFhwbXT1et3JqXsMHoVZo1wJX3Pm3q+abD+Elirt89e
axOUmAr8T37zdWZ0H7aDWz6VLa9SjJ3DMH4kvU3w3Z/rmPZF7xkkSieZiXcg2mrWVZqfh82VPBpt
uWafnxFSxWRmZDusHqh1ceqcpjcip9fMKKN34jVn8sWIvVjvPy9bLE6kyWXuct21RC9AOop/1MLX
v/paKZ8DVqjPwJdbYkcyfMslk900tKwqe6v0Yt/WnVZimwpU5t0wsPdY1sKLCj8F0qW3v2c3/a/C
1D8jJ/j4lTwbdYrrmg6yWbUb/cPHP7VAeBL8yReza1wt7Nkvb5au1R7yNeA3MCBZEg8gtcd8yfDZ
AEMNmuu5w9+093WVNW5xD8J7Ei0h5cXYvBajy84qYKpGELXRkc9lL/wyuimMY5sN2u6/Xz//0y9g
q+MVxj3nMvPnn3+Bai1kh2HQuwiMzNGcGwTYYQXctW5MwyErnjNxO/G8MF0eMVVKvg+hKmR7xbpz
ZUxuzGytI2zGXOpXa/aMszvRw6Yms55dK/z4ESMxVWRaJcL/i73s53n87+emuvbRNZCUhjac8CK0
5D+/96nssm61J+eC45XJ3gSj4AdXc+wD7ICPaKzZqtKO51uBrXzf09hmBA5V7tFvsvHEuo8IjcDs
jsIhoBLykvbYuyXzALTb0ADbobpdfZmdPZPffyoDfOU9PscfI8cEX1Fmv8l4Go76uvpsqNSMcmAT
UiGLglTW5AwCZ5MRcc8Y9xmHXH7QfKZIEslPFGMv2AlpJTt8kvMLG4Z1301jfMzYqkRr5eF17E1z
/jASmK8gsWxNSdhMI1qtJthZdfHGBOsgU6vCx140zVHYZLlVHrc6NcF893nrxYGWvHcxFPDIVdn0
Q0VM6Uqc4gWrOaGVZW6N28Bs03e9kesuB8P9wpU3ftiiVE8Q9dFgJDxhulmvFeUQ43fJk69R8rrF
LItHHXB8srGx1H3FiPndqumwsfvOR4CgEgY86XMaw6AzrSIQBU/MNzk9efUXFwJFIt/0T1cCKjFq
BqQ9iq2jf0ry/3Ab8qwmsqYY20sqjB72GbMtDPjq2SymGY0A63Vy6KAckyafJjtKsebVZQl2D/Ki
LqKklMdUa6EOilwwYgNKzsZHz4rtyKwDUFFS7bDCqtsVfu3bAsfsicd//2ZO9vgxZJ6thYSKlR7r
IJ9Jc0U5do232olKT1+4DmxFexCWiMVOGDFNaLCWmPESbQ6XtYFfZpdPdNMGe372SQJ2abZnLK/d
IzRfWDKRmffOWodHZIGlkIlGfZiNFfUmd+2BgFdVcqrvld64f5b0mY5WAF2dTah0gbU8G01ThYyV
rQ3vJy03MueGAC/HxZqb0t6CVPG+I9Mqw24k6LGmsQJpJxZtw2yz3a+tmdbXJgZyRgJDkX7hHMi+
EN+NNG5tIAUynMOHK33WzBtRtMQMAytUfZzF04BJQZO+a9D2MUiTWWpojIlOuj9zVMnSDTt2mMnG
SiGiYeUhoQa9AY88UiL5oACT8N9xP6i2NEVrAulP2nYocGk/JkkvjzHrL5Uhm1tvqRWjs01QLRdX
0B5U+RMs9wzj4O2tSau/lQKv57ZvS3bCPNn1rVYReZA4ZIIuXAisNqb6k9UFdd9BevrVqFdExos+
rPcszmPiWL18vnTUlodeY5O+kXDPfoDD94/M2rVIDGVB2IsbQ/hk/jZF9kiskU+sTopIhKXu1KlM
yKylylSwobAnSUfbkHaoAwtcxQ/yDy4QX0S2dShbY4aYXrUVU1HeeF6Z3pmw87YcBgGfjIqL/TwN
/uls/6qzxYj0h3PzPxrb/9tla129/tTZfv7I742tHvyC9c3hIQRvThHx/93YGvS8pITgdVANqkIJ
/d7YWh7eSn7KZwHy+Se8h9+8ldgukSpCLkBirqBG/t+xVlIF/unxiN2Q96WSDnUE9Lb1Jy0YWjrJ
Q8GdzkZGPG7LBTr1mM0ZIjMQu6qb0TdRIrZ4eIZ9YZai1J97cN1GVFRNKR85fnq6TYw9jFtEl3fk
lm05UtvGf+DR00j4XuRmZJ+yY551O9uaGNyQEr8ccm2aAPlUjsko9dhRSDM52qz9UPXNdSUWBs4j
mg65CfymOsOLnk+1Vo5kbqsSECZIDM2jbU6V5n4FmjbuJ2IHk60+g1JhrHzOS5ntGegPTJYc1ZS7
UArQZg0A8QJor0Sid2MQTRiSp1B0KwNaV4A5XovReeX4UmOmXo7XGYdfF5lpPw2bbhyACQdWogse
5WB6Z7BiYG6DmkxtpG3eDcoCsMFy0WGValrNazZLv++7AvKvJhQXt7QZ9sXdtMtXFFpENla8sNo1
8VAc4/HWRCv/0k+LcZnctBoRJeU9vFU5Jhv6d4ZoMuHgkAUAzhwv4NeeOvBLvALT3HZJ28xHEo55
tMadwy9qx/pgfo0FYacTcvC9NFFH2EbBuZ80LVtUo4OSUhtNSDk1Rehkmc+x1XWOLjaOLwCd5rPZ
oxjfZ7ndsjSSZCxvRi71ULPI2bpvyfcyeeCVe6i5MIhqR+mEPkEFMgcx68D4BvSIPK4OdWBrtORo
DgDHpuGcjIO/M6dpiqY+J60kMcdkt5i9zgedoJHCaC8mEmAz/ZWsNUafDnfjrohVCjqu/FdGmoG5
C7oSQkM9Nw/k3KdXuOrF1xoIMxHKozFtGxaQBzGmiR6anXfLpr0LGXHEUZdS2G0b6gIuGmM2xihJ
BFGvI01L6nXB7ey0zb6NO2jZrZ2cQBnPHgkzZfEAjVCBAtJBvOu5Vh+hzprHvvRINMPO/427oRuh
ZRnBGz4zmCOL7Mdin/QtIhWRDcepK72dKUaPPQ/UnAffHr/rdIgh1r81jP0ORQd3QEbp2VjllhgB
joqEjKJz6bLpgwzqv/hImvejTF1Qv3I1jNAZmR9Js9SsUMbto2OL7qb19fVN9CVCsDZZvgwZRPh4
jbkFNU0HCdBoK5EzjbJZ1nN10+ItgB1W5+i2zBHSmCMLPzRYbj+58F1xsgXEewdZ8ty3AoApuF1x
KezG3EqUPPuxL/d97XMdsrhjP2sX+j17SmQv/WwFu5o57sSTBVbVFSPonHVf39yyYggIl9PFR2UU
y7ENZL2dU0LWEJsFmyruv+d6ZofWMk1bB5zHIWcpt61t83WelmdHdBhSiySYUUCaXkdjajl8j9Om
Yak5uHeT1OKEf7ZwCGTofi0v/zkV/+pUVKkn/+1Y3H/UXZL9fCz++jP/Zg5AWAUfwNIFzp9tMXH9
nTng/OLi/2WVg6dT+dP5o98GvsoS/Ps5qP+CwQ2alOqtcYD9LQ4fx+fP5yCnMzHAvBgwUtvGSKr0
2X9oEwKzrvy49sXB8pOXqaBH6CV7J0whXzlfHrpRO1RK5+eXBugulLaDB4gNKWCvNIGoOMyjNREk
JZVisCJvHUwOKsJu0XmyKmVhPwbdjyXG9V4r3WGtFIia0iJiIdIv2qc+USkVLYGOsvGzbBdrlSKr
e5dcKRunNQtVlPZVNWUTrwbLxpraNpKaaYaLUkciYty2Y3kLM5qnrFJQ5kgpO6WpdGTsABCevK0B
eekRPmoBEgkVZqr0mIDi7iel0JR98uzaJfe+Um96SsfZK0VnrrSdulJ5Gq5EXKeUn1Qukc18cEAS
qua9m0WpREvkovVgcPOidQ47pSXNlKq0UPpSSylNG9GyElbq007pUCelSJ1sVHECkWqv1Kq20q1m
SsHKEvvVHNG0Iss8sRksd2XGWZ0r5evaV0nEt7qZlCq2RB7bI5Nda+02VrrZQWvnQ2OhwZy92rjA
eRFfe6W0xYe5K4OJ9q4vLwUV2DkTfgfICgdTgZBHXHfgEafI9Ee2SlVbfB1QCN1jzCLxVkJ1Y6KE
7KFJxu6htbT4gYBAkLPFwg5TK51P8HjLlqnJbrpaTF/jgPUYm4Xgy1xaRbWp6wGhXo3KMR2DMpIT
Sbot/rB7T4XGVMKiLhHm6Bx6y29evCznWM+9UXypior0YIGyW018buzqc8NrCATRid50Z8SBfthk
lsGHF5gUPemAXkxCCDp1UgVarLVenVptRZXQwtlpN5koqBCMusxIqaW5UX0Px7GXf/NM9snhZw4A
HoH4S26ysvUtCE5zSeiLUdTGjeXO9ZWtNn7MLvNvTaN6aCCcauBZQFBWsMaoR1h6B1Ga/Ny+gI81
MFiOCIjj+2NGc7D6CTeVg90/7MApvba6xXQBWeNbN3jWUbOsAXaX7PlUu5q/k47zHR8gmQrzouow
LGmPaAMxdfe8JB45Rhd6lSx3ZsKl6QxkJx8ckhSUuTtZLuw4eI9lraOacQcUBbXjFiw0+B4aX/CC
Bl1mSx0Lhn8ZAWXPfdm8pNx/+wxcqLK8M0eO54wRsad2A8CIQVe3CMOISgM/OVjNhzOjH4qHurn9
fGc5NAZ/Nw4GLy+YVt0nq4ohcTowlFac+vf2rKSQWl/+EGoxXznV8Chze9rW7oILJlO/+KcwCc9O
/+TNJX9RqHrDGXmIhGAZlkgPJPbwyc6/fV5pudPzr63Ym+lKF/Qp2Qz7nxa8vp2YvyM9S3I0rQjq
vrCeN5+nSunW+9L27jsHsnxdkD1hMHUIuw4VipkMnk2QDF/qMJAPQ44x35pJHu0Ocmj//gnwrvTa
vSVEcbkChGteYj33L1OrlVHKFVkAaHfib0zUwGw7JfwoNNW80EhcQ+ctVbETSao9fOKmVxeVQ5ug
vqlFH0Sf31Y5lfVDlizEecgirvqtget+W+d8cotnO2ejlXa8IeAZ8qib8PLDhJGJoRJX/cr/oPl/
Ab21bM22zrYyX2/gL92M7XI3aPKRbJl6Mzr1tyqjzS/dZRv412Y/oONK7tJRL1hPpIcy7344U3AV
WChQehQQleldZmmhFkn3BKh8SdgchI4++2cXQTdiYQfGtsaWbKm3vlnVl55zjIGuBUfDyAz3wrb7
SRq5ceOOPMML0iNCl3pva3i43bNyucloZaY5p5yrT1blxXfs2OZbYzbznV8nqPMn3033bl0QNR2M
drSQLr3x8BEdxpEk5Z6AkJS0GuMdTuR2bM2Pthrrq5YUx6t8HWRUmSWYQdP53hn9ofKde45JMg/G
wUKHkMQvbCS/Ss3/vgygRdZKljsIYj3uxwrwQ2ktIUIpZEOmGuY1rksalGXbW6K+1/dydFjP47dQ
PrNd00M6zIfmFHjFHt9vunWclS84cwkNbKGh59NSwPAxntwFkQYihWMxL+WRFYd1mHgIh7o/NBFQ
c2JaggH50drsaK5eWlqKzVzV+nkpdI8NQq/U6q5OMRy/6AY5CsRRbwZj+QH3kemk731kJppHe2r1
bx4iTXh1xWOPgf11WTQr4l6XIGBbf6sPFYJzhM0nO4jtdjOuK88DaxSHJF8tWkqwwVsig0wCTtpS
vqcLmCy98pcbzDMT0B4SIvtt1Zv6sqnWbojW0azOteHeMEIs7rmsaGIYBt1Z62JHEwE6NECDlh+K
qmhCW2ojvZnZfEiHAADyv4/sUdhyNs3rIGozbH0ZhLkxftVjosX1mtOeca2D8X/4zmThpU2tvb60
8dNkMJG2rGLcOOhZqZtxEnW28xQvFfsHbkOUNFXylSWv3FbSYk+h+2eIaUlEkeC/254zXkCkGk/F
0qoawguUi8VdTlMfTyhQTfZtOBfzp1yFH9nSLj9k7OUf6CPFidbM21SJjLHjaEjQXHvaMSs9TUlp
ReyR9Rsvzut7y8Z+kKQtlZWlnIBN5980YzN9q/RFfJtMwwLZBxvIocICRZutIPUIBt2UfYZaOK3g
6cX4K4INkVrJeUQab5ykGRsza+/VvWERP+z8pC11bonkS+/O2q1rdP62sBDI8iXW+jbuEi0ai3w4
e05nc8VURDvXrdOYG3udSGWZh/qmJnnwZOPriuLWKaNYtuAT8eZf0BNmebTCda0QRlfaTZ/4zpFK
odgbet1G2UxrTB5PbUdpN/9gT2veGmXSP01dNgHb89pnl2QTAC5LFSIDQsvkMRbX7Cbb4q89FiVV
GKph7aTXPMAaw2wPNb5kOHF9jrZ/ifE5GD5vSzDStsWbJ9mpyC6ebgtX06+7uOp2wqq7PePacTtM
BRDppruecWEBLNijPED35K8vedfVZARUI4alqUXcADMSOqUUu9LWScBgi7dfa3bLWbrsO8LLNuYQ
WztHyPFuLajxirGWnFyjf0uqrXhocznhTym0F6sPbqBnyg9iFihA3KXfBY0LoFLArtVg/yMhzLJw
6OAGs9M0lWb9wgla3xKjxYIQNP1G0iN/sZp5P09zEsLZfFiAzd9AdzY2GAqgMVbG3kVStBVGF9Vj
nXy088JggiNvbGsRjVk+RLM+z6dsNCSTKRkfpzY+Z0l7sWPHCb3Yz4/L6s5XcQ6tACm7lhZGxKj7
EhQ8XY0rbyA1XnGdmBsQMltOeXJvuXkbcgvDlsfCweA/2QQay78vCZNl1E2BniwIwyaxMJyh/l3P
7DxRYudJWTjRwsg9nP3GRNY5FHMuNpzb5DWUbobbVSZjunxPCx/lOSN3ogsPnIbPaKfu6eDHXVmR
WkK8xvRAhNoaGcsqb5LcqXf56NjXCMm+tquVRWvjXrIA5mO+9v0FBYkZCqZkt63XOG9yrpdtblbr
myGN/noqPW2XGeNHlyyYLxxzvPbH0Qo9H2GmPdP9MPqQdwj7zDMCu/aSUKpEZozEdtG8b6DN4k1L
mPvr1CcL6vfOtjjvoZRqULKTXNdZiUkSaMZs3sboyTgqGyZpZBDvie14DLR+3jiFfbVaFNrIwN5Z
swEYZz1/4xrFVtT295Q1FRrsLDgtCVujKDdU0Z8gmXvTEYe+e4WTn6epktTx0j5YgB2PHRR1HYiS
vmmpZTS8UX1xXNeYCeO62svZxm1134hyfRbMuK5lWn6nAU3KqDbbAdFarzR5FQjrrEq/t2XJqa+1
5bs3uuqZRUDbbqiycdcZevdC+eJGJkrzSx8H65Ya6GJluXOLLiORG8MU1km3gzb0lpU7baimL+4w
DVdtY1XnVYw+gKGlF7dF1XoODkUrfcMACKE1zrN5VxopR4EeABJXdsaaOkAE/ruf6Dw4xsQxLmjL
/ecedsfLapXV25piukGObdlkRVUe9M1Bn6rHStm3HGXkgjZa7yQPxsg3VjaN2L0aZfwiL624ATg6
vRjKFua2yiHmkIaAiSCfamStNZcQu6rb/NNNViljGSJNZTJjVfHpOaN6Vha0+VdDmqXMaagCxx8k
SJUHT1nXOlbahxk3G9Bw/ILK4IaK+lx0A1FCCeY3t9THu0QZ4ixljSuUSW5VdjlHGedQjWRhrsx0
vLEnGr849IK03mk5ljvx6b77ZxdS9Vm//MXUB6Sjwmv9ywD+H8uQGyQ/6f8JX5Fr/jT6+e0Hfxv9
BO4vzFdYe5AZxw1k/pTLbrMtcVl5mEx11ObjX6Mfmz2Kjs6OP4YIgeCPqdBvoyDb+eUTQok2DO4R
YoW/ldOO5/6nWZBNMpBtMXoywa+ohNpPJdofZkFI0dhbzJ55XuFyJCv8K/DRlDCmTukrrzUQrVFT
elTC5DCQVcZ0a33RTIGoz8yMg2Seeo5579FC/7NLlhYaeL0CnE+qA8bq4UQmjxfCKnev6qHSHtpK
ko9VJdoV2CJj09glZji/mZ9yH/DtZqhzbW80bb0pZQ45WLJs5vVo1ds2qzgsYmuPMgYIGT8D+j85
EPd+7QJwPsE1wW7bxox32luIwSG7IJ1NfWMcWtmQ3uj62DaIjjBsqGdDEYRp0r4PjjFhHG4k+4gu
3wLfWq6pjxKm9Druav17yhFIEorUojjPCfpE57DHhojiPTH3xCtWz8Ey5pFsiixcBRivubvtCspc
8hH7187srZ3wSh/HHgxnq3T590tDbvik7LCv/IDw4SG7eASch6VhrAc8lAGmsIWdZ9OMRLvlt90S
MJ6RxRqRomlsBqRQG1tvqODZxYVJph7JQD1w2Ql5KjLvOjUCQpes8hLoJcEusbcP2LM3yDI2sTCx
cRJ7vLVZ7IRmrO81gAygRpYvTj8u27FXv0RT9Jjq8MUTMpRsO6ZgkfCHt5JC3Jrn8tTgyb8icWLZ
UlZGoI92WiaaHW12FQ6UYZsMg8imddxDEAfMDak6/cJk27LGGpj/rN5YOqJGWTc+CqV53mH8gKXP
HOJo1mn+CA16PUrDH0M2wS3DR8PZmVJbQjnrdghHHN2aT1LcwOSshUAWBWSJNhhXrrAoHTm5EEw7
VhsOsgMsKpJ9agEgC9qmDYXQoiJvH2vpfvHn9ZwzBQKH6No7DQp2ZOhruveaki1M/i3HnL3P67jb
TjmFMVsE7USEzwdJ8MSajYETck08InbduBOXBB7e+6DOyc1MCvrvhKzDAorryEGztaXQmbk4x9bM
jW8LIncSJ+UVcs43mqIZ0LzfRNC8l4NTIe1b14r4PsG1kFUUXF7S2Id0JdEeUtVMgiL/H+41doF9
qQJk49CtJNqYemn3hs83WFv4ddy87HaxlT91pptcA7gvd5b/lgRSP80J+yAHsdajsI2S8tBN7RAJ
RXZBZk+QKEuKDSGyy77Jgu5RV7G0hhcgwPV8G+/6es2gSuz8vGB6GKfubi2GMnSYc0fVzNK/R7x7
l7kdofZrUUYGjr7twGIyTHsrV2JF92jgXdxmiT8eTDM59mx0rpDHA4Ux0+ZJQRN2AxEKoWnn3tZN
SFekI2pxsKmhhpPrTwTS6cwm8AqURPOp7FlvGwwrOSBrUT0UmrXcxc2gnwzUSrgvSKlF56QVUKob
f1LTLnc7iKqILNK/d7xVuiGtIujU1c7k8Ih9Xbg3ml28ZfgXyezwxXFsyc4b/FELvZXPkwhgkn7R
ytBE6z8wy/ghYyTnRMFlbnK3f9D97DhUowt5mrgbu3Mu4Epb3PJWHaUBFPZ1Em5o2zPayjb4Tujp
hdiEu9gY7gSL4Y2eZ8Z+ybSP0l6XHVvbq673zghE+430qv0EgINdalXhPtG6LZbGJmTojjSadfrG
sLPXlghOAhfWB1mb88FT+hJReBqjlIGxku5TyGb0113Vckklbne9mN5uKM3XoLWajZ/lFqEPEg2t
CWuz9IjURAqD/ijfz3b7MUo2T966xDeYdejAhWGcYl8Uu5yZblQsDZE+Pf39FJT+IbX021qY31xX
nvPEzo/Smb9AXsNZl7E3F4vlHiEqVI9BMIL17qawaQCIpyzCxpjhAs6lR9MYrjy7724a3zxl8Ng2
uLfEtcDjDl/nTqTkY8ZW6m/jtv3RdQNakoBRmbMO9d62wU7Ck8yjFmbaeRFTt7fnDpy9FQcHgZVM
WimBFdTki70cahggV0znht1oLu2u94VqW/gXq3V9bEc7u8P7eM4NDqFZY65QYCHbFkYC5A0R3kYv
HUKMkGS6fZtdkTlyxCVNVTrie096cloEOtUwLVv3RRTz1ykehoO3eO/EjY8MLEW6G1hE7+dq1naA
g52tV47BbS9GfLzsUVsEwmrEcd20Mt72jolNK77U+VpHk5sxZcqwXLs2fuBUex6ChpGwNr9bGQ2+
JYbh6I9rx7OG1fISx+6B5292SqG47RPsvCDkcdMPHSkM6IWtfca2ZJd4k8USl4HdbDfGPvHy52mk
z8B69Lj08koWbceCNflhaY13EpWId5onwDs0TL0cNgCRYZf6yW+YeNU2JznxHvGuI2A9nPxltao3
Eh6q/snO+pjkxsSHRVIdZtyYtjJ2tvBWv/QkMXvciniM6Btbrr7Sv42djhR6JtTg17nJ6rx0pHUg
SYimF3s+Osgna5gqyyUSfOlAH0SOrHl6gytBsoUVrzJj54LFx3O7l3qcK6ipnTVKjzxJUDMesUu5
yKDOkxnSrV13/U95/f9TXkN/MlAH/e/l9fH9Na1/Uhr9+hO/S40MiOyA0kGl25buukoK+dtK1TA8
nDIWLhvqIL6gP1XV7ElMF4EklfcfqmrjF9L6AqptS0knMd78HaWRrzLTfhJiqleggIcKjzjE+I9I
ysKI2wFxhHuDzUs7JnE1t1cVlmFgFD4MA46RGd2oxS5HD1zxsGaNE7wB3f5IQQg+2F5hoQeprUfX
NeZnntjZFXAxHvvC9PGfNpWrIlJWGRAxxUi1v1AoJKQcJNPUPulVG2sb8n2FVV4VQSb3DMjz/MaD
Is9GAjXyDkd/dSzjBZ1lPhApsRhJWJXCDqGgOjvAR1hw8mC4LwhcJ4VFn+KzYBp7ljyV9os7thTb
3fS+GuKbXfYMTqkoXsRUe3u9yZpvXVnoW0aHLh5++Wp1OQUB5BRm+J6JaGVd0vmgN7W944vSbogy
iqECeOMu1X2k3tsuQM7fcfMORjnuHCnoos1sym9JTTWfR0Q6NrunEDhvs5VZql/+H3tnsiS3kW3b
X3l2xw8yR+tws1d3EH2XkX0mkxNYiimidfT9178FSrqXYqkkq3kNREkkIyMCjcPPOXuvPUFifWg7
tp4A3l4zN1bPI0EfuIFGe19a6nUcfW/bi2kd2L2+x1pD9nlXW9daa0wlzPrIMY/ji+6L4eiyT7hR
Rvau2ooJBgCxLduk9FzpVO2zwuh/blIZHKfAtXdpbhJtk7GOElBu/rJo5CtUjnVxUFb8S9dZ9RaT
7/jJNf2BeOmYyEvEYuG60pn/2bI6SJYyiTg2xauO9Wtl8NbIycCFRUMPCNFwt/RVye9kU89mjXyz
lRxynvAZIwdzZcdKP8p5hM+Irbk8Llfkc9U33g57OOZWBrzpgUFhhd5XSvj3aMY2ucFTaC9wtUwb
VHDIsTyeWw8OgTZ309TMt8EQiTVbzeoS2RaxfLEYXd6FPQtgCWdPhB/KfIQ38eNAKM/FhU11iehN
3sA4Bo1LksbdUFf1Lkds96X1HQR2GDeQxqVG+VXBjuqQlzrmXstkuNABjQ+jmzeXNvCZmI/eEH5E
0BjWWYlNPzKZfK+mrpRnk2EeWVCtFFfm6GLl1WrOVnVuiXxdeb3imdF0L/Y4AaDFuGoBfEkrWjGC
6BMrjPpdH1lAYgxtsP/Uljr3mtSuVVs6MC1omNY7NYyXuOJDycorT808Nc8hbSe96glC/VowGt/6
fqYOknn9hZLow5td+KpRtCQgByHe/toYrBVJROTjgHrZyUSoV+a96YrktXMZoCnQPi7mDCrvz71n
ZjtKaO9LStYIenTdo43tI2+PNpbYerMdPqnCsTGmBRLwpB/suhaMCgKgYToXg+G0ax8Zx8n3UjJw
NPr27QT17E66TrGdeXyuPQ8QLGokYE64mR+IuXP3fjZ0L8BjCvBUOTi6JEB3K1UYn43SBnillU8u
suIreQXNTSwZitKYGmw11/20NeeezV8bTNt48OfnfqwoO7F/7CJilzeRmjglrRPcRH5e33letTER
eD1hOvMelN0d6tyebwcacuRLy5PbcVsj3LDGI4FJ9M4Hr7iDXmdAtDKpqfzSnx4JJC9vUEviPSMp
5zPchwpLIbOxbqiHoz/FUXAkr1Y+jkllrRUdeXssxQ1tXSZUxXAfOlV9mZIyWbN4imtDnNGaKTpa
TB0jBxOV2oT2II5zZX4gZfGupVPlR8vsraNuOm8Vm41eAy6wMCkG4b6m2tkEcflkyJIafbLs9pEZ
xvSLFmW5ng05HaaEfrWcKrQleEp6bDkWyV+xm+5lN5abOGAhF9bcnpFnjs95JpxdVeYh6vPeuxGY
kNFNsBApwMebAALIm12I6DABfVsbYwbh2Wkng3Gk673xEJwPjlKEzCSVsRqHyF6Dye++JoFRXB03
Lh6ailYNbRaUbpV4D2cdbiszyzZW0ZMB3DdUDiW+gDccDO2l1tlDg+gA/Z+Xr+26Ls8wQdq7OafJ
Poz+fCfMWN02UZ0ujo5g3jqUDXvtUJTRAPY3SOj6TScj55dwGZwOcvzSMahep6yZ2SpIh2hdw1e4
RAZjxqJ0h9cSutzaMcv5gbgAxfS/8N4gknJv2F4JO4y6C9PieJNHncGCRUEDtMr5nGY9wl1ZxVcz
yPP9LArzfdChQ2E3P9OdD9bWMFkHt/dKDZ8ucB/j2Bw3JfEqRzwsD7Mwj+wesCDUtultUzFxgnNi
gzcy7u+HMg1fjdFFDtxpyhgvj+6SrJnylVGFwwu1UnVSBPycQj+ig8HlqA6smwa2MnFppGE/zHN3
14XxEqILeAs8Uoq+sOswQFl6IXytuCVwSCgT9s4cRkflGw8p4gxGUXVBT8QOwjXMPf8Qj163C/02
2zZ2p9fCDy645NN9AQgI0X/iU5LAaBlKeDHcUFQOGusFRUayspi/gCwLNNL+muV7CIb3KBbl3uiF
d57Z5H4xZZb9TOFoXN2mvm9s6hYYgc9icmD2qwAh7WDLY90a897vZLetXNk/NzrqTq6n35M5aY9R
AlC1SuMltAEJSkdmKvmgRticYsYk6KZC56EJ8+JuXohcUMzcHh71PTwa641yY7hAx8AThnKifzXj
2Dhkc+9edBknJyt2d4VNH5AuKcM952U0BmclgO5t49wOVjLssyflh+W+a/3qFt6HuR7p9e1EFfzi
o8GhcRBFe8bHjDQY7B0aUhEukeMM59JNw0+9IsRRNuS0lzPwF8dz569wGp8inedrK03kI/pbd9ea
KVIoEFWkRNo3PavqtozMz0FDV14XDvSussBhg9Vv9MYLkdrOc1al6I+AXG0do+73xDSoXTymwee6
m0YKz7j+zBCACZHqFMM7qz/KgWKTIujzYLKu0LgzdyGToHQZymRd9G50hJTWEwkUkgDCk1I0RtMw
O4/tWRbw/qGL6v7qZGCDI18ANREye04ML39kU5We88rnUe+azBviIfWT26JozT2ZCuUV6M9Oe3a5
93EuEhEIKCIfXWMfJQ7xj5EVXiSmjy1Jkx2h4knMIBzu3B3z4vEYORmqBr+rN1OSuIjbhs+NyVoL
Ks0t90zP5tsSkdUaNbN5KuY63xHCPr7T2fGzVVMB7QrSxnNXaRZW+cpbmqJuMY9fcuLPP3sAywXb
3HcdqmDDB/mqO13tEsaAxXrKjfo4NcJf6yQ1DrgPU28tq1ST/eWk+U05WsidCIbfDr3G9wS65wOQ
kQVwYyatVnuwFggJRx2VJrfse9dtLLIdYY/zTgQlT9AhME8z6wAyAnabETaFQ2Ab4iu9fHfVEty7
6lpUQ4XXhlugovWKrUe9Bdh974L6I6RdTExWg2ZR1lmgHjjVnwF5hwcMRMFW5h39EVQ+WEGbrlkj
CWo21ZAh8ahkID9VkajVzuwoQONZ3MuSB9IKoU8C6a81v4ylzG6hkrIg9FaGuCq1dkE+07V49MeA
IFdoUH5UfIk7TSNgpfNM6Sc5RmnqnAKUxem5HX1VPA1Tz1GDjDIaBma+nJ3yKqkBHpJNnJmyX+fw
K5D8x6ncTFGYbwzk38wCEFT+UkKu+xgUn5A9gvuJ1xSfDUB6qNr78sicnhBJswftD88rPnW9X91U
JX+bxmvxZnPn2elU73hHcK+K+WDHBHYfS7cs0P6POZY9Yd4U8egfPbBG3MGMGa6y855mGHerClHZ
h5OVTbCa5VyeiRwZtght6odaVzb9N0YChi71vRgi+jAox9A4REN3cDKiQlkNpg27PmtTOGxhrKFZ
7G1xevBqmqeAcayzyBvQPALTfewKcjJwKBLUPGnMYwbvJ9KyIG+ld14bGCzY7JCbQ4MxDWtViSxd
C47cwwBqYR1n7fQ2uMFtmJAJsxKZGh/RqIWbngR42jfdLG6mMrTWSds0m9rGmrJqXN/rgLGUGHZ5
Ci8C8aqD2oNPb9WUuT6NOkmeQj9r31q2ntRMTX+d8jl81O7c7PzlYAc6SvaGaqm+XEsTaxL0Qw2R
ZsQP0ZXiOCVN9RgEWrSbmJ77vkO3dsQHmz+0IQGVYWVWL3VUY8AHh/YpL8KXAB/fxbHom6CQEiQB
WwsgIlcMXLtenKXS5SNowIY2XFDm8gYSjnOfR9W7nGu0U+U8hpDNIzGvfZChMUmaoQOUDCDNbZpN
2WsiUIn5yRDssXvjVJg609pTCrXPzEeHjx6w5rpkUgALJiw3fKJ8l9TMZjdYiWfEMq2LZKaiS0fX
rSJcNXKHn2d2fez4DbdZ1cU43VXSTyMmCFn8UIfAyEQ1I9QDIWdtG98wt5aET4xQNT5G85xcgLPH
R20reQWWRAE7elxMwvg584v5OSLj0V15BJyiVppYNISbTq8pS4XFlT+I9ZzI+daYCkQ8pEXsW6vP
HvJln2TPXFe4dtuVSRjpKbBSlC7sfLF8q+KQJ4EJWwyIOvXnspE13fri2myu41wsyKAZOfDEYA2A
Ebjn6lPRDr6+NYkdtiF7ehRjlclTgIkQTsx1F3moSbAoePOHgRRquDMV4isvQukW570xvbb5WI5P
82Cgq1wZLQVve9eJBqf0tuukJUtsQPU4nDkktQ9nNKwiFJ2NWSCD+r/awZnhoNa7Eqa9DwxZPWUY
Jl6+a//8CR4Cs9cfeyo+g1BcYi7KC6aervuDe6usxiHJbHO4EpTlbgxlRWgLes6IPho+StXws6Xt
fZ9YJzt1d4ZT79zI3PoyuCk77PlFu+Wr7tWcQLmM93/94RbF/PfG22+fDes4DjdJ6M2PwUza7Ktc
BNZwLcv6Kkv2isEh7v8OcvAnb4JgH4Y9cgkhfzwAbtKOFL39cI0Zzi7/eORt57LYffsu//F5/M3E
nwxHiz7ev25Jvk6ow/Pw+6bkb6/5vSkpmOiTLyA9/I1YDCUmx/9pStKvXPKXbFsxIpffdSXdn4RJ
3xFXGA4P2LLfdSUFXUn8wIvDn5xE3/y3fB+oF/7pGqVZCuLe4iJSi73ke9dH0A3UoEAMrp3+CJsM
k/fP3x2NP7lDf2x6LjfB92/www1aj3amy5E38PGjRXQoO/XOTRArbIAff/1WLkfyj18GpwycMfq8
kIpI7vkhzWpCu5W5TC5vEjebiEqgIQUciaQb5Vtp5X5ukjH0v0RF4LeCpiSjY1h0mQsB8ETntgr1
B+ZxH5xu2DkR3YM9M3+xn/y8+4XgLz/Wl65Gl+qchccgOmtUEtSAVMV09hyjCJ4m7IEJ5cmpaRPz
LqkKTGQTWELk2hZhaisfuiBTPeRSA5lovY26zs3YhqaP1a/dTc/Je0nIWuGTw4fHE1x/3llEQZfx
8zRm3TmjhSzXM0RU2PK/NnNl6yYbd/Tmq8+WY/hsFMKjjgxpNPitVaOeJFv0lmC2cj4nxAIYjwMe
ACff2mRfQ2BatylrCIE1iP6bX1fA/6waf7Nq0IVYEsP+9arxq05oDYcxi//onf7tpb8tHtL9yYEe
Ih0f26RFDC23z+8mMQcbtElI4/J8+c0/9rtJDH0R4WRsI30B98byeBXb4Db6x3/Z9k+sNCaBPtzz
gsSCf2umIcUPzzhHmRBS2OgABvNp2MofMCMyHRElZuAnx5amx8pUaSQ3cxNiUrL6WuF/6UsBDFDI
yDvCoMdbkVu58tfe3NBzswYvGXc2fc50i9I1rA4GYQtsSMs+14KOtw2jMXYxOQS4j8hUN6+Q+Jxj
67AJpM+WVG9ZCdyxj006SWwF0ON+I9fqGUiuwrb5lje4iOjw4GDuE/bjqyE3/YsZWc57XvfmVStt
0PwjycBDaGT55d4CJkjNlhrLS7D86HWaxDhqqla9dKSwUXKVi40GZvr4EI6uekGcDPggATCOChui
CwpdWd+GVp4Wp4Iui3/ylGw+Gh+3TpZrJu5mlBtrE/ALO7yFLjllIxDGtFN8jVI57APRP9QHgqbM
J4G/6l1a4+L8MboDfRH7eR4AXebomQ+NLeCKejDYr6FV8f1LSaZ94mX8aORR1JNSJU2zL6mZPxIU
xnAlncJ6immhvtlBJfrVaNf8NYcku7MuXPd9CnkdTiU+gGsuNvEh492EHVpPScD+cN3ZHuR8T418
ayflPf3UJtItEXx3lbkzVfAgkKw7MW69SEZXOzWSi98D4q4ZfdwkQdwTPabSYx5LXiON5XiSMcMs
RI8a5xXXNb/z6wnNRJjWKJoC9WJ1yxnuJ7jRnNKm+eRNBaOfoQzgtI2plWjqyiyN7w2w3qSYTgk/
pewjfvWbBT1K3CnHZUgMPmM0GszNhslhsi0NUMr7qtVuj9hKR+IVqJaDSkvPBtaYYf4aoQ6jTutz
9cLq+9Ci89gRDeXBRg4wiM1Wk9zL3iHOnlKN+CBTW0+5wwU4RsNy1eLD36UjEa87yjp+0sz2PmRE
/Q28slxE35xikcd0eyXbnqvBqhvOrLJbabOxd+0jUr3OQdlAOAUY3YaLD80djececQwzoBLVL26m
cCvaEvrysLj6pRo5wQiqKD58FWLbSpMyn07kLlFcpIo9+RaNOdebyW15KUpSIg8yAUNmJD1UVPwI
fO54Xkz/ejFF2QLpAZAwzRWDJqX5GEeHt4S5x7nrl+tkAhb21i2niFgG+6hd0v58c0GsthVMAOVa
aivhrO4n8B9bqMLlG7Vs8PLtEo4NyfFNm+K8tKKuyXKRBl4/UjR3HJLBwto2Yre707OF+Q4UfMrA
0FEvtrWkJLVFaVMNZj4XTCdFcc6AkXMFLLdEl8HZhzXLwZuijpMtWDhiM67eZlnXBzpXizQDCNyT
MxTBi5GI3liVYGiLVcLeYJ3h6c4YgExqS/lIPDWFZL8aYs3XwZ99jMFIMMoTE38LmB0XmGFzk4Pe
4fgEtYNRz8Kcg1aQFQTzL6S3qFCwBzIg+pXHKWwB4dKPgHOIU87w8Wd0EowRO4k+lNiYmon1FHPE
RmSlPHhuLXZovtTFrUbCBOk0024qUr6vPdbhsJvhGEVb5m/cYVat+UCzzYqlrWKIGI+O5Q0mOLX9
Bt61J+7lVLE8+2SsYjozM37ON954mvb+JmlZMoQIzCfqQKbDk3bGB/Z1/CUrSqu3VATVQdHI2gdt
ZD1J4P1XmHn0ffwoqdEaMWl3DmPHEgnJRV3GNOWKol7jRBHUYD5B+p3LU1hI0M02Y+fopOkq7hMB
Prxz0HGs6VPUhywGiN3QQyZ0JWDOsibvhAt8AtBF/GyTwa0YqOKZzQBwr7rJfErcaZg2KZDbfKVF
wfViNrjq6HiUb4NiLrrSXmVe40KZT1qbfB4w5qi3ezRf3InYS6eTk9T8eKR7zUeY0kiPI5ere2HE
ozJUL3XsmsnZKbv60JmSEKRv17xjObxIIOyxcd0t1z8wa/Paxb16cV1T8j3Fsuz1g1m19z198HEH
9oz1rW5amMuRvVyParH8lZWvXhjqcyJ/XdLo+cR6U8qBS8llmEYXyG+Y9SBCGmpAmYZ55zD+3GZk
xSe4XTi8dJAgO/B7uvedlyFvR9rilVtHu28ra1FEJlNGIhZezNjO85chDKf01R1s1onMWVYpmhcE
VUSt+64y3JSIBPS9GXXW2g/zD6BS6liX5fIwqIgKX01ByAoMNdS8DrPLQpaxf+jWfuGX5mqMotyM
bq0pmg4sP7YeNmZIux7gcJFD/ycOWp01wGDyG2QwYo1pYpXdz0n2CyyETPrrrDXCFx6l9QGUlOYU
5YK7Ju1G1lruyXoTscSQSDBYbgKBuPY+ily/FKFZn6BYMGxcEfE5sg+x6yfL8Y8ED3N0Gy/PnshW
Ks88Y/w7M5cCq1Pd27u6slH8mmZ7pe+HcbbLQiScYfQcywr4H+LSz1WLksMqqksDl3Vdw9oSMuEe
WHXa1MZwaFvc8VFXnmE8w3y4ExGOLmgpoDe7XVk21c7wpLorHUYhWj4EUN3E6+RlKKiQO2uPRGCs
yqyqlBW243mbGbksqU6i1BvLs0C7yKZ1w5VXOcm6LCx9ME2AYyvUUj6d7nSRJljMxCUIEdGNw8lN
aP2uDUm/F/ZbGU27yYOkfFBcloTxNR0dTAuw57klSfbWH1t5IuSJx1w8VoygjBIn5GA+O2Zf3BjC
y28xS/gniSFuk5kOmxKAX9vQxym0EnTekY7K7kx6kLghFhc8fmO443tGuNXzJPUzks4qu2QYWe+r
NMq3sJUHf+3MdLx9zPRfm6lWP0fMvOBeKWvFrA6+scsgH1hIvZuMRB1EX/WbaWz1VvvlGK0BpsKC
tpvkxodNOd1wvLyPpPVzAlSGgOc40t4wHp6VSsodcop6L4Phcw+HBgaq/BkW6PQQuTjSzKyydnYq
GZ+1LiMxwWH1VO7hitPjF9qETwYwuJUJZu/GjyMQl0Q3Me/o9K6YDGcfqF5eSrB427BqniqFzZHO
JDujbaOr4obIO5aoVLM/GaJyG7JvOAH1Mk9WUxsH2DrkCajOuRT2DJaLJFeMepX7OHrQdcaq8rfQ
ztNVwoq1mNnTO6dKNpJdpzGn5i0PgUUR2ucMDA3vmNU22C+SuOzczg9oOeq9vzwhaFWiZmQecXBT
TlgTT8ZbE4zVJilrdQP7976LyZBr81w8pHXiQ9/P2mdrtIzLpGEarAxf8jo4DN7PbZ8p9iWWNZ9a
eKP7JG6LT8zDWrZ3zB5irm8rfVpiSg5ICI2r8Cqx5skrATw4gCXcaZcUqT4OQsp3I9WfRqMCEc9c
Uq/7um4WGaFTkI4wwNqb224PERtHLW7fNYt/yIAYcXeAX+bY5+5HSUcWQg8kHLMU2bJambS5a/s9
qAXS76Boxk/siLfsrkGpyFjkG7y06batHO8pqFhRWPlrvY0LQDYG7tmDaNAQEf6D8tyaJk5aZg4X
RtES7wKGfdWxkPg1x651sfANaWZuQxeFDHtxUIjJQ4wzE2M6koDsIGe4Rh8s/iF5FFZFpBMoosDo
c6DnUQBaqghtmsReZLAw1bF38NNueDHSxvJ57AUWk4jOhHtXtlQgePeRLBY3ccN9EQMXeIH/mx1n
j3QFVU8pgWDtvO0iYmlVIuOdZ2XieQhHn0vcZmppnGIa2gyVEG7H6ouC83TBNnqN+rZ5JVOvO+va
v/HSHEEFu4FH3VmC+LzGI9OA2qU9pVU1xa+Nh8b6CO0N87BRmbMFzw/j0g5Ma1cNeNUMdk4hhVtw
G7RqYDfbF5QhKBP8NxycLOrYKgZsu8YwCVwLrlnPNji+BCHc2socgOkhsvCBqE5XdPabDxmv2lkd
xue1HzNP2cmBJKhzJWp+Py3Ycm0EyVA+Vw8itS0jcYUPNWK3RYgCGxGvd3g2xVWZTSdhzuPDZA0m
ag6VrXUF4TJSBvuz7yr+P+mM/dC6Xkpnl8LeooC2JGX08uffmWwIzMliwqyTQ1AowP+6KOzxdXaw
pX+CzDpXO0crdiNFTjCFB+uOh+9ffwA6hX/oly2fYJEi8i9yZvgUS3Pwu08wRB4IP6sND+7IvHwF
oD/Ef6rMwLqaRkPCXhsGJcmVcRSe2zKYmXB7TXAN85b8INGB4ChSdpV//an+5LDQ7rRdwbad7ufS
Lv3+Q+V2FzB3IlIFki2b9JGn/3YEUqjYkWGdaGOLnU+nZzZHRh+Wb3/97ubSj/yuab8cDN7eW/5Z
fFTODz1EEitS1Pkzx2TKKIUSs5qIJ2nIqcAoTN6Ra7CLHnz7Ce2KcTSX7XfuZE5y7p2qtG7xhfcp
Ur20DaNDu1TQZRXmyVfwM9Qwuc1C+zcf+J9PIqYZ05W2Ai8kv7WXvz9ePSotwzbg9pBXwLxZTSOD
48hLSzZNqFqrNZi6fOuNTfUOd216qFp6FVVELR8XY/2g82r9N59o6fn88RB67IEcmwyExU317bL7
7rIy3AWxwr7hUCcLz9EzQMq1tKReGlo8zcrHA0VLwYIK45gwTsqe+iIfiGDbmzWPZJIky6UG48j+
9Qf7MZOcc0sDzUHR6/kw9d1v5/67DyZ7Uda6rqIDtmt2qKS0FFm3UsNQy5Fdkd3kj5iafec4oQih
n2AXDOJ7x+ofOgdVyCrqB/UixES17HzbFyNEjPdGTBFFPgXb9zhs2HMHiyu8Xno9DEG5s8nboFuS
ynrsbiYMhB+/FqWxBurdzUsXIJ/K8QEgNAkhfQIrd9nHvcd5yrU1N36K45RMuflvztMyx/jxPDGl
IySWvoFDWuwPC1BkGlU8gcfe25HLGmgV5O2eUG1QteQjn56FnzALMEDGY27NNE9GEmXe4ynu5sdR
ocx/DG08PGBUgPolmcN/crD4dZQECW6/tYdsC7EEYM+Fooe/N4wPRUgHbB3LsicWqIfUMU+adwfy
QPPGI62DK4SC4NfZwH860X/TiWaFBwz2F53oY/4Rv/+xBf3ba35rQfvOTxJu8Lcccm7qZUj1ewfa
/wk3ulKe/b+Mzt860I75k3SVZEGS7q/t6f/tQMufJH+wvEzRhmZy+++o6hl0/nAV0+dm7VjIZTbK
cOufHqNWE8Uzrbwl9WrcEM+XvbsJ3HdClgTewgjqCP2BZoLu3oHYxXtnAeKOan0ze4Ezrk0TuxdB
Qv2HRFp+O4Pl+axEQqhWqFLyqXiV3oxF0AIamPPP2qU3JjzTuq3jwYMw1tf2DZp36PFcwMiyGpV5
wJL8R1B82QP3fH8r+ndd1ERSNFH60sI9eSvSuDeY42SwrVNqo3f07NAEqf4nuiI0WoPNqNAErGj+
hSmP3Sr9OTJShCJ2rVklJvbOuPLhI9KAH+nEZaq7WXhm9o50mBm9VG35ODaZZtnYVyHDg/fCjlWp
JRJxJEv+Yiey9/G5yRhsV555NjLotPhSNmX5VsDLv3YgPOn0Zs0Zb+DwBY1e/gb8myAc6t7pjGCs
up/KJHwn/sEiYNrCnksh23e6XHvsCzG8+8N1JlXsDpVCAafMH/EDTXqQ+2yM06tv6/Heyex5ByB0
MzXFEVsnmXBVSnBf3pFs4Ez7wYrlHXQjKr7E1l/GJkPiPmr/znNN9ERt0j4CRmxI3WuaLeR+G7pj
aWLMMdDauS19s2Sau7M/DnFwnBuzOvVzRkKQCAnFW8VuJS++0Fa+ro0pe7F12T12Toq/oTNJTSXc
2fwUyzT41BoI28rBJVYuV8ZlmIFVsPp7qwKj5noYg/kyh2b3mmFxw0OpdH0Zgro6IxHrvypk6WRQ
T62RbpoMbWDv5Nm2RI6d8ORTiNyYG/c3mTHWJl7DLn2vvtEcGho0+zDWSDKsZGg+J0ClsyUFCdtY
WtnhHVbh3MSXNsUPUZnarxZjv3s1u7ybLWT9aMLU2HVV5JxNK+kFRLQiOhh2C4JhAnNitX11GCaz
fwgjTVI3Peo3Iw/rky20+gUptax3nkBAi2948OMtLWX1oBJvHtC0hoXxKQlt7y7CuoWa3QfXt1Jg
ML84JUbTVYf7ahuKWQOjRYJZaTN/4jymAHma6E6OSXPTmFN0ksCT1NYsBrwFQQ5V1ZtCveFyLZ58
uxJL7GkBCabiz80idG7ocXVYJQtdXhOEDjGjVM1d/omWX+KQwBYqhec7HZH4gFvqY8G/itwM23Y1
qn5KPMTMdMWzSy7QVTOPhWk3gxTBIhD0ZOo9TIxmp1PkRsmhGrw7Ez/rpnTkvLZtEvrIT1OPI+z3
ftuMXfYWBIguzSzoM4Jl8bys09Iq0JHjkOw6et+rKTbbdetMFZyeWFydUo+XFkPJnirdXdHixw+c
8rxUQZ9ufZupWM398hBgakaWiU3neQwGW1+8rhXJnYwhTqmNU86deHTmBohcRmxk7l4tszIOQ1e/
OFk03BupvySB1/ZwtOv+1Ie5d1MgRNnrFsNtNmbzvuz0dM+s2Tp2CfV74bsh0vkmux9qG2PAkIxr
h8kXXmGVbRkf6w3KhxVJf7QCq+iq6bd1mg6daONLn5wQgPGTbKPadzKotiq23jzEVisXe3SSWKuO
tNYVqTYNP8YY6D02zkuEl4vc97qgNNfjDqlEcxsL5011ZbiByEifduiNm2Q2A1SmrNZTJ15zsy1R
wUHNSaePuunPzGKyddCKcxJb7bRmCEljvImeRxv8FiFaLz42yiMtoS9AjDKqCeuBTZwCn5K9hHZ9
6w1JctdW+SeEW3S8prMEwLejWfzYx7ZmIiWxmgqItISD9hsrz3q6SmNJ8yKCxoIOPEPp1lTEzUXe
DWb8BrNgc26TAJav8vu9Zfe4qJoJebxjScFQJo1OdSidmK9Xzm+I45obNQ54syHLWFxGZ4+zfRFh
bSFT7/IHQXzz3nBzYwnt4GpCPHad6iChY1mYPaZct7yvpkk9ICFDyIbEPLtPjXEg1LT+kEUkIACE
eFe1qrYGbTUNeWAESQ2nmkw3n8vvScIs2bimi/xgdMnxJU6b4ORwuhK1jaWhN+vnOQ072k+owC0V
37u1UXFL0Hip+7656jrVa6wC+rHPguDeJfp6hZ8KpE8hpo3NaVKBIKrdsqP3bAzeo0ZU9xYt7Dtr
VOM5rhv7wSM2+pGwNb1ube/UYG0CDcOlkxji1W2iauUa/BIlI6gHj09qpfLLMPbNgw9Bfz1347Qj
nEntukFmXylV8yuU+aabyeRpHVIG6q5xrqwxxiVpY4kmE7PtA0TJbFMRQXe2JW0xN7DKvRqb6IuT
ZdxbNN+aNUXhAxdhdlWFyO4Ir0Tgl3tyGzPGxh8n7iTcr01rJfVRz7Z9l/m22hjdVN66g/nZ7WsP
f4WRPlLR07BvpfXaIjHdNYOVmlwZEc0t9gXemko9302xVUN2WeJZgSmcjd5TJ7cZJgB18Xj0Wh6R
Yzp7RyMzPXPzbfP3n33y3+yTqfQXbeG/Vmw8LvqJPyG7/PbC3zbLkF1wWVNm+kipkE4ubtLfxV6L
Dgyhhk0B6shfpRy/75bBtzgMKL/Tgf0m13Csn4haQwDCZpmS1UT/8d//7w8JPM0P//9/8k7fFTFc
9n/8F+KmP26WSQ4zwS2gQvNM2gUMmfjz7ypgJbBTB0FlnB3H7O9JfNPbGQTBUWdzyhLfNRvmltaD
nXnYgAoHmlY/qSNZZKwpaTE8TamnzzaI7TUzKx/MiujJUE6SfM3UBu49lpgtrY+HsLQPTtoSYeXU
GW14xkldejcwEcMUHzKNwDy3Itob/FXjKGD0LKENsGw2f0SiPLZ5BROrtLin7VBfnaFvnnJb0ZWW
rbNBUQ913OiY4NjPSZF8tcu2Wsmgu58Uttek8Nx9NbgOsVwYdR5iSI8nJuDVefr/7J3ZdttI2mVf
pV8AuTAEEMBlcyZFiZZkyZZusGTZxjzP8fT/Drryb9tZVdl1X3fptCWSIIZvOGcfyRyTgXmR7Udi
iTdpXuLMmDyeDdFcbFPIYCfRAuPuu8FBalspsm45nHetZ9gzo+0l3Iwk2YKYnBsnXhGlshwUM8at
WQtCJd3GPZutf8hz+6E2LUn1Hli3RWbdQBmkpCF6CUMiW6IszpYVc/tw17O8oVrEnOeXVrtqomzC
itGso8xp13xZxY3qRbaTriFPiLu9dViFaOiErHezHc244UtksbiImJJluXps3BIQ2xI/B4tlP02F
6x1nIceX0qps+g98bebiVOFd3S62SX8QJwRSYTG1zJuxpIN6LFsnywaMfORrvyOlsQD0MyUx1G7A
Yc+Yt6w6UMiA/Nhvs+DsV+jPmCo5pX8XRGyOIAU0NC7tMjbTvmCBcbDZ6e65l4MGTLjBXeaixJws
e7OnNjKKuF/5qnPGVR8l7llmrbkmaSnJtkSFEWvXAwkmCIui/M5YEqc2mKfMM1Ci6of1vvqHEz/7
YcznF2mbfv3DtC9BpWoLv7bztz+s/dDVE+30p6pEJU44eFbsyx+yP0eqcZx2QRiTabIXqm77h6Bb
7MV7msyhMx+NcfGABRhBSuQh++BimO2dDrGYCRjMvMo159spYZrT7GAwEMFr5ab1iY3nfE/UjipQ
A5YskuzEAvaPRm/eJCRchGtj6BgcMYwxnuPMTbKNrSSgRxKX5ttMK0GR0zdfXWJa1KZq7PChzGOU
ezTrNAIYv+Ln0C2JQTEwkhGdXi/mRY2TN+5ylnsh8P64osVgdXNaUis+kD9rbBPFEm4N9GN5bMMY
87lD9MynLMkDxk2N57zSNVAoRkV0aeKluZBv7ms1F81dbJXTnjdg3iqzI8cHxh9k0lwdkqWsPwDI
Lp8BmbDhkI0FEVHgKWB5E1jt0U5TkNtEwBAzJQ3U510vATv0s7thZ90zOGXlylcOHmaVuk5PZY1D
F6RR1z8Moyw/ND5Z6LIRJD2O7iVIx4g8gXq+qfMa5ncDcvDHQPi/D8S/eSByVjHX/dfPw/+bv315
K36BnP34kf83NvIRNTP8wSalZYo/KRf9P8A22I60fJudHqLd/6UxOOieEaRS5zNA9th284D6U7lo
/mHbKJWhOHl6vhz8Z4yzXx+E6IM9nsS8C0TWzPn1W/j5QQijxRYdNMADmEqaRghL6jAEovv40zH5
Jzuev8gjeRl4sKD1EWv/dTilrI77oAKd3ylhfcwqiNrOYPqXgq6m+JtNwF82FyDULXKX2CcFkjG3
Hsv/9Gznu0i7AL3iYbGq4GJ67UhoueWchCIzs/YKvP///sPxIPnLUWTt4Fla4c0YTppoXn9+yTnr
3MaSLbYGmhEWSE3Vn6t2wKFCTg2xo36gB+Y6pwPBQQRA0wVmucBrnsh/bly6CXdEsUIzxRy9TpP2
EBBlimg6aEkAxw95JgwjIIEkCvaTagmzQRO9vpKzSSQv7vMsB79gtP2T1ZPJHoxklBohNPdwIWSe
1HiXZK+ojPdLYxZHpvPLtum74t42hPoWpInidivaZ1lHt+awMN+QOWTImqhPZTvZLTkJnr+OU2e4
tzvSwZWjqgvbn/TJNpMUvBCRZW4Tl/i4C5iyVTkdzAo8ZqMaGxc1ute2WaatFc/1inzP7kZafXXX
1j4JI3nmvJl5hLEVSNhGAQk4NGgvCIybg5AtJkKS984vaPsVU7KgUvGAK2liTdeyIjc7u33BQB9M
9PhxKzvqH3Lcp+4FeZ27dOe4rNOdvJIupyv10rwSME0NwxxasJipBmQiArQfgis1czI7Alz9DleZ
deVqFqQW4m7XuM0WEi3SRw3hzNiPYF5j5XUxr5ROT0TVWTLav1k0xBNsD+MM8mk2tkZ8iivtU2jw
J1z+h3hOAA3P1AuxxoN2GhRayGrcVbPZo/LQHNG58oqvMDjifQxldGnTGiu+7zKEBIC9spQbM2Pl
4MRlmN+SwaI+UVoTBlcm6ozKF5YpXLjs6JWjCeE0SUNSzSvjUWgAKnAwcRg1FNVZkuxsptGA68Hr
v2SWnrepSJNUjR6oKoeg28Sh9970DNysqb3Dks+KWlJ5OkBZyQy8CTWmNcuip6Az2FRqhKuhYa6K
AmXdzROqYluY6yBkSijr/iY1NAd21khYQpbTN9Tb2BThxToaHBtrhOysYbKhxsp68GXdK2kW3pDg
1ObqoS8fb3GvwmGBTTtrSC1NeH+baXBtrxG2fLPulxpx3YVOGqK66vuHhjzRddn7Dwzvku3gqs/G
0Dp3sMntrb0AyzU0NncKvOmR0SYoXQuoLvq+e0Sen+SVt5tk/jQKCjRN4i2vVN7wSuhlVKlxvcuV
3as0xje7En29K913uZJ+/UlTf0ll0wjgmFrBXIVXNnD2AxQ8/8AGo7PF7cn6J/0okJdE6HysdPbH
6aNcemSMVieZTyzaM2+EGX5jFwHnKkDMA/RsVJ5EJCIifyeXzKahgSIG6YvEdH/XIfumYoiK3ttR
X6voYcxc/qVD0mV05zU6RK8q2nL6EMFKJQeQcXsXM67QUdQrcizdF7uO9SjDLDVQY2rnwH5OSdFy
d80MOOgrHloGN3Ef98aJ+W80tI8ZefcF2L2gy14Mt84eg7FI9i0RIvrFpHsYTaZPMlxALYSOjY18
Gjzn5M4jU7KJ6g1fNoKLvds7zmmyMd1b8+we7MLQKQzZkiwbNO4W2csV+wC0f/xv2ELh4wLr5N2z
y5CiEdz0Dt0XIdoM3GPahhKZ0YB+vu5Iwkjwm5J5MCAcK5qQiALDn4DjC9E1JJgR/Wt5ADOvWRAu
zB/wf+QSrowlJjuJqefr3PJfDclXj6ozSZhgPDXUJJZNxf3siPqbti2ceSPkYWS2qG5qSAZqM3iQ
zLbtMlVHH9frBTKP94YLhvfn5KO1I3SruDeI9svWmV/w3gyv5u9cnQ9h+0SXOmY/f8gzptAbX5GK
EJGmUK86ygh0hfD5Bq7b/L9jkW//X0QuviJmCP+6DLzh1wzv2fKz/41qT//Qn4UgFC0ZWEAyJNt3
+6f1YfCHi+5FYLALcMfr2cb/+dPAEvyBICagoDQdDx+3Div6swxkwsLeUDvWxH8+EbHEbxWMjyUP
64obOLqQse3f5B5oGOLWV2F0Gi2Ey4wzLXk/WZHaOShk90kjg9NofiGoj+UPVwZgmsoPoLKP/aEF
v7d3GqvZMwAH6f3TYfxnlePvwYQogzgkrokyH+gwZsDfStS5cxfYmL53lKT2VJeAqfbFVx5rCthY
brayBhJBLGGIbdKG3JtZuRj1CMSAMUP4lduidd9Zrt+gB0ZeKT8pdKR3SwzpcE32tvVSxDG98TYf
a7VTPHoRbbpEMl/YXPidAfeiN/wDnHy1EWZW9jEiyElkM954evSnmJS4A8UawevrwM2bBz/s0MMJ
CS5kxe4tOKFKtvSOMt3ObfCx8YeYDIgA6cwHZXnDU1Chq5naphgRCcOTwTKSNl8KomUB0TsgvUeB
LYC0QsbHTKgZV+9GkJP5CRgMOEkISgSspuRt3AMGh4iN4L1sw2cie4w9IXntqYlSaz+g/nwnv7C9
BIU7b7y0u8FAfaoBpXyUZTJjeoaPL7uhh8oQj6fZAOSZSMWiMmfRddcIZzmXUbyDh5uxTR6s6sEQ
wYvppB1aQLA4G5Xl8WeSlWu5gl473Rosxu4VKOGZwNql207JOJ8jqR4pgXOwvUMCDSqgze0mj0g/
PzPEl7aDUBHUcYcIDnoPa1cz8R5MP6sfRqAmgBz94oM7KgZYAHis7NYpSUh+SqOWbS759hf0YlvG
U/auQZv9cTHNmTxqpzzOXu3uMXmUu1r2cba2Wm9Yd5gidZCydZidsN7ibTdWKEvBwph1dRSqRynZ
RN49R725gSTV7lKCg06R5VAYWZ5/YlyUR5uwNPPPdW91HyvJFK6ZLFDt2WDUjw2aujuntOezM5ry
K3RKbyfCvgFVzKdn36fZniORkknVgymDMrlTyOyaVc0s4y3jtF85djuvGQ60K9xk04MpsTgHthhv
3KkbtrlIAvZncb4FQlNCaoDapMreeYh74LaDCWs1apOYU5r8jXA3jWRurBV6zs8uv2QNMclYhX4w
bOFDWG92lMYAQ5blmw59uW1IIdr489weRC1QDPTM3V4Qeiqe1Gx8jvbopejyJmeJ16qX5bIfK5t1
sHS7zl/ZTSFtRnpNXq3oYhdGKHmEwrALjY/u3PGYFkbeHwNWvTdB7VYuoxMTjCw0hG6F7SI+R5lX
3lBRcPSwCwEJhiSddiOIMJKMaDv8ULwXk5hQfgIsxaBfl+eASEAOn2qyWxf5AynYjJVwqeirC00/
1Q8a/nE/egQts/Yl/kuWZuLuZVZ5x6xvn4J4Ul/kqOZtOHXiGJBBpB2oAS4DC2oUd8LpherPx5rn
E1GzKiJVWtTXbUYuI8CeBYJHK1/LUAbDxm1aKGoVk4HxjpW6OBLIDCwfjBgKamvs4+K8VLK3UauN
47GKmJxtOm4ikJVAwFwAuCIoHZPIvrAtn+5pZYFjo04aZ4T2XX4RXBgoA7CWrCZCLoxd21molxkI
encet4ObIkYHvBrCvHgOGSYTB+D01XaGXHqL2bk5G2SNdBup18uJXjTLyjbyjTUQs2jqRbR33Um3
ej09Kre9new4/pDYU/ZU6zW2rxfa0QLcuKgneH3XfbfbZdl7GlEPobjXG3HDab0P6Khz4zOBauzM
kWoHD/Z1ky6vW/Wobr12J/SyHYFrc1oKa3qBHoXEQi/lyXhqDjN7emV4eHsivbw3r3v8Xq/044Ak
NzmN7SNcZDb+oeXF98z/7U8VteaDXOYCFnvbRR+wfteAZgHv5muEed1rxei6WAnqQ3ff6tYn1KID
mrKGZAtrHm975B4oYKzJZczt+OynMqrwizFrCYM7drwcCLDxO/d3FAFGPO0aCabIMwJegjGwOgvu
zbt0cdJjm0EDZyDfbLk3zMdUyylGLawYM0467vNc5BSpsFix57BK1fFgoI7QZJDuKs/WVakhF3xG
K7NDwMGmFC3H2DfDTe9jg9BfG/nx8U1htgZVrsOHHC25JRn0PXXYOU4+vNismZ1nVvH1Ma2l/BA4
scWrFu9YcwJORDdzLjgazti1ueW4+Tla/BC5SXUMUPGvwJMR8oONY+ObwB/rWqR3CwjbvaiMmh9Q
s33BzYlSYtKqFwTG5hqWo71BMsrqm2k7EVym8Zpq1UxrO/ONcFl1rLs6RlXjBuP7qJU2ID7lpi2q
GU1e63/JtSKHs9R11uIq1MEjgWhn0fod8n4BZPE4bW8cX2uAXAfE89rqlBQaybyIDdqAwNktLdlm
mxm9wLOX9n25bbSaSFyFRctVZBQJLThKr+Kj/ipE8mM5veGc1SqBq1QJkgsDB61fooTj6wI9JdLx
YpAv/rCY3mM2h+4+vQqgHFINFc1C7Nx2V4kUyyj7EmYlm/4+rl4XraXqtaoKmRHfF7gyxFaGk5av
jtsU/E60WLZWZZEOxcofM25x6zedde64nXEVaS1XdJV1UXch8coJYcUhI+3szQrkSwf9m0bRcpDl
pEF9ShGmsIoBYCxW2NxCmON5CNGYfrN4AGvZ35H2utwzyEzQdYyms/E6C6VViy9tx2D+Acw4D2sg
JLcQEgntrbjEzgmjTXfDnpjt8CRwTEFJFIg4dABbmC7spdO5+eIHTT2CdDGCExtiOHeO48L/LNIq
2C4Wq51VO7XqCBtBVmyaB+/cF6YSqzrJ4UHPhpIMdtJ0PCOid7Eucx8hjqAUnrumPGk/2alcjPsR
UrHYDzz077lqFfAczoFwG1TkGoxpy5NAwHVsDjAlxQyOPIwBDElB/VXljv84z2QZV40E6ylQ0N/4
bcaNNg40/Kvy8vS2jZdsZuwmCxQ3/vyMhr55QBEkXxvSgoDOIdFZZYyj3oUVGiefVGHGe10LiAoO
AUaf2FI8MhoZD/uE6IUPdoLe6ORDkQe1IAGAlqbAZWZG5pFU3Nxkm4j3snMGcsxmthdOf+P5i115
P4rs/w73/2a4b5vCZ7L+r9u62zeU1m/l15/bun/80D/aOsgEJup80/MIU6OO+Wm+LwNaNNOlRdMh
JXR+P/d1UAx83w84QyFc6hXDn32d/INBFu0VoAMhTWg+/8mm+y+zcKi2eGxJuUVoipFAt30/zcIJ
qk3bIs7UQUaWq9B1iZKQzmh5Kni4raPIdf+mXfu9jwxYW6CCNV30O47P4v/XF+zxO1GJesuBJND2
3gSnu/bI4dr/9CX8k6aQtrf+RVnPRwqk7QiBjv2v3WrvdjjcXEDJmJgTCqC5uc+qdkRNLeqtaUyM
zIi22CAsMx46MJtP//7l3UAP9H99A/TcWqigfSscW21G+Om4DsPi03jJHsmhh58UtKgiyCQ2D6MA
0jDbcXua07nt9kQYFZihQieEsFUnBqp+03Ef0ZgBHgPAstxyN2RsE1kCw6iaMvhwGf8Wty28BSfX
/vy5Tj1uq2GHla73l+V70y8ZAUh+tlFQRw+xcEcqcqibhec2n8OkWfZ4INgf1JGFWqtqHPJfPdhd
BxMX10fWEPVdO2UMzWZiVHucJqfJ6+o3xuzMpXmgLmQy8YlGFF7PhC0se4gx5Tm00Le3Ick0RLAQ
YRiHZvUaJ0v9YkUmPzjNSXDumtneWp4XPmD1K/rN2MG9OHKoELtHpCpY2qksnD0Uaz6mKTubviux
P8Iv8DdyruKL2yjiEUWA5iiPbM1xSNr7Kh95FI2Spj3tpY+vLFa3xIIlh9DENOswaT9lg93cd0Uf
ntQg5z1u5vzY9Iq34/TjM1CG8blJlffIt4OuqzPtLUjTfD14c/O+oK9bR9LiHAKg/BT3AAton/hm
oM+aB28KuIamNjw5PXgAj1bz0LAO/j4N9fJktvzIYrbdJ4/l+xmnDkm+EeagIVfdp7SfyvNcYXEv
Cng2myDFl7oSxcTmywNvB6gjr4nIwdQDvhr7XWNnD7UXoxy1gNehJ27fRcgfo4y11zpKgdEejJkB
fymGhtKMy9k3etZJyZAfkTHWd4usCfFAzRhvOqdsyWYBRs2w0/dXvYIzKoUx7w3SWB+iycp2nh83
d4J9JA/TaPyWmTykyr7PdkWuh9SjVb3idB2fQ9Yvt0Ez8qscHX5CN76yZj5xMBn1XZjpi91o3IsR
meNakMK+9UQarIDtYFdE2wksOi7Hb1aWLCR32OISCb6JcAz8lShrBrkGD/BNXg8c1yyq3yTBdGse
0ylxMqzDSgKzw/DBw2L/DpxS3ZZTvDzZE/PksuJiyNsm2zFy6b+aKfQCmo+JFKNc7SyDYwtl1Tyk
wA+211MUycv4jeUZVsBsgUnUKL4JAdVgjyJo+c6jv37JIxmecgbXk9FB/U3a4hL5380hYAOCYMND
hxOSxxl37qtJEIYefgzPkc25ubKNLNnbZuVvhIADH8rxW49Y5a5OXU7KmZjUOeaL8qTR78JG1Je6
cMQl6Cf3MsBI/VgmHfAI1wMa2bPnUDJTO+jK1atTuAsx3AauV591A4spP1j72IbeIl+SpZc4pJCg
s8421w/nx1wEaGuNh3mpy34zowK6nVC3fqo7g5IVuIQPsJLjY/VWeELPW6y9yUwOcA4kxngijvcu
C8j3OmdXw1mbwV1a6KQ/wx0OzjCfgHJ4ttPc9Z4d+fYnPwuszHsZWQL270k7iJfE0qSXA0qjUhxI
gDNALpnmhAeowZx4miJnEA/QLlECiXl5svyFeElvQLJqkaC8aRrl7TgPoYn3th2Qmw3EGHV9eTdU
NCw9Z9hJGNmH3uyMe1SJD4Y73BFsVUBckO69al3unXJ27lo3egzd8K4wGgdkOBdRxO7niAP3qXOF
taUaHraDWL4kfgGZdxy+ZrENPq+M3hc4WBAPPRxK1lCfYclO29wd2W6FUf/VSroG+3QHbbYJCULG
rzwrErSspZXrXLrRJqoj1rBKLLdGUBMjBdj95KX4kjN8t0lOPB6wm7A5CttkKmHMYg330F0VCSGa
qyLPv0e1gsvpuKXcI90klliUD0spky17kOAmjaP6tvPSCcA8F2yTkk6ZQBjdDtgZj2rhi7St0Tya
4O0P7BmXdU2mOJpbw17XDiyyEcn4PjZlvbaNwryBIR0chsh6xKYX7DxmmWerDJx8a3Ps37t6mry1
2wQGKBTGVSEzlZ6cojqRO88iqpVEqPPQAV4FPz8coymwNtQFZIy4IczzJezenWoa9hEB08g9kdNA
n+cxF9tzv01Lr3lwXM9CppN1u2gcYkpwqDmwy+ZXn8z2FY6z+aacI+S+eZa9BEZYkYE0e8s+SMZk
QnxX+0jtyVSSuFmpEJ3mnurM3wlykyTwpMY2Nws3EaJi0Kh3q5rr6lbkXX0zKaDdpLvZR3uu0WfH
MVdVt40iFMslqiYieywijLx2Bjzk0IGk7Lv9rjxM+cYZjerEWFG9sTd3j/ZSqI81Xu+IVjQ4zMoN
jgUx5B+SzFGbMRyaU8ZEaI3zuOB0z8ZVPuFwgbUj7iUSQIqDxUIm107IrckNb4j/QnBFasyEKn6D
eTP9LD18Ob65TAwVQRcMwWjsmAVWIIvQBFgGz/LEnI5J4szOSozjJjKi4Dn3I2ufJ5zxcF9j4m5m
WqQpFLcVRH3Q25PxUMC/vbMatZwYdI35isY8FvTLbfFNRM0ddmx5Dube9tYC0yAwXJbtm0LE2W3d
KetYxwX5WUnstTe5Cp2Xge5MMBaEdcyIkvY+XiJitFIrNb/VRVHkjMtLDxQuqBlQ8w2ytcJo9wMU
uxegv4TBKhbYZ4Fd471wUs+8tTqBN3VlYWdwX4LRNA9TnKHHZ3DSkTdAPPROxu74pUqtat3nk64L
6uZ+nvt84zUjqRE+o6Eb5p/AScNFppLTr4iPhNu056DpKrFuaWkZzFcuEQyMGrt1mlTuZbGJZCDN
uv5i177RrdsaMznfjbm6lkhp6vAcykmqS92OaSR6O27OAIn8hJB0BoR2le1MPOvRquYu/L3Mc39T
L0b4UGeI7jjTKRNkaNbhJnJJmJdxwmoxrt2LAv79YOBc4OMmDiBz+kx/E5moEAqKvJg9xVx/maF5
1luS/5o7Cw0A4RBUhT+KryaxgcBYS/e1TmXqb2ySW6mTixD206zDVyhDvceZ3rhb6YKx3NpMpDYp
eRNHB0HrmYgtcPpmN2HRhjfQtykL16K2SdmM3Y6He1BUxkMJOeE5sR3ggQWVRul69R1yAv0uguaz
wwAvQR+DPJPkqWL53qfUJAlQsPwYNI31gdtg+dWpvWrcGJFHZhtl4smLtF+4ALGFO6pe9jg2h2dY
7Xx3Fol25dos2mUfIYq5MceUzz+M0yaKeJZXFFsvdQe1qFt0+RsAV5b9nB/tjo/gRIiR/GJevvsL
TCT0/dW2TJNgZSUT0YqLG0KLgqSUHzM6/ft/30RY/6yHsDycp46UvsMd6NceguFBVkWR0R+gVzWn
MOBmSDksCexIm/YeyxrlvdP4m5Ev5hXohzYHk16zGXr37xqa3/GxtDA/3glKSfRLyLR+fS9D5WAj
Spv+IIh4JmlDDe5Fer29jfopPJH5hWUKNghGeDRUMqoQCXeuc1B99Up+DydmydQWyelyU05183kY
hLiMiT0/TVTcu785cDTHf2m+kFnZDklF+B1/f7M+jGI5Gk53MIiWW41d6T0uNReaaaVMZgnS2/Ao
4gQDCo7WDDrdxuQ5dcrKuXpLa+pmiRznR1TVLxLzXyTlvynKOYKMJAHk6DclxV8a32hoOEdQVh2K
wmmcNcSIcNP5Q3OGGzzuW7QVG27Nars4Dg+ecKCCSmuaV8BnXKZizB6gCzcnFOcI8EK3+sroS977
XlRvydpRh9BoK9Kye9fY/PvD6f6TE1E6mMBAe7JP9qT5W8/uDoYD72FqD4i50zXz1ZocuCJYQLYA
Y66TctoEsSO/E/Y2Hq5UCcOy38DZfJrKyNkmLuWS4U7RZqiL6nZsbfGCPLa8JRstuzHNwnm1RRbP
t3VUl+NNG8f+MSS+ecOsS8H954IuuJUcoiBxL6YF94WBGfUq0uIzBaTaEVS0gDijmm+bYdpU+g5j
i8F4GKPWezRcuXwviDx2YfcIQgecjnssTAXqXnztx2HgBgYAkZqdZpm+JMr4R4o4+3LVRgV34mut
TrZZc1/mQDfQfemyPaOgZ1fKLJAV5KNwsnoLm76+y7DhnmE+UYNajByQAo3PkTIA4SA5y19bZ8i8
U58rybAynCIOUoJbzpi7ft66UUZ80FA7YQ4fHFU+4nbX7g08M3yg0n6uQmEhYnHq7Cg9lUdHhs4k
8yn9P0IK+nBjdqhM10ip2CmtUO/YNwTldl9l7hD4JIhwfGhNaHAwxmM+cUQYAHs1XHbQ+Cjl5Uzq
q7FQ5NNOmwe6b26xvug+IQHzgLMioe9cg/zTIqjJdtfCFj8W9ZclHbJdm4BtG0aqKxP1EP7SnoYi
Lr3huU/yV9nqgOrZAnI35eQwtwt42+uxCzI8kyelOPg8dIwfgEiEpwxtnDHZg6zhpscqKSfn0q/e
5sWo3sSCd7W3cxy1XLbZzun99gOdKATMxmQ3MtH0e3nZfSoJ4iXCysKMPHM36vX4oWTrBVa3Z0gu
VD5jeybXZ2cRPXRsATedsUs6K2oneV847fBsWuDNAdNWb26HttIUdFi1RfdM9qPiCdATTMCEmYFS
0+T1XS8T0OJMkKu3PiyhlUPR9fkzm4R15Squkc4cSjQ4Fn+Jgbh5vzLW0PDg7aA7XJHQog4QE5tT
UzdM5djaBqsZgX2xijET7txF6hAru/k8LRJE58SYhf1IcI7wQZ2SRZKKEnHgWh6g+5IA5XXll+Oz
j15k1U9Lsvf1BIgdY31XZMyHZEKb7E+l+u5zlapt4qv6BQPLh3GW9Zd+6Gm3TTe6WCWsqgIaCvYr
fmlp6MJZv+tZBAyx/KTixKhy/R04E8Ez+lKd9f3dzDISKRmWvELgG3ZzW8A4JhgNPvqYMBnRzWsy
k1+5iWfR3JvwRsk4SilFrs9i4n1AKTLrWdj7+JyqFL3MdRyPQ6WHElUulxsVeSSIjEzXrqehrbf9
nN6NeZgHY7kVERMPp1ua++vEBzNIzkeReHktJid4bvMj8Q/JgYU5BEPSjs9DyPLgOh4wIoPDIBo6
WwaOHHo9yFOJv+yymoEQCQnf0cYst4rLrVzPuHKhZcLMhKDE9MpEZvjQ1GJmjxhneHhgM6OBlfOH
ZhgZzoFlU2R6sdqeFZ/IBLTNEEdxCVbs3D/aoSYeRpnpruvBIIcGNOm+ZHA3bUtQhWsMOe7Fzjz3
kYLHbBl8jd2nPm2ZCCqRNZ8Va6YcK93UvEcpE5fO7Jen0uAyD+02Pxp6uOK4gtsaHX14uk5qDJ/n
uU+p0a5LlfCbCpthT6O4xTkWL3+d31wfkrOm7ZRVLI6QSb8Bc9TlsjT4+vKCYqnpzGz349TEBr9D
JZAfMUCFD6aVl2fQa9mmcRG/+X0Hht9ihgYZkZnaoMeJU+FoAzid1joye27uBiSUKg+q15mo901r
NkAh4UTtwDRyCGOW6e9m6fCFYMyxth3t05Z0FEYVKde0Pp+bVt+GO0BWN3kH02wdJJKaN2v5cR6i
ePUdCr5YT72pS/RTgAbt1fI5JYQC4Tk0YfUWW2F0kQNiIKvV5w9hB0B9mUPmHh8n1NOva3nrgxBA
RllmD4jYmSIJHpMeQvuP12eD1TMCHuDiXSS3fOZOWh2BZfRCGi2rZPTgPppuypAGmebHCXX8OiAq
AOAflbCgHQZdQ3gyaCgy5vB5HQMGxMclN8uzwhp9dokvOoLYxQBOefjSdROS71ZVFOcTPDhiIMbn
ZaJMrglcOJuEy340CsTlIfexz5VGAcdeHp6YX3jr60hw7DXz0q7DEzrxCY8W5WfH3aRGgk0EcOTP
nCHVTHGCQRN6GfcfFJlMQauci2Ixx+qVPSED6omZsZOEtAo9hbPjaQIyw2WijvTJc73NzlorwuRo
uWkrEX2iq1+wh9sa6FB0M1Oo1pk/tAxtnthQq4OBZoLobZQfF2lye4tHrqMscHhqeWNNj+dwrhkY
1ueJeZmdz0VyLFkrnybcMG/EICV7R0PyWkLvLgoEOl+lzukhKmHrNAHPh5iRCddky3S67OVyi47P
+ug0cvgmEdnve976qqTAc9Zk5lJe5lX9pStaSo4GF/qRACCaGNSZF1uWr+PoctQUOVdHlBlcKjDq
JiYgJt0QaXCfqUpSgdQflPMqN6uAumVwk7vJINVoNTWUE1UVUkEuIyEsA1/44mcKbTMj9esfrxfm
UqQ8YgxraN9B5RkPNQ+VY6lQhAKiW3aEmyR7sD5c0AlVZSRdbjKjy5ktaqlcFvuJuq09RUc2yWU3
d9n3QajK28YdDex1UCy7+lXYdKaTrgIWjNcIS2w17Bkk8Imno8zT6TD44kW1UbxRehPTM1BBWS15
sawa/FMf9tUPs8V/V5V/t6q0LN3o/JtVZfIeJ9Fb+cuq8scP/alAxURr2T+LUP/XlBuYfwh2L4Gr
DUEmhl02bn+acv0/4Mqw7IIF5tHkaFrUP3aV0G3AzUA7x1OjrT0wcX5z4f47V+7VdPvTUs2GwYZr
h1kCslkhTOe3JhR4LwPUvMMlyoME+NIIxGM+tK6uEWOz9NhkxUtRkfAGN+8pmRFS0DzEyE6IMIMM
noylbTHZSx3W9i666KVlRaKZZD+A4IwWYDA1JVKgv9lH6nf2yzsXvGGfQ4u3yXVpTH9tn/1umEjl
VihQ6I8frkxzF83FGaoUgZyGJiH/9NV++PGrf243HQ0v+u0lBfZlKZBBQmnjmP36kkZC5qwxVBGE
BHDVvTSIcBzxO+9TwYiOpVJDjqvVmsyLJuRM83oQoxQHoCpjuHOj2KqOoWQfuVKj1OQtL8Tqafce
PF9Y5A5cYMDVsX5e5rbV4wINy+om7SyAw1FSMqqysrD1CJpqNK1zHpi4IX/jWBveOD/kisEFuVTu
W1/WVQc42uel4NADuwIfDeGKyCfQY5NnwMnCKYnUvuiJAET2TjW3eGwEW9Z2zXpyYBm3Djse+OQg
C1UP07v1AQetIZWDC6F4hiuN72nWIFkwY1emm0V5qFaJ7PhsXcsQyIihy0dXqvhsJ/68RYBSv9jj
BE/Mq+wmvsxxwTu6AsYXhVfpqWXFrIDdGowR7DS2uhsbza99p7IJx4knF6/+bPMwjk9923H+kRui
1gYu3/GBLDceuM7/sHcmzXUjWZb+K2W9RxgcM8y6egG8+ZEUZ5HawEiJwjw5Zv/1/YHKzApRVYqO
MutdbdIUEUk9Pgzu1+895zuEd35uPDFrX0yj58r9QGMvfT3XMIIZt4YjcCQVRg4n6qBo1gz6Zsj5
7VC3MTCd1Yql1/QsS9bDD4zmWlZrr++dupbllf2STSvSe3H8x3GQ/Dg1pSw3bercJA7jx1DvWi5S
uljcBcfq++4pYcrYHHDDleWW6wjv0U5N7k6qFexTs0234W5RNbd1NGxDnAFtQ6FW6y1xF+jrfpvm
3L8G+q/favDmUxjEaxjHOF0m8aRuNE+naZ/NvLxrh83j2ITebIsFEB5cwXgITZHjTu6GaL9iy2ws
RnHdirU3PC/3dJ36K832ZxcpasSJRNkDw62sty+XJXYetdGFpDw2xTVSOaBLiI4OgOYsL0yNyn2p
4nz83Jg6tHaheGSTiY7VSErWamCbuOJlEeXLyZgdANsI1/xHDZdLf2OkiAtR9AEFDgik5fGCnuzI
T5gsyDLu7Bg2VFgOrSkU7RovUSZAJUszvk7lzL3DkG1N35eMNN5n/lhm35sZrF1awo/7kUFQxzwj
HfXPEII7F/fM+bk9Ra61TqChNYVIPyko9MqtAU+NBi8XyYK8lESpgQ/vdK3pnt7xiUgjeBHQRHGB
U6MxnH1OHXG2mWbBg5lxmscj2NhdFhnztYWW7DAkCu6cWa3kfrce+BRnzsHWCN42f4tUg+uCfZNz
zUBKA1EFuSHvc6U07VEbEIFf9JA45PUyMydAfWuy/KpyWvyHFM1mfhshrjrQs5FtGI24bNRosUD8
4NlJ5shgyPWJst/333Me6NYeosJDN2GxqiSnpkXqEb4/yPmsceOAXPIeO+P6UvSSwjGYJ1omLOZr
XsOwBp2tKAbnaS68wfiURRT3HMbEu0gQ4HrieED4vaLkM7U8zuaDG8Uy+yKFpCET2ANDO5Pwm/yz
ZIUQCWNOxK2faqz5jhfMsRb5pNzFGsLsXPA30TnLTl1LzDNlnITG36M8+OwNUZu/2W5lGPBsFhTT
25K8QeNTyf6jWqo6eirHqDK8ki5y7ej6MTHg0iAsJQIR0XysM1ZX1Pdp7F1Vpu4/2eMQhbUSd+4Y
z4jPy3p4QBihbeliJpCMG3CzA3moZkHkoxlFaR6U6TgFwhSLvUnc0j5AtXEm5BNZq6Wf48Qaup3V
2E6FDJlIXjBAKNubxtMfO7sxQrPUv2ikoYPwojjPFzBQaQIO/CByI34tush9m8HuMvaU1ae+cGAX
ynaBsCDnG6d24y+2OVbbkk0KPmtn3nptVH0RVlLujEqPo9BVpR3ovSuvfSjqpJZD6woMnAKXaRMX
D0bWuaR5dv1OaXgINaASYSVpUYzl1HwaC1Ve2AxitwMn+RtQnc0XmMLJ3WgV15Orz9leth35wAsh
hXpWV/sxrdM7jIzFw1RaXbyTWP2RhFMVFHmrTgWq3B2aHljzLeZHDvouy95o1vdsOs1TZZdNsslU
V+28VK8/JyiXuLQAgAPPseFROe4wXzUOw7Q4HaECRW73PZUu5H763QdDZfEOy6JxZceda20S3a4W
RiuUA5sOHfW57cqaiGnsrVAiTShvCdSE2BY3WVQ3e31Oho3kOz5xYG2mAI2Ac6zQAozbpXSHq5bk
6DusEc5egy22szXfCbVMU95uIdPuSkv69syCvRz0qlqOkyb8o+rzabt0UoY97cWwHZaMfkTn3I/p
qL7pZCacsRips6yk/w+n2H/ZEEdG96E+cRlsmC5KU3rdND1+rk/aujRRMHKcnPtGHnJMqqE+mWxC
lsbhnkFffY54yw+/r4s+yM9g+QFatG389FS6hHx8mKlYkYIlPtn+CddB84wChIWh6Q1qjN9/zgfD
9/vnMLoh1IBqD/LJh+prxKQ6dH4cnax8rTBgRrFmr0kK9nt2y9//MEiRDGYokJEMfriUgncYOybw
I+LJAYGt3Rgk3eRdr8DV33/Ur4UsUkEahdTiuqCe/1DItrHvNtqsOyfTWcRVtZ7ybXIk6BH3sP5d
+uJ/+/MwdxnADxBOIo37YDsTXs1rW5T2ScFifPyxBVWJzo5B6j3VCK4BLu/vP3O9XD8X63w5YspW
/SA372OxvoDx633ZE1/qVFRXPzJ3WFDZgavZYA+0EMiZoVaO/FnXMraP3/8Cvz6k3mpog+2AFtuw
9Q9fuq6sVp9hWZ+GAaf/NNEomAWO0//Gp7hgUxwE2KgxPzw1BYGLWE475xTTijqQ7Ub331umv7iY
/9l3oRvi2UAX0Ll+fM2d3jRaW+O7MDT3Nk5Kx4yG3n/jMYH9Y6Io5bSzykt/XkzyFltsw/j9RN4J
qSNyBZaPC8LO7RKRjtM386j+4kj36/rFms5qwteyTP704fJV6RgtE+TrE4F2zpOglXdS+kgpMhRo
1is6qEbgdGsSye9v268rCzBY30TJp0Oy/uWN8BkG6KqxDdSMvN0Rrp5z7wCGVhk9699/1H/yFXk4
QGpRg4M//rhYuiiV+KjSoN+2dnhKYq9U1yN7s3hg8vUEN69Pze8/9D/7fo4HJsPSbfgl5ocVemQK
YCZYUE8FhvNDVVrmsdC9ZM9B5y/f9I8Qc5ZpxrKuja3n3Vr7y5uWeBKbCtQ/PGW06DJR2rB2XL24
bUYl8TsUqMyIz6FrNlHXTdRa3dXYoojZWQzlOFzU9guDie6boDFG1akADl17uQPi4PeX5deFlzEd
ibE0/w3wJR8R9FVqTwRNIIcjppUPSiOautmssV+OmcWjlvmU9b//yI+e3/er4/JWsT2jZPbcD4t9
XNAvITeBR9zTqHVnuBZkL6GR+ebJlWedNNH6vGepuGqHon2msQkN3Ex9uOmd0Rb7Nh7A81Ml0flj
Xpf87c3BR75CN4iXgVXyoydZBz6gRo+3vlQeRbduZ19ErJmnrgByQadU/6s2zi/PJnS59W2glcMj
itju52WmJQqOon9Rp9Fa05WYiUIYbise05lU6b9bQvBhZDJhMXV8lpqPz6anDEgQrb+c3mO8yO/y
L5jtcsqx9Qb4++/v9S/L9PphHm06HbcBy9mHt67MNUEWuL6cnGjNOIOLyZPFi8gp8fcfZHxQteDD
ZrlciwebLwfuaP1N/qSML8wkxWvrTlQQEnSHzhkOVqbX9flDpNWqOzfZSCfEihkLJVNSzpxIXBPi
W7Fug3UL/x0DTUHiBYelkEjv5lm5BF7p4A+efbpeJllfaxbTBB5Z7d+D0PoK6dpfYYR+fRhw1uOu
N9jXTMaMH96OtEJd65ZddzIUyvSpGggFRKq/j3WCz35/0X55+eEP8QxYrmXQ0jM/bm+Iaox+BF9D
oDpRbJ6R8f3buvVJUZoJd6vmv+wfrrvXn2ogi23N9cAi8r9Qi365S5UqTdFK2zo57Wy9gR4YT9Ii
V/C9IeK4HV2dVhX2Qz3Pxl+sdMbHR8Tikx2TmG0+2UDK+RHQZBVRn1pTmp0EGmJIGHqGtxqrBKoj
08BFEHmvyENya0NAt+ig6ZHuWJkSZj5UWybFeIyXW30o6SKqfO3XtNJdDxYDdvfgfe4iSxh96AdF
eu32i1bxN02pffBJXMB3m3tmfWNnnXqU6+NVQAtQ+6WXojmNciHPj3nVfG1PaxJlF+X0/XIaR1GQ
vsfPeYj4MBfrGpkkusjLm4luA2TEXtvPVupc14vQgPLBUUVy2aPs1V0Epxe0pfUq7Fx78IMER/9F
n4PlCt2iUUhalhVoxyz2hFJChIxR7QGRg8CIWsELTu2e3rc+IvI2VVbVvDMio3k0NKIQ3ybp5TTF
tYz3hcjBtRmKvDK5HpeZP7taq+qjU9Oi3CMLj5KDM+aciqpW8V9VS/DEe/E55hGdF5+8YHCwDe9a
UpEI/J1uOZJawtYlB/dFzkRVkp403zYzwSPXROUU9UUet2N/0xEvRf5W4/J216Js8ttarXkzcuhF
uxO6Q66ebngX5IvW+a3bCCITO51vgZDWVm+mUw3WpWzF2oqaCm4zggF+kK9uv9gI39RdI3zL3xJu
aV2Mq1SUjgaK3l2a90ROOA2qlg19EDpXvUpohHvl4pjbH8Glg5NE4hXNbnVs52zQ7uY65aPbHAb6
xtcrixZOUgD0/FRNo93filRLgCnwuCTXnFfRPQhClppQIzH4OI6yc/MNg1DQ9U2F8MBZQ0nBEvIE
VdXIQcJwp9S9sAj6nI4w+ZFYEjM3pleEe9DT8pqhU/u54AwbGKlPlzEe9Fnei8qWBeoNMiAuK+iA
xhX5Y/P1jzqAnj0Qd2QQtBoSp6ZvhqQPYVREI8Rr6bbV83efAK1rRE7z9Y8WHCmf/DJmgunHygwy
K6Ikibbd0E3N4cdr5RisLfo6q5xcHEUvlZ3SepvsRdyLWSTpgW4vvXmjt1jGpWPzFLXeOtNNCps7
ZXRrzxwGxPC6pFhodnNKH/7HaIa4jZfINtdCIrao7bBDWi+lIHYsTCTt+eAddIYgiQ78+/bnOgNN
xoTelXthgzElK0RP52yHElLHyo41Re3LRmPSUCwWFxYjP8mkGZHR6U1XtfwiQqd3smsKo7utlGjn
L8PsmhrSatfO81sP3Plwac8FFihQrVY4YGZa3jyNScY281rDullEQxc4WaiNTd6/yQW5aTMGIPsy
oV3Bs2Ixzcl5g3vT/UxhDuQ1sOUatxkU6digU48iVaYhS7idnQrZ0a1fCnMCIoSYyKMlkZFpVurv
xHU65PjLmcYOI/SQ9z3lf+akfzkn5a350/a7eelf/u0H4+fqpXz79/91mVbVW1f3Lz8PSt9/6p+D
UoybHmEetC05iVHEsGH/g17su38Y9GBwVb7PQuld/Meg1P8Dx6OJ+pOe0I9Aj38NSk2coJCQfU51
K2Pnbw5KcTj+vH/rvuAQbLj0MPgFdcBAP1dZJkKjsifq8VzpWp20AFYtR9ugOANB2Iu52eYWoAeI
BWMjd7NGX2nrNL35Ns8F2rJSpRVzpqW7RIRg+TV670x9nlVhWY/Cp7raTJ14RVsYP5Qzqqg0duzP
IwK3S2wp/bWa8Fzs0jojY7FONPcynviP4ejMfrPXyFI8yD6rzm6GWqSc7ZtC9uarNuFRODONmnER
OUYPKR8Ty4OZR4N70amWQL+hcCYQA1ZpDt+y9+Gt0QFGdgCBoT3eqQXpuQJgsjGlboaJaw7PU4b6
YQ4G3I6XuZmi82kBnZBhyL29w9VUOqFpVDXJIYQTPwj4rUHM/EuFMs1or+LORYOGsPbOsQbj2IGG
2Rtz9q2gLt+mbrq6NVsIhyNt/T2J9nCfzfzaIeKQSAR/MS9xDkQl5jSEMH1l9jKQ8Ci3vdBe5tya
A0/PygnNoctGgYFmS7w9NJwRVciGRmVrA53WulsgMvbl6DOPEv3giuMAwoRTv/JJUy49965x7ehe
9ovhHWXUmxqEgsYukDi9A8qg3z+NaDS2mgknOndcl2vQjEELTJK47bogssxlED6UExm1DqcA+vzL
dO6HfgVQx02ydcG337ZVbKU6aYFMZ3KBW6eHTRYY/XRYsklVG5pHI0mSUZvtvCWKDlZdGk+NMlEt
qk5T935BFiH4pclNDwTTecVjKr2hesCWhn16O7DHzkCRcQIRws1sZNG7I1Is8BtlBvtMvMQdQhLu
HMEmtl3427KzQgNhHdEp0bSd9Yj0Lp/IQnrXtx5Iwi2elDUyop6gI9m4UCxABsim/D6g5oBAUyiN
rNLONjBrqWjE0eGR+a259zmY3dI2jvEgL+3FywIFfsNN6yurVW2IgHyPmi86uXm1q6hMHzQtgeQG
x1ryMbtYzeR9jsuz0Ce1Y4QQ7aJxuaOb3h1b1M1b3A7ZRQug7tjYMKv7qDVOvsZoJaec3XYatBZS
g9OTRStpN3k1PpRiUUe95dU0nMJ48BfjC6BCXGAidoMsgVto9Rl0yMrt+xOG8uxIVfYqqSZOMrXi
c8tkYqNUqW/xo+wZn4Wd1Qw7yM1cHw2L2RrtHrcafCNClRMCFZM3G/EPcmCMVUwfAqfV0chZElsO
nnkE38MSX1T2XK0BmM0eleddnwJGEHUqAsYMoBRkJq757bNzZgPvY/DYN0cEHsMbqqtl4yXk2bi8
bAfID5vcZYOsYoVhum2P1WTftWZxm3vpBYkW1KUDrGtD3adOv6/1DkgEqKPOR8aliNrE4bSNcejI
2ElCb7Qeurbdewvx6VjlUF0PkDmbot+OkeoC0jEeHaDmxNuXRBKUxVthIZs0qsmBc54Md6lWQdEQ
IvR7ZGQI6lkEU++SOBLCbiBqBzqBxoHhUQ3omBC35SwJlPWh+dEQ6UTF/XD21D1dCJaQPEdZfFXu
gkzA0P2Tw3J5GiQTMyKIsqvE7zMkUmay4a0QN3HS3oxZt9U8vpSqq6vZs7KXYl3N8iFym8CDPXKG
927dpkbrAGsHxcYNo6SZG//ZbZMnXesoZ4z5O4AncYgBduHxaonjxjYZ2gwuT/BbzW3Hsn7TmxPK
UuX4xzwjRteRN4zB9R3LhHeuQbm5ZHI7/WfWlWFjjG40Bo3ZZ1eZMYzgDPN+r3OjdnrdDky07OTW
nGf/Us466gat31hZ+Yyc2QgZyX0CsbOrMEQHcwb+S1XdLQnCrC7JanXQsx22KBIltNp6ISQHCX3C
7tBG4ZwLf59m/X1R5c7OKFV0N+XTZaO1MpxFnz0ga3mwMQYEhTa+dMp/cmK8efhieY6HBn9ygTvQ
mHbIH4+1k+0J+Y64iq11ZYi43U+e/FqBj9vaUnUHvTfum8jNeYCBpEOkKaBotZN+lQjzdvCbi6JL
Hp3cQJGNUUOvrSVgpd3C8vli+ROjVwus17qWNpp37XXmvkuz+Xbm1pUBKW443hzlfcmjWDwVtuds
pOnyqmkWJ1ZCjdxl3I5tfuJ03O/ssTXOEgto0I5Nytjcr5MwXwqPRKhBHZO6P/RNdhrTKN+jHExB
CWkNo0ptx2ZWhCry3cCbkGUHtTVYXy04TqvAV/OuFqVbN0m5iltd2V7intMIrx/rLc7j5LWZHWgw
xnAxp+B9qql4ENZIYmJ96Y+KjTXz/a0h+7uRPmibuuVX8PEH31uegBUV25Hvg3CgzkMSPdPzuJhH
xCZiZ+FhMYggtdXVjNQYX0LUNhv4ReJspzbhL5q5BN0Qm89RPTS3dI/yKoBWDEDIy1mZRjLJr2Nt
7HA9SuTnqIXDBh/+YantjFgR0eyqoRkuDHTiqDwMDi+Djo3M1B4SbVq3Z8wnNZk8mmdfkZVrPCLW
qD7pMfT7jbUUFjbJRWXDbZVp3hESqTrNo/lggXl71eSoxYeoRBuxswnh7aBvikkGllWj5GefNbZj
738ttfFaJG5KgNHU33Z2dT1VmsYBUrspl2T4lM/p5464oN1AGPEJy/Jnr7OKe/D9JwOg+5bG5Xti
TvuF5dU6TGKJXjIl5BYdlDyaswbLth6TvYM0NfC8Jg/LnCiFtBuf/TjutpXuaZcxaqVHCKRTQF67
990ZsBYPjPEDOzGLFzLOljt30hCSDN6zmdtNCG/AfURCm260yAHE5CbZPWJ7HT0FzVOfGOHANGeg
SNb6EnHDiMuaTYS+zL95r/n1Yk4w2zL71sj8ddE199b3q/EzKTZbnUn8FaJWe7OMbNlu1gjMIqm0
gME1EnSPLotzp1SN+HmwqBGq+FIYxaHPI8i1totQdPDrW8QRLRYcLxlu8GV7B+U67WdN+Ye6X+b7
sYutnfBTPw1Jdk4voBJ8a3PvK6tzAeLP8Tec4YaHNBNnh2CMfUO478aetHQbMae/xMvnkEaDZjyx
DdovWp0ZKC3MFCKx3V5kQKKCou+Wi9Ka/MNUixnHZfsV2L8Ih7lI8SM2o7hjgewQjAHU8gKnn5Ji
b1UxugpyRNm8Oq16ho9pnnEo2LuCWvBRn6S54MooPEQN1mLelYkpXmmoOK8Q0fAdqz724f0RFk3b
fEvfK98ZPoulYsJGATye3EFpCL/1TWXCjOKgslKcKgmpA2/LpqTyCBMQJDG8vkjQlzxLNBK7vBzj
O59cMykuKbTCElsIkWtHx5i+McZy9i3q303JvGw7oPxGnEIahpptP2CT3HPXiEInmgQfdbMpatiT
szV8GXurDw3VDEEFxwR0eR0FMmrZ//Ia9kiFdDsiAR2dW3EwERoEiczGU6VPBMabVxnYcGRCjtwX
jeOd06RERgj4LsxdH5kZML+xlbcS9OFeF68DkXQ7AqPqLVHcD3SdyoDEcWKgLWhUSdNAx5OBN2YR
w9ul2hKUfgC/h6gLt27AYE2EtUZgdGqNG/RFLcsJQm8ElCOmKvziKk++TH5/4VDg73SPS4zP6WGu
8QO7uo8yKC3PkwNSOBMeIrqZ0hBtG8bMmJjOEE3Bsa6tWx9xyR5P6teiGh5Q1QC8cNRNX3JOIRUd
NTU6SIzB/aaxFmC+Ddw8jbR35Pma8cjQrYN6XpYPMwR22GgZWx3R6AynCDsya7QhCQNVcu5qOmul
eijbBkUUOq0wraP0Wy4JSppddaMQb0Lyc6DFWYBEZi96cEVx0SaDdSUtMMVDW32n+EUqn3Rbkak6
JDkRmJY1InXskp0qhvJBWlm6Kawh3rVW5W8ti2LHaD07IEe+uATCYQTLlJc7OEftleNFr3pHPJaf
z84+mfL5pl2QQvqdI8KlIPgd+xfI/Sa7quZluDL0OizrdgpVJ9eeib5cGdAaNOHpoXLImHLHkQG8
704XTH2/1Zw3cK0/G556iRtn74puuOCYu3AxcpQ16hh5+bhFlbYvku+a1xId7nT6heiy5tDm8rpN
TcAACctj0noh4gV91zQcbxHTmXsYMHujtgXdquy8UvypE/STnnsP6NXNwEzVy+wOX6Mhfq1r4s28
2rwZ+ku3jh7qUfUI9qv4i6ZhmBtwYmAJAL5muhfK9568pt5I36/3OZtjAAYDGApGC+IkdXEBcvAm
m6jOtC7Tw35Q2NRz7IpXeVRPlGfaNR7t0QvyclZsCRkEbIOdoEV60CS7xfO6o+QJ/rLI5M3EnB+Y
EZDJxCRRhiQeyAs4Y8rnos7KepumorxiyyJsZK7NggKvlu4G3k11MyGrPIza3IbAUXKS6LVYho2B
WTCsc4a+xiSQ6dH85JDTtA/TQFw6YL3xSFWdw/5Lqr3lV9auWVR8JgXG2clquF8kLvyWmAWg9Nl1
lWriu512w1klqXMCLUHoTbHkpwGYwc6eLHlvVUu98aTxwhk+u4SFxwE/JqVFxSMOjzq+MOnYhQMw
rUtaxjAH1AwDsMaHmo2clkbINbueqcZGYqqMTJjnY2VamxjdIKmbzOtSAhk39DY0xltkJloD8uIm
M7cQc6NPDjLhA6G8rxA+SPAzXES7BVeMovayGoqKpOblaMtRBXIar5DfUVZ0CULU3CcLVU83reei
+ywTRLmNXVEGSbWZcv76zp9oJ3LIcmbKPU79O8vAhdnPRsgMJdtB74WaQ/VB/g9K7aIcdyxX9pbV
fOHW29W2ABiTJQSlLZp3O2SatecoTMfFnLPnMff91XKo55ds1exCE6eFq6Xzz1VXedBiMwykkWuT
0wlqjpY3zFGjPbtLp+NzLNJDl1silHCEA5SE+rnP2/7U1eb3VoFhQYZFQg3sXpVeCVb37YxT8jqT
3EYw4oyecxBKRTGFGqqywKnTfpOj5z5PVgYLFHEjeR6XseM+goTuIKmKNpzJ2wy6ed5VQt/HE/2O
orc5y9jJspIL+KsQbiJ87N9U3aAk7C8X+veEJUV0uE00wUSBMs8AyI5rKZiALtOnpl1jdiHaYlZl
W48OSV2gB88bm6JlOU28qSGkUzQ7Q88aaQsJd2V8Hd3sFTv40bPaaxyi8zElyWjDEfLMEv3YRGMF
GGTectTiSabLH/ZjNwW8DfqVEgP5FfNEG0Wx6dLzRbUtbpdMg1Q4bNXo5CHQgsrnoKOqz62l0TaZ
psnbGfSYWTtvjSVe+EZjv82diZOXN4Wx5DjYazqsTIxwdAQ2IkqnUwIgICCr67Xqa/8mizVupLfm
d7XJBsWhekBRcQ2hGIRPIwysjvqu72wgulKShkWhrOGHdRdQY252T9D2myfaq04Z59xzXkxh0BV/
6UW5H3rvuxzxW+leumwrobKwK/1NS3SZyJpso9rxe9MTLgBz80tCIta2XVv/XaOFuVHXNFU8eiUq
8+NNVdELAGlI2ZJFXwggu5YJC3TYDdKZwwZs3id8YsZJo6ZvkNUW6P1HDuVju5DpNbCTI3gHG6E3
hMl2cyU3Se8y13fODQAb3FUhwWglhVheDDu6OChwisEOciXclh16aYcLJspyb8Ga8cn+tOQxLVoG
IKxqPRheIe2S0rhN0PRSkff3muWU3a6E6r3spJZPMjQZsdVnhzPCwvJhDOkus3zRYjrmGtkka8oY
d6l+MWCBee3y2c17MGh+R8ci+P/Sr9+/1Wsbu/vf6yDgK8UF61zS/5+f/xHXzT/mBGv3+6d/2L7T
7m+GN7ncvnVDwY/+kHSu/8//1//4j376X3XiaY6bv+vEX79VVbcU40uV/tyM//GD/wQsWpiMDA8g
oueiYeBP/2rGe/ofDM7xOBkOohmbp/g/mvHGH/yrlX1omAKovf0ncr7/h4siDi8mu7yPvMT6O64l
w1l77X+epaOdshgWCN1gYAv1+6PioTSRgTX6ckAKni8byOipoEqezCsjmtGK0ZNAsA5aT5a7qXda
P2DrlkfLq4W+U62kfZkUOvUdNoQCFTcOLZifRIxSU3xtxj76NDmQTcpF6BsrHWYR0BWmjik1kp55
DayNommI0t3shAZMb6EYNxh3YnjMEgXmzagfJfwQMs9Iq2Uqp29dTamHyFjboxZu563kHczWKOH2
Ls4lR368t8i/xKy7LypjNMsEuOZwWDPXh6raQBcj8g0USVIdUo6Xb5oQ8ddJaenlzM882UudDRtf
860L8pSJxBAunvjANX2QM5xagdxpk30Nnao4j6affUrrpL8cp07biyjDD6NHFN01ooitN0U4GVy8
zYT75XE4z9NA74DWHTW0T/uvoaHNvNx8QLQE9lejUREMBpqvyomHbcWycECgH28huPiBBfboNCm/
vO4109n1hArdYGqur7PBk59oY1hGMEL5P9mu0YQZiQhhPiUuhzND70PplZfQ4mN9u7jOlAQyb1g+
K1v/LFy3vxhq6wmjSH8nOnblvUeC4krzyrAclIOX7zm+mY8IP41dNpgeo0ycCeGooujSws60WUyd
Uz8qAMjlRLm6sASzLSBF+4TfQv/eaWTyWKW4dcfr0i/QlMML2Vuxfm2hI60p9QzzSgCqexYkrzzI
0pw/ESJj4yt2yLr1+tBGBhS4NA73ZjUXJ7b96MJvsurG1nvrkjidz+lkOZu8xqm6OMNCRy8mR2UA
WO1odnmY9DLUa0Kc8zzLbiFY6Z8GrXM30WxNR9jlewohb8tRegqTQa/BVtQlpq+xjg6ZH9kEJ5b5
d3+avorI13Y15g+mqn0hEOMxRaVaaI/QoxgnFIxKEBgRkmsa1oZM55uapy3Eg3iudVyzpdc6Gwb0
T0xamZ7OHEESMMQBvXx+yy6xw3iIo0AMIj0VY6I9ofOMj02RtITcNs3lAs+KPlzHLoItbCsFLNTC
ksmVObY8Nzy2yO+dxdjjLsQSUyVEZOoWbYuGlssWRc18u0z96iBOrTreO1a5xOIB7dac7jpfTCYn
SaEsEliyKYkT73ZyOKg14aJRJt8ZRm5Pd3a3+jAZLueJeBQWz8IWgVt6dqTu3vTMN5LPs6VKzh1I
PcwdHA8m5jSHFj4fIQE9OeOzbzacOQtOjgw3IkjZW0vUmv00+2aVHWF0oucrIKLzbTJoytVe1rS7
CHNGfnOHLYfeUQCBKDPpyAJOes4B4DPpUWNeuavhvjPCpaH22YydMbOyDWkcP5cijddDKoykTa7V
aLdN7Nn6dsY0h/tepDNf34NcgasLSrIHSsbs4f8tDDSe12yw/qv7gxHINfIHutlDX59SxmdkTldR
3hOaiRsxP2Y6RU0VkEHZR/dVPjhLqLeoJxEjQELkxRLzDx3W/8zM/2qnRm6MOPi/9hZfvU3/dnqT
3dvy09D8x4/9c582/8Al7Lj+uhv+mHH/c2gOI9nm3zCtXnnGfwYh4yA2HRZHbLPE37gAff9lLja9
P9jX8T3wX3SEi4h7/1mrXP/Yfn9nLmZD/rBN06FAxYfHmRrCRfH8YWRutDgnTYrOA5S81MRmZPbb
BWlZfsaVap9nXbbjXWx30anW02Q4kjfS3yQN2D3WNYF5SULCg9CS04tEnGIy2JBYFps5hqMcWekN
PVmd00+FO8hvM1A42nQFsjUxNzR7o/vZqOwn0theCrFADSrK+7GNbF7DWt100r+vWQLCompyi222
iGCfsGkGksn85TBZwIq8zBOMVWoz6Jtef/KxpuEc1Ahxr6opP3WSU0ZdeinnXX5wAi26pU0/X5Uz
EQ+kiorbSBkaY1XN/94ZkpWDuAYi3MZSySOOQeZf1pw3L+ZIv1pNnR8qC5je+4V6V4NLN3nl/qeo
oDp+ehKjPNq5VGx1qCjrMCuHo+IoGjKZ5wc7EkoMUuLXg51T+qX/ecxUG4dV4elPoIHVpdOMfmgb
YEFKHa1AP3XyOGoDny68aQro1i+7Lu19rJi1ObBX+JJuXppCcJg6U3Fa94ieMJpYex4GqMpej5ER
pq4pLqTX+fp+skXxuOQF/YIxHsSTLFcbcj7r/G1FmcyfvKbQvqtk8sPZbKMTlKrkm1Z0uLxoxO7f
f79u/a14siXTIP73aHCSrYJ3NovruNW00+VQka8DwYOAW0A3NRe5A2K6xSVNoprbp8ZF/H/ZO5Pd
uLEti/5LzZlg3wxqEowIRqMIKSxZljwhJFlm3182l19fi8p8BVt2yXhV0wLSCRiwTbG7PPecvdd2
NSRoq15AyrlCcxXHOCA1uNx2J1pjG1sYTgNjNthgpSFtyVKpssNsVvuhNYkHYfjbbwU5IA9wLlx7
q9XSpV+bwRHqAeU/eAwMDimM/jVHp1XedVaygXAFaBp+z32LE/kWn7x8aOq4u3LplN+lSKu3dJFa
e427wjiUuCKPkGjjLynETGy60joqNTfbtVOaAJmwEn9gJOKns6VsrFnvygCPi7nKrIaBBFN3exn+
zY8zGSgBSCmPuB3d+D7aTCH9kCDDCi8dNh+SpNMk23qpKuJzllf8Wx5U3q1d0aXWfdMYuMNYcCsn
BTeXdZ9CUGSwxMbMN5YyaRZqeCps0AAAAkY30ISnbds8NiBVU2QVLqp5MoiXNvkkksINMk3tbomZ
f4AwRT+Rag12vwR0NjTUcCmNdvyGOBKLCKKV32m2vYWQxIB7KQH7pRiM3urCZCkR56VY7JaysVsK
yFFK8oiWorIHtbWi6RJtiqXkZIwhKDnN+RCbzZIaoo+GPy5l6qTZ6soqJKMBDPS8qEtBay6lbanj
OkH8SMFbLqWvXomFCbgUxP1SGje10Z36pVxGqp8dy6WEFksxTZtOvMEDqbGjt3rbXUrvHO1evx6X
gnxYSvNwKdIJkkyRS+E/l9z6eSnly7eqPn2r8OVbta++Ff5vewAlXfYDEP+a2+ZtlzAOWrzp44G9
A6zl+fNk8fGfl63FYICnmtW6wlJtyUBvHBDb4IgrBBlRTSJ2SYkAhiQnu1zHh8hEpWQfM7JQaKs+
H9X1sGx0xrCuLjHG2C8e528g85undA9ajiRKe47A6oRIGBQqVASCo5shxlhUiyu16XsfWU2Fqras
W7/N9fjOdiJ19qechobeFulxEGkGS4ZMJByjOrM2w8ZU23rDBP82Kv1RFk/oVptNm0h9X4WNc65k
r9xlQLrJG9dh/njjlNK6LnMB5cWd2xv0t4x1S0w6EFfmi24PrEqd3YePbytLk4nwuzcV2SGveEOh
ImgM15a3CLqPdTvNrFFQXnFPKSrL6rB0f1eO5AvTVnYZEPHd7uuSpi6vw6h/0qzlQCJup3Wpd/wk
+QAeZlSxxK/iUfHKM59teabjXsl1Vc0Y73v2FLBtrL8dZv9fLv2pXNIQrn9ULp2Srlv+q+vkp3rp
77/3L5EhXBXqGnSHhgVV5U1J+C+RIVwVSGM/VUoG/oR/RUSof7HVwTJJRNdSIlnuv1MZoVx8XxlR
nNFFcfFtGB62rEVs+INlA51bY2V1l+2JY5lPTgStDRQXTT/aGu7aErG6E41FXgEgEDrsGsgqc0XU
10Lpr+TnmZ1gswJvAEqRfjE0Mk+TKKazEF8V8iRw81LBxVFTKuhgcpN+PoYJDzhNv5oFArrIyeM1
3fFT0r2VMVXI+Q0UD6YWCX6TgIlsY3oHqxTvySeYEw7kZbhMFAkonRe63BuP3sG2c6isiU+8XQIY
48fkS03EDTWNV85brK8sdtAu9xInNJ3s2GRYuMv/DirVwrkns4XxkcbwC/votyEyIpZ4z2Fspw5h
lGyKPpoo+rJYsR5j1ZPEokLyEvGxEgaugtXIsG68aXRn+e5H7hidZzKh3G2VSS36NEaqjXklK4gh
S8iDoU3cIchhJ6sa1l4zlz8ZgasjwZXOQhmgycKqA0jeWtlvea/hW/arNrqz4fpQ1rWIZa+wQ9UB
xFJGz8Uso+vBkdWmoqmB9M2RDVHBUeM+zP0kWIC1cdqgpYciTmqo4HeLrQCEVNoMZ4d5WOdnamTs
cswbDBj1aj2G4fDQ5hd84nlQtMWCXnbRqHvbuh3c1B+w8R1bxh2N2dQ3DeAIHpjaAQ+89CQU6YWX
wZbTZ7r02YNKfs6KaGnif2B6+CLJrFelnNJP2IOmFSSuZl3SNNrGkPr2AljpIxRlaj3k12QRtuWe
MF9xMMN8h48m/xTnaXYZJjz+K0eJHL8cG7pdo81kg8A/TxJs2A7tSvG87tlaqHQFpMn1xPh/n0V2
sVFHURwxA3abDmKHD+slZ9QHDq9RtDiI6N292JC/c6bdbXozwAl5igbmCkw3pHr2pEvnW6SacoDl
yN+Saqle2g4B3giz/t7Q87tUqfVHG4Zr5INAfUloUtzbLi+VORrmllmFuY+Y2aO+m0BTGuNrGHbu
04wsauOxtZfkJUTiCe3SJp2xCmvxSL1Vj8fBjK3rPOvyrTHM5EzaUVjtWlT2e8gi9gkguvY46b17
1ihQmUeN5OylGWw+U3qML6vurgMddG2MVrUj+8s4EqQwnUFyUIlHtXWp61g7Q/pMH5oyTh+5o3kw
Tb1x7Ks53/VlWZ+z2cxf6kjYIcVd5ByS1phvGksMTGxpHYLe0IZVWLsO4xKBil5R0AMqBHacXNka
F29WbVDuvBK7fGpDdIlukiwtO+O6R21xNbRG8mXqVOBshhzVU50NyYngxuauz/rxNkns+mBkEelV
hI48ItVK79vBFkdhVZ6ymXonPaizM+tbrYip0FQv3NfzNAZiVqO1mnrulu2e9d0aWnpoji2/TCl0
P1RW+zKrC0Ck4QmmChjVPman86bNLaO97tVHaakSvRbpyJnZfyPrG/9DVuY7NUI7WBKBh2Cpg/ib
lLQNY3Uio8VunuET90dyy5Ntbkq2aKU5XtKKmXqcuXJHVrxxwW8sH/oqmV9AIw0XLkh4Tehd/wV5
oeYP5liseU/EuiqmFOC8mQaEr9kNvcWKOL4E5wi3nbdFGZut52T1N2DbIpjdAmnEFKrGZrInExRm
K24cDesnsiu5xItQbbjoBL7Peow+lKyxnkeZKS1qijvYlsMpDosbWnTeWa/06IFYozyYyXXcguXF
WwGRTz0Rha2ePJF5ZzpC+kVOQ8+HopOgqSotD7x8us6bnqAtjRcV33tE0xr1WuGHo2Aih7+IKFLm
pWAOEp+LUZ76Bh2KY7DUIOU6UlCmB70xtVtbotz1VaGEftfY8gWoz8QgXHFbcg67NN11smuekUGj
GE6zA98SXNRNpX9N0QPsc9IVg4YNxp3Wpt2nyBHOGVMZKh2AvvSNZdZ87sreQ8fmzKeBqddTXfXo
zzVt/JQnFVIl3h7nqhxH+Y3KNpU+7idrV5bWeCDjawjCThvOA5u6g57rC0ikae5Hy+puqJPDtQRb
HxjJFF/4stWPttdXz64one/EsFPC26KD4ORF35BWpAsxEZGQqLdj5RIrP3XWmimEQMXEz+l7SscY
Usvo7qkdQ5a6QIADsglgFvxuBfMJO4/7sC/pCjhAX1yrSELfYjf3vTQxVnXe0Hxxo9K2NzQxi2cj
itygbKbw1GuhexzcUoEZTO0Zey56uwwCptT5viEVEvlZmKp3nbpFd8o0trq926F6qxRxCgUGmtTM
EOLlDmPyoey/uMQ40SmhQYIumeSaVWeM/aWOOveKRDj5ynY871den/C59rjGx3wUyl0cW/Zjk1Qs
PfQZ6Yp0SkqSzShqm9lpGG7A7lbgNUvjnCAOZ1kCmJi5udTYQ1tu4AjUPzwTZKL6uqcAGNPiyp8q
x33K8L1v1cR4Aq1REVRb0jtAZYd/aDKuRuGZLINSv8GVp/rwzU/LDQQpYmjBLHp/kGWypPjop56O
wz7Sacm0cVndVJFufHZcMWxoSaNPayorUOwUhZSHEw2Tow6HJunWSmXUe4Sa3cUhA+OFWj4X5F3U
hIKPg3erWbgdSO/Ut+T1ancW2x2TQXht3mRhQ/tbHybvkkdkgeBHrfxRNa7csB257YWpYtFA+2Xa
08ETurvByNa8xn2iC7DPaNwIn3V2qGprv8uJgi1D2d3Uc17fENfe7ID962ThomwAEKn4I5OSOQi1
1vlCLaDfTew9JfMbWOBuofSPBTFW2zCrH6wmdzZK6l3oJ3Qp56cK6o7R7XY6S160SkUaQ+Nslb3N
noX+GXqwkI92M78kdVs0iMzD8aD309qq+LxJ9DE8miaz2jSzbkJq062W8LHuobGmSOZbJ10bzUz9
gc2iPxvQ15not/elSkQPsC9iLkN0sAHfu3I7mD2ZDIJekpJozk4HWHrtaM7EV8FJHinQbKRsKdvx
Roa7vk5D5PEZyTKORjrQ3sojzefJhjhU1RggWnNKLYAvFeXr0IFCYo78yW7JHx5nY9zbqgSUBPCT
9wQHNA+H56DZmmOkVZkeZCrLCn1SimniE1HXC10dbwdShD+rWZV/NnVqQBMnhOmjoW2u60x4xzmz
qVYiK9yrTo1BJoJwiImj4guGFi7cJ/2ADAVOU3pIBd4RdMJa0lNietWOoXbUvRpF6nQegCds+ngg
SBW4oueZ0SBx24PFXOQCh884of6SZ69BYeZlSeSLqJkOcTnOm4jC/2FGvpea9l1k0/nv9eQMtEDj
LM1DkTnaV7LXdAQcee43IT6NlVPYD9o86HupOOVqGOmDNoyLNrUxPxGkiCZDubg1SiUPnus6h7iH
Rg/ZaSXKMVANxfQzwrkmtgjHJNeKTZ5Gn7ktxraXOCMYwfdrI6e4UfIEinBCyKZlPmodautpEPRB
2LGvs8xF5FTkXJhiRORYoHvA+FWvsCLS1okbBis9bbColAfUlNexNPV7o4WF5btTxbTLLtutBsTF
n5WJsWTWG+u5kogLzAKaCs3TOUmNR6noE4oq3BYk+waMupzrySZkurZLjJw8fk+MyTaAAcO7QnT2
rlZCeUCZp56Yjia0JkeTTkLLZ66Lk31SOzCdOjH7WPYtX5r9SKdWROcSQN/Wy1J5bamcXOrmm2Rm
mmc3dSv+7vr+sGv9p4n+I2XyvUucSbOOm4QJOVBOl/3hzxvDOEQXQdcr2adFx7ZOmYjDot3LKm0B
ub811bJ5qamlSj7ZzAw/Pvg7/z3We4b6qq4v0BdmBAv89MddKRY1JJ5zney1iQC0OW2B/CZ5fO1m
Xvbp40MtE/ofJ/gcCmg/v5bd76/UowSLlw39kUPVOrknvCMS2BzDgdePj/MW6fH+QLj8PTb90Fbt
9+mIdGQkFhtmkX2NIA46ibm3e4D1eZmIm6bNYEAMXozcX5rFU+1E7KjHGYa0EsbL5hrBcPn3yOt/
xHT9eosdLIQmIxgmIjix3u39e5VRo2CXgS2aJpG65KgYKfppdAEeEAA1ituXqR+4zxrhd2+X4//7
R3/oHzGCMpk+/c/jttNTUvJo0YZNhNx/+8//+Odv/NM5su2/QPFaC4bKsl1mbTzP/3SOHO0v1VV5
wkj54I7iM/1vjK/zF3wtR3cdpnTuT5GjpvGXasFNYzgHhsvki/Tv9JM4xE8vEw+RB1hCJW0AdQ3u
2Z/fW8nTZsBcmHcICSFlWPLkptc/XI3frEu/HoKXB9gUHTB+ZDAdPx8iHPtc4cM674bQQA7mUtow
HrO5pP99zf8XR1l+ih/aYqg3psmKl9zH8munfK2mV/GntNQ/nci7NQ7LoUnCL4fo54ujXiQC0/n5
47OA8PK+v+cC0FnAeKylDD5/YQt1AC7SCJX9jnF6+1I5NtJ8csEI3lxSLa0wy7Hk4HdUc+wFCAtJ
cOiMaYP4TgvYyY0BNVp7T+vb0Pxkpr5rhXPRrWJArDRM45XX2smW0Dd1bQhk7toQhreJqi89sKJP
8cxSWzlkTh3JLnB8t6q/Fm7N58vtNnmlDTsyan32k2y0FboXiAqc+IRMA11s01crO4FIard9uo/V
3Dmi2rcflcKBfh5bMj6pjWIf8yiX/ow3bkNnbjiKqOgnxnyEfc20C656Dx19IvhtXMcY1pzmxdYL
5xAmBWW50gzrDlBlYOrdFUWa+DyV0ryMYa8F0E/zTWW06d4sVLjxvWZuu8xtVg4qzJOrZgQhGRh9
J5JUPxkOH2Mzc8UV+ki5qWZXp4MjO+0UhkwrKzSTflT18SVMh/HFE4W80L3pO98Ogd06Q8rxkvl1
RP3wENdMl9fofObP9ghCZT3O2mvbLqkTVmeK70pjTnBL01zce+CM4+1kC/MyDCr/0HKBLVM7VZJs
mVUhitrHmWKvizoUV7kdGkA+zajYhMQJIkrpNDaTFuElfZ4q5zQyX0WHH2GUYrFhT5/NWX/1Ss+i
o2RFPrk7yQPAjXSvksSSsfFptKAczVeyoFrQJiNZRSl8uxXwR26CxUztvlf594qJnyNFQXkoPKu7
T5YuLhYN51i4fXyqizHcGFarBWzY4suY62ysCHtYey0O9lFn3FnpgENXQMUi3wtluGGIpzJmJ87u
YFG37WYNiQ0uUhtNbioCJirZLrXS4ZYJe38r6pA/3HodDwaEDfZPhK2rsIAPoLFMqJQU9AMsuGvX
43LiiCdrp2hrBtisnWcxemm6Z2BUoKNtkgZBaaIhN25D7ZOJleYio0S9BdebTQS7kWOEAJhExShS
A81sw+fQsQwyXsDpn/XRQ6hMJ9Jh7KeVPZvV0Lymv6uvEQvbMJ8j8yDrtrlqFEf7pBECsre92r4J
FUMJCNswaN8U0RWagPuwaDCeOHFHGrw1qHB+G1vHhEwroce/NPlZEofPYgIm49UjczhD6ZWgIr/z
u5lm7nclCpl4gow9towbnmNP1TbspcggQkWhohoTNCAqb7keoZrZa22e8MZ3XMlumPINsZPqTus0
uSsQs1/lUWTeqVM2b0Lp0v0zFEsLXJqwMCTN8cHVw+FrGVrxRS2IbRkSPbfXSK8TYpuBsK4KRBsv
WtaJQ1P0xblHm/DUGrSCyj7yridtNu5yT9BB7jqXFl/DPOuN/mQw/9pGdevepElbPsnYGi+thPY9
4Zw+T3SJrjDMELTceNYxq40y0Bpr8Gsp7NtaGmT0zHLeNbSQkBiqOgcAJcLileuhuLSzyu5lVsPM
QZVkW2vyr7AhhAjygP2A5SFuMb5t2iH9ZhHvstMGFqFMKbqAR8NaT8hWsUzUXSCqMWIqWLP956ti
bnrVbOhz2HO6iqsmvpshT0YrdCH8m1YY00PxnBDHXjkf+GmjO12r5oPMZHO0Ul36uUXMs08utJqu
rCL19lTv1rZKU3vtmJG3tzqvQt444ftUIyWAmJgUnIDBM+EiKdlSJYiNKtGhKq26yFoa4m7COERA
GvbgUAgi9fwhFFyHqZon/NPudFOSsPs8NkKwjA0ZEXWmG8Qp7VDBKvA1STzCMwfH2Qno5a+OysgF
L4x11EutDEaAO+7KpfPw1GWV9iwctMHIDJLwO1s5VBrdNF57wGAOb39cL0m8KQAl7eVESBfGOGe8
Hud0un6TVgwutfSGZ5jRD8KytamBLWBXziHZhjGesgmI9HupMzQycqE+I23rvjhYrtaDFS9Kl9ZQ
sMvY8kTWTgrHJtI/LaCtx9SMq/shKYpAeOg68LSG7LI0dZWSz+EDnfN8deqzg131T0woxN5l65St
oj611m6YEfVCPA2LZzucPYGBfFVi50Ji6CUnO5uGk6Ys1j+pVRPUcoz+wIDIrmrxKMKZdofiAGN/
YkpS2aLHY03kIjZZfmB1IhjOS9h2abTFH0Q3zJfE7Lh1NP7ApdZuGTjg9AH61z2HTTKC+6aZtDut
xc9dOY1yVyc2shr4rmLjGrN2VQFe2/cg274hWkT9kqf2bQHk5xhqlRdE9jKtbgg44+1X3IBqFKdq
rWT3I4bMoCwb+9ZrbMQgZksEsRBlEC3iKJSI8w4ZZEc2MV2WNyGSoaH0qbzOAKMDIMhopfmkFU2+
KWsecDs0UbvwRPuOagoUpGr5mvIN37NFZlSR2fM9D1J0Y8dKdC3S3rstl+BVexGZJC2TMrc17AdB
QYpcMtHDq5xgOomvofQCPVSIOBcZhjlFHV6HMlQ+QwgJ/Vkwu1m7iv3PfcrEFH6XoJA2k2mg6jHJ
GUBWoNxF8OJvYM3LQ5rrS9LdlDyWfedevGqYtoraW1+MXppfhlYxv6RWLc98qewtvgNlLUntXNO5
iyGQY7KewQt+quKCbE3UaBslMyYkMFx1YcEJqjrXJepJ3UJwpv1OJ+0IjV3DX0XfEhI8mVk8iNvJ
qtQjfp1yU3qp2BdSGJuahCt/alWTl9iBKdjrMr8OXS3aM/+gWfz2LENRnC+eYjKdYYdynN1kOhMZ
DbY8d0ipNcXQQN4os2uVOJw9Uzv7wWP8F4iQSDTiv/gYoiLl9s8NeTQds2KtQSVGwK9Bq0RmMUsg
KrNYSZ7bjHkSi4LckyhUXjtEhyJNQmK0kgzI7lWaX9aqnMcU76vstswtPOQqCMX6zEmvDQasW1hw
tO/7wjqm4zzdaDibMZTW03UDnq5Cx1yKwKExZ6xAkYHj0tmgYp1mfrrh2zTsPTjiI56prj4BHSlJ
9nHK6q6vpnLbs+BQA5VOd9RMXVw3EXlLbU/caERE40mOcLxoYi2GHU0hljorlbtOVZlpuwWRXphx
UZ8PLBtq1PFqCgtfFbY+vOruACYN4EUZCK3M79Wex6moSXs2vER7ViMSoM2i6Zj/jeqz9Fy9X01o
2zAJozuMye7aJFgXoCETo0CjwDnYo4niV8h2j+AXhYchh5qRj2cTcSKGipUO7Pp8UQFPxDgAcoKS
Qn5zBxEgYoASxsNVL8gGCfmjN6mhQaWr5ibcdVpqBolqzPvUDW0mlkmwnNH1wiT3Z8/CKMD8t/P7
pLjVpwykm0vzfa5jJWDEBujGsICUSCCJaCDL5tYYDHomWaIco3C46Wvp0CNrYn9MlVe3Ec5WM8sH
2vw0DFMZXnEa9GRVyF5kGHbt1nXbcVNBWg2A2g+QQkJxNEFV9n7eqM6GCjE+1LNV+CKWNyRNV37W
2cWLUyov3WxdT3pnbPWJqGTqtmbvxg7t2zm5G6sY1I+LwZ/VCuuTMvhoMhgzhUVLJ819ILcUOHq6
6O7AnIVrRvbRKjNasVZdwSzQqs1N7uCHwvsM2QABkG2yYpenqQ5PdRlHfjYwhLSTHClAZQx9MM9p
/DXqB2uXTRppzbKfGAdA+7itTRu0RB6pDQQmPT7GqV3flIwbH8ASLnY3CVBDqXs8H459S/fZnNY5
wr59P4AkhRMHlgaAyU6JM2taV1Fj3phuO9+QMtDeEjCebYaidyQOCQJA7Jm5zuS0y3Q2joPcm9Mt
9Am25GqeHKJUk5hnRfPstXNx1LCM74DyWx7otypCsLd1cV1lx658prxnlgzM46R5vVD9Vreqy9Ck
mJX1qh9vQsBzeyFjL0BL322FS7NdLwq1JqFLwVLXttzF9RRazybzKMKwiKK4NmF7XEpLVNs+ke0j
mneYapMW62fpeuIxy2PnQO5a+YVoZjVE24BxQl2+kDZgwZUauzGZzGV/jBPXpIfaiS+lMKwd8UHj
Ibei4UjmTvYizJRpCUk31apCQ34zOHXxregc1R9sDb5rl1bkvYS1cyDtwLxqRYzQguQ8QIcDIzLg
C2a/kYowPxulU2yy0GK8mmCKPVeKfM0Gx33Q4TxuVG920QDnJDd2eeqnzFVX1Hgzn8K4iPtVr0wg
AmXLSpbm6S6tSdSuUT5ze/naHiS7inUFLgdFLYnOHWOgLinu6Gs/TKUAWMUqv6JxQ/6vJ9kUa/UX
VMHGOrNziE647Joeu5EHOcezi7sqIyFJzLm+b9uQUmoTFTKMDN/MarcndLQblWLHdslWXiV6yHo1
tmhPetu9FwqmS/adbsAuBvKTkoSfc0MRoCud/IZSMX2aNKP6nDZZ81D39eQEtQIocJWEJMIEQ2WF
mPMyShpTEeXFNLQR4GWVTF+zFsDoqsfpdBj0/hXV5sgUydWuJnrHR4PK9qWsVVyMBCqggsvOc4XZ
lymhkgciI0p85FZdZUONXtNranE2dTc6oyLFnGqCXdoQudicwAMxE25THTqU802UKnpbvmneqncQ
DBuhmA9e1fU3GVLztRnl8f3UdgYfLkfbaGURXjoibZ4Npf5qpt341ZTT7dzr5Es4Nv5VpRy1IG1m
VvZaMZid9/ktQSyj8OO4aT9ZyEiYZtvd1sb7siUMp8fNGZs7xa3MII5t50rPbMni0vbOPi489qYp
ERvAaQDxshKuLEOJtm40OXdsdfieRF7xNSwcdV1H3hcTi81RxfgZ8K/okAkacYuXidhXNKkDqIzn
CMLVdkAPiezHkOnJ8+YxIMiGK1YhZcYazZhc8bgoRuh8cYbYvEuGqsWKlPDCttiLASYNvoSfRbaE
RbhfrN+wB7lfUkaup3q2D02DXFVgYdvU8DmfKg9wY96O7g5wR3rG+DwzGFDYxSAun3aMqxt07mMJ
irGLqHAhpRSFQNcji0uYKPaNA01ubadgLjXkpN+1qCxJBR3J/8VociAZpr+GQBVf5VZm3ZoMGsrI
l3PI4DFlNh0S+B4ULLeboTZqZMGTegnD3t7lY90zRcqqQA7ongUr7grzPjnKBMUHbd7fRf3MlMhZ
Yg4iQsLF2H6NvdLZpXCxSJcU04GFVNkVhjdcUco5h9EsonMXNRn1b1V+79FjQ00Q9bPRpPVj54q+
YQuA+um5IqtJPWp1Hx5xrqVruiUjD1un3/XAqoAAYPr2zjA2I4zhEJOmldFWtbVtymlmaxa33rmU
bX5XFozQCkt6QZx0i6HdK+5svQPgx2xLnSlV2sZo0biML+RNFQzxdAJFLYtNUjPI1YwuYE9wiUZO
t7ZTdD098P5byO7t+yKiNsZ7Fe2oCvM17Y6XTkcojN4oBA7A91WOBPtN9pPDFmRK5yurVeEH5IhF
0Ev4Su9qL6aXj0ezAnZnNwaNlKwEYhpquwE04PcYXSvTVUW/dJP3HcKwcs8ssvus604br62uatDN
tfgHO2yfUBKsKlBBc270pCnXtogYa4KrO3/cCP21CwpQG4wz+RmehgXkXa8VB5ZeDshEdqNJ/25Q
aMYlCI2LognYjxd/oBz/0tklDU513niPNi2pxdfyY/PYmayJOslpQRhFJOB0/C8pyCvIo/pPSSu/
OxQiUsyxlg4IRl9GPD/0qdXOrmk/apxY7EZ3U2ryyUgH7aSKIVt9fA3fe2iwzsCmX4IzFpzlLzHx
Wob2CRUEOGbgD1dZLrKdDTLBD3l4V000FUE18HB9fNDfnZ+ugaikD2fpv8S9W0mo6UqVdDuiQMjK
NPmf3dKyY09q/uH8MAX/PLvg/HihGWE4JnSJX+ZzLP5zXSvtDqYTEIU8VFIWNzfdZzodzZz2x00t
NTqI+RyfehK1/3D85an4cT64XF/dMJjfLONW/T08XUZmHatZ1O2QV9CALzlBuxk/f3w934/8loMY
sL9dmPPMit6P/CaNz4Xw9HYnBK1bZ4ypIiLHCM+5rs67WerTaui9aVO1FMkfH/p3zw8OPVhLHsMb
IiB+flSJn5w0NDLt0iSRKAEsfJ+YfOhZK2rerIyICkzGItx8fNjfvfoGKQl4vTldW8OV/uMbYnQe
WVUJh3WaND9oxfDZ9mj5RTZPrefw/H58uN89sAZrzJIJSXjB+4iLqEWCQ8Qyh+uEddfoTcDmf9o0
kJr/sMq8cV7fPzCGZ+kQ3CHK/RIi4M3zP/cSdvr4AradZ1OG/beJGIeV0uXaiZayGtjurD7F4dJM
GmnFf3y6v3toSRewsbUYOiSad+tP5hgClLja7gwnMi8Ie+nmRyyxHx/ldxeVW7iMr4Dg6++1COYU
ArorWHreVgEIUIwiPIR7momW6eND/e6ESEOlB4IynxHj8qP8sKBm06Ikg9O0G8cGA/dYfbXd6uv/
7RjvvkaJJXSoPzwjmi5OM3Qs0y0uHx/itw/HW3gGSUM4/dT3b5uXumOLWXZXU7ueQIzrB70qGZQN
Y/IQK6wwTTnAyGkZs9Qkl+7dEO/txz/Er6+egYOTEQrvn0fr4t130LTq3lAqr9lFGgoSUQnbH7Ws
ucqVtNlntVeuPz7er/eO4zmuhzeCbErn/bsHCFV18a81u6KcKFBseXFizflDKfHrs2gwQ8ezQWsX
GvSbzOOHB8RDDjWT29nAWo4WNEoFT64erhwiL//wKP7mSJyEC1OaECcDIfLPj6LX4X2Q0q12LG2I
qJTuaEjnrm7T+48v229uE1myuqpxr1i5zGXh/uGM7LrIDI8UBWLvYcjmT4qLxTsr/QRT5MdH0n/9
xkLK/eFQ75YLelR2WNgcqieafm2WZrQqRri2q8kj6a8ZsJRJi3rMYv7RrhuT7r7aNuEjaiFlI2Zd
gIZzykDvaKMVrUEDvDDn7GC5aX3AO67swQ3NpzBnH2g2mHF78go27KvEJtdFKg7OkE/nserpYMue
FDXabAjR7WT+w4macEnefcz5gjPXU3kBCLB5/7HLF/ywR2zIbu5i8cUrSvWsDe4nadvJUzH3yKBz
MhfbPHxspyzaOigwmVnb+0Xsl8BH9LUGDKTefy5CNkYC9m1ZFZ/q0T3NIY2losqaTZfBqQd75uAl
TA19FY3VsGoH3TkoqdL7k1mZO2bbxI8LVweAnKVrWnjOVWaiZUgzDwQr6/Xai2C0ORGwTM7Q42rp
CvvGuVOfnXAs//DR+s2zhvFRQ8HBN4uS/92zFhYDGOxWcl1SpbsaoLfsuevTLkrbtFq4uePu40fu
14LHMLB8m9DcUZN57wuepiKxfMQ/uPNcQWR0UhWbJmqhABq1CEI3Elcxrdc7M/GiP2Sw/eb1pZoj
4UdHi/PrnqON5KDEvY02OZHyYbBH7WvDvOeOkO309d8+SQQerEb0Ovj1vnRkLsp+U/blrhhapiLD
EtTMJAixcVq2e7vLEtfvGLDL1ajTtP/44L85T+oqw2YWzs4AncnPywcB0oDHqrLcdWGVBM34X+yd
yZKjWrZt/+X1OQZsysbrqJa8kFfhRXQwj4pNzaaGr38D5cm8EXJ/7nZuO82ylZkRCiHYrDXXmmPm
D+GAIceLSeD+p59kzYeUAY6R9sq2zw5ENKA6LCBi7LAhPI1j3q9Mb2h5ioT4x7cp5QYLUyxG0X3o
J+zPb0diWRdFG3YtgEmjhTvvILyK+Nj3NvbgxPnxz78W2FvqG4u1QPv8tYWPqySpXPG17EzstHLM
C2aIzHTIukrqT67h2wfQ0kE08OIybAba568vxW6IdNqMb6ZZD1JoT2xS/4gH8RD2zic1yPws/1mf
8lG0pQ5fjTP/3FqYkQY15hqLGKJM1wKt1C/sFAsYhL0p7+B5gQv9+Eq+/4lk9rHGNj90568Xi+1Z
OMjJThndIfHLV/J4HkSVqEVLZuZCtuYnKXpv732WRnWdiCiqDj7x7I60a/qOBqr0TmvbA7SrHYve
x8jRP/mYt4XN/DG0hmA0qD7OBYXO0wewLVYCw9HUHjQ3t/bAnLX1x1fv7VHJpxg6xYZn6uSSnT3I
YIiHPI4NEhwEihZKzzKN219u7tzGqmGg7k1LMX6WVPkmEIpgstPB4RLdSrTG+aMWZFPj0/YlO98e
UcFTSLhLQBjTFSAbbT3lDLGxEoGPwwaSSEKFQbXmte5um0GF+5Q5MkZ892EabXWHUwUfV1lSHMxl
Ac4f+4K1OOeLb/bOLoSZ98kZ/+4P48ERYxhIOOv5D8NKgpydNukOdTpfx6MfH7QBnfPjH+bdu4y9
SiQlQClvSs7MUrxGwiLd5Y0LGavodnpiPHhu81nV8s4DS2QotS3nEND4sxvAdsnWKxV2NlI8BYss
gdwPjj5sPv42751ADiWAB0bfQeyYr+lvZ+sU6+YAWC9heQhQSOfymhpsuB91nX7rYuufV9H0jLZB
GKRrQYQ771C9JiKoR/KIjknwY752VeTcZlXw9PG3eu/hIZXFcVnJpTE4v42HOgGnWPDwpJHtYagx
GLEF9g+GLcWmCm3ve5+W8R618LPcwvfOPDZi2eLm5fu26UE61aWwumQXhuaxyTWYbeGmjB/LeLrn
uN5+/DXfu+Fpe0xu9jnB8PxqpnxHF2hCsivDEt6GY7u3PZF1q48/5Ty705oPBS6ia/I6Eqw5n52r
fmsOkOJUsvPaXn+MpF5sNDaOF0EsupTZnNt/gdJcLFswcUc15gngW1dspcdOJww8h8FyXK4MFbTr
tIeZIts2/qy7nSlJb95vnmuI+ckUGBbOHpcqqHWbbDjeNoPFmKBRr0YDCYetsnofud5TCxKF1HPJ
ECOHC570Xb2H9f8VRzME5LI5lLCk96hIPhZvDZ+Y5Ht8fCHfedaYaVOCgldCXDx/IaYu/4ZooNwm
9uZHORnNRi9ZpgzwdBfj68ef9c7lME47xvYs1FJ1//lcm8ZIVLbXUNoHxg8dwYGYFf0VBmS+c/0c
mp3tNJ9UGO88dIbBxI6KhjfWG1m/q9JxqMKCrxfbzzIKtaXJ1g5zjGpaCHNUX1TVqxXbGN3un39X
ogdwflLZGG9CGy3NZ90Q2+OOXu1aOUQGgD64RY0PYUSFj6NHOtLHn/jeL0nJhgxgEuvMUXZ2dR2m
jbWlip1GcOhyBL+0yAkduu2Vn+0yh0b64897553DF6SGwhyDXnt6Qn87pbMAln9UcGmHLmRyYVX9
SieWciXYiP3ffJRPEq1H2hY6/9kLoXRJas9yWjTDL/IbO1UQmN3GuYjIcPzk+HrvHsXSxO0JLGLW
g/+8ih0rcfmEMrCrs/ahlcVP21YPKQEiGObUrYdf9h83RxxgmC5M2zAZn5w/gMbArM2sp3w3mcCy
dbe/q9pqVaIDfPJB7xzMSOo6ji2UZ2wc8+/52+9VTjihdQy/uzS0n3Cjb71JPXxySwj+jrOC/o/P
OD+VtTiJLYvPYKHfmFlc5aG2a/vObJ1gEaR9zVXUyVjuK1j9Dpa9oq9cloWY1bYeEJ7eaNmGzCMm
vWQskVllGGvg6OkuEg3wIMuSt6YfDst87IKXoNTzbVaznEV3S7xNFwZ7aXsMKfQ5b9Go2NWNGd/f
AfRk2So38IkWWNW2Omg1nwZqCI9xqlMdFiCl8iQC8Tm4cmtU9bhPbVY0OyGzqw4o4g5b2UNUJPWS
K5wQLINuupAsCu5YTiRlpZ/KNSwAm2VhCF6FRYQECabt5uPL+969efJicZ/geTs/Px1Vq2Z0uDdZ
E35VQ/PqAQS3hLYhaHMdaH3xv3jsqLkp9pDvGQidPQvQuHMlwjGH7yJnzemaaNN93+SfFK9vJT8L
rZTBFrUJMp1/9jF48KWoBj/fsUR+CzSnYmfQ+65IBC7CKxZSlq1tfg0x+H18NcX7n4tKi7uN5vq8
IPPLTGVlb6OJFOP0LAcdl1BlabcYXfR0zc4MPY6yM5zkSadWac6SoNbmHOTK7PY2W/42Vri90Ftt
Y5C2twxYDOWGK7fMO5lg+/E32+ho1AdWARN3IhehIXc06sjYCI3g3kysmshwW+G7xRG/aKYyXMf8
e1ZNWv7E82Hc4OGctuUwExtsg/8+m+ylrJsYQi8pNgon9ic/xXtnujP7/XzGcPwg8yX77YyI9NrO
8qSD8Nu8ki0wpzvoENJIEfj42r93Fv32OeeFUVd2WVr4RPh4dqovAaS0y4xotI8/5L0XooM1lbkC
87Y35GVdmWWhSKzYMXTyliO+VJrxpyKBVCzr8RPT2bsfhl5Jz+Ljbjsve52KwyhPeVY06WR0otMW
m/mGDVB2qZvok8v33kHgIPvztsCy96b4TcdRODFbVCAOq1uzdp2lEYxP8O5/NhE7C9L55Eoa790X
88ybBpYVAvd8TjPVZcr1pU6Lh1Ti8jKNA2izfm+ixa8KocmdVapmSQyZuIO2IHdjiKkhLCLC1EIP
nF9hjV9cLEHYM4IQV/fHv/S7/zwORGQk9FvG13/etmRC11oiKXN6Vf4Ufvgoze4+FeyR/C8+x/Xo
FGl/Z8vcn59Td9ooS/bxdnSiJWpO85qPGvnMbfXJi/S9shVxiqUNXLc+//nzg0Tv4+Bg93LX4BmR
uMO9Pr+tyLoH8nlMC/WQpf4nQsV7N/BvH3ne2scAe9jR07Od1g/bsC1++lbKcrtzqIruk57jDWyV
5g26usOQjPKRXvisL2p6zwK342YcM+b4tZHlr54oJmhRhrdEvg2XWqlFy4wTeR2p2WugGfNmZsXS
H5SQJwtR5SlQ8CNaE8cCrjZ8RrKp7sPJJz4kBzKQQUraDG7vPXo2pybEr5qFKa2Gt5PM0mZh/tJ7
SJwuSW9DqRNP0F6zilOuG0q+yOv6RTaKaN1mo3lfsnTNy960P7mb3nuK/dmpi8TBfXs+gE3TEhA4
/oTdVE77qZmMRaNbT3ZpX6CZPjUReTcf377v/cSzM4tFGRex9fyyl7ERwizhMYkUFKSubCtiU+l+
V4Is1GBBemH6+PEnnnYnzgpCNmZMviCPC23m2S8dauT+OF6a7Zxs8peyb+ECSKNb5gKAKAkd6WNp
wjaMLTYnT3YB/ObpY9bCJSThzt9qfc/m+sf/qHeuO8XGbIEmOIB24qxR8h044I0p0l3ih9ZaVqMz
x2lPBJkW9VNM6PuOvchvH3+m8XbcZ7GVgOozn9rum943HOyJMBGe6HoKWGUVBJexkCo2dVDNUWsO
EUOOzeakna79sJLLkZkMzgvLWH38D5nBgOcl+uwLZx3DoM0BNfDn0aKzGuFkkE/xLcdwbk++hkik
0y271bl9wZVx903MNjIWK/IyU0RkQ8uYo0akcN30otc34xjoz9Ki8DYBZj1TFufEPXFL4ZhKNiz1
2VtW8n+OLGNzZHdry4nlml1ha1WRc0o8uQK/JFt35YUXZpGI+wTi/JHHFhPayIPwJL3WP6S6+6KD
MvqkMX/v+zMBw4PuzhP6c+EIuS1O60bw/dNkuJespe0gX0VPkaHJzcfX+r2PYvGaXQPc6Lw25iro
t2qKoZNS2fxa8gtCXUrlzW6+ARavL9Pw6ePPegOP4EylLZj3wxAxmaCe3dW55qRtn0U0B50deIuG
gTFmr8kytgBTu1VOcO6FAR//phnM/to0tfDWbIiVsERabkvQOP8qJf+Lb/gE34D4Mv82/0EJvJMw
XkPqrKLfCQ5//6F/sz/9v3QfbgND0xmx8h98g2//BT2Bw/QPcoP+l4MOAwsFJYYB9vzh/yaBOn8h
qLFlwP9BR/wke+QfMNKZAP55dPDEIC0xi2GCLNAz9bNbrGIsrVoVSsx4+qBYeAydrllgo8DIXjpW
96KHmXut2XZxFzGjvJ44ExbKy3TcVX4brw13dkFjtiNUAdfQUcLHSvBU5KQMu9V28CNxaPKW7JIu
KtXK9gagmUXgW4RbJeQX4t2VF13aF5d6SAT6ojDTy1JWyY1bzIEZui+3gRu4mOyBkC3DTGOFGBLN
dopktU/Qe67aeo6QYuNCW2LKo4fPes+8GFPTeYpaDCtLNzOhRrmsjwnZdphWTGLR8iK4o5Mg9iGi
ONq3s190Kl6JEmHZIhFQJsiObkA49eG675xhkwSDc+yDwQvXhuPT4cig0Pdw3q1dwqb79x440y+3
jPyjIAMBjnBW/QwHM1BLmZXGTYTNgg17Ud1ZtdUf4sSdTSeQfbKliM2fJB9ACLbjaUGUsiAkcgyd
61DPwwvMIdr33GF7YWGUhXmtTSrfj5F67oBn3sW96WwT6XVfZNk0977fDOQnalP1zQrc8JnIowT8
o02gHib6uGUE60+L1sv3xHi6hIPrEbQ3209cYgmN6lWNoKmXptU/8dojMqvN028pGIWdP0UNhq4o
+j7pbXoZ6dVRm0L7kFRNeahYM7wog5QSwHax9g0eFHgIEUQh6mNrVvyoYfKMg5S0YK5Sy99G2bYx
a5FejAae56rIHL7o4IOQN4L20ohsDSO/LreDCtKHIodRnjQRfCXIruy8jENRrBlD4ObUAhvjkTTn
mXnEDYgV3mqvWotVFuYEukgw3nbBRkLDxog1gjvt61wCnxIAuWx/6H9FpB+DjBpEjmCU1jTnscxv
IodsCousw8uwKqaVPeGeMuc0mBJv3SU5OiD9k6wndJc2iBAuKGbhYwB+0oFqF1rf1NBbLPeUNqGG
Kc6poqQMpygM3RWJdoTMeblxPWW2fxsGIxYENpZKiRtDjt3KqWz8An73PXdFstcrsnEx1WmSUI52
JIhUDhfTRJT1Jvab/ItfxMGzljmhdiB2XMVrfA3GD9XrNfx8vW/vuqkHzNKNifHSgNslsS5X7a3R
5uprNermEk6A8ZpUgkiRbmzGu7rHY7KzRIK0V3kQxSJzrBc+6TJsYDdSQtgLDPEoOl1eKF1a31qw
tTlrmdy0S3yfzEXD3Psau7p7hW9t1CGzIrWRMVIQTBy7ZCeTaNel2FzqYuPJPHu1Q+l/ARz8TdP7
cuWUlbjCoDT+tCHYg4ozjCJfB16QP8dhWxtYUOIGc36aVy+NixqwGN24ZJexaFak9sJLa5g6X0pz
IJCzqW6NmqKJnSme50rHojIiCa29tJyW5AFCFuzmYaRVRitL+mS8MdM54Fd3D7Zeu8tJyNjjOgDf
LNqWY61iHw9TBxOVLrWiO7PDOlNEejKsNL8JrLXlVvqLSeu6nixO1M7Uy3Hp51kUwycs0304CnVN
0u9MaChEc1d5DPkXgZvFT0kUK8ynRiNYPwGyvA/CgUxtT+vLr0B+y2pnaXRIONLJumExvz5adaV9
L2wXTyr+zg5+4ahxuEzSXxTQ+SoC3q2OKRpmfacf+58qlf3LaOXGlQDAl60JYPDG2dmJbdAPhIKH
5gfJyjNLDIWyR3w1NRD9hl4SE1WXKzRTyBFORSeXJoqgHvdgYcdfdQglt76sU9BmUbCPE47NwrDU
dtCzB2CL7bauILdF6FQEs1YRCrGWjDmJ7J2zVkRB/JhEhzrcGY5CfGhB9RayMxepDkpo0I20ay/Y
lnGQ6hlKlNHTpIVIFyNQt0R/9sYE0uJCVsJommeCGer4GAwgZk0/do5G3AcbkOvVnZOl+h3hJOEN
x+IAzi2Z9qDYHgnhy+8UbdZda9SBudCjOHjsKwf/qlZ5pODC1D3IMUwevdyZYw7pYO5wR+c3ejtk
N/SBwDXDzJ75xta1H5IUT4Ao+c52hSXX4JW3HLIxum5Nv90oj530laiz7DoGyfAM4RCxsU5JmJy5
PTzqPisyCNbOpSLv4zgNjUk+VB4wIJma4B4HqLPHCddjaiIRdSE7ov/EpI3HXAtbIAaaKjDwjcG1
X5Tl/cQ9viciQP9O6vi0B1Ngb3FNQvwJ1PQVuOLAXFIBbwqNdNzEFmY+cthZy2wYo5IBwXnURsZ0
QVuAiy1iipn18Y1K22phK1McgyKtLQ7ZJLjrp2COZDevqqEI8a9Plsuz1hY34eRG2/l6PmATMy79
eGIL2tJc3HWVdkySriOt0+xBtPiT/BE0VrSLBqInF5UaSj5Hb8bDCBP31kyqfuuPvr/vjLZ+rIIi
u+nA4+94npxxweolNuXSJSS97sOOWnkc9VUT55KoTuGr2x7qEW65WEAvoJdYSzsC36BS68g2W3A1
uf6wr3kxRouSgjr3ve96EfnfjVqY2PWwtz1HbSq/6gQ27OtCK7e5kJqHQ5SjhttP8pImv8BezhvL
m6iLkxtGv/3X0nVJTkIpfjGLCMP/CAmgkfOhiShkRtuJHbNpXVWmWdzno/8cmdihyXhgFnDBgKA1
lnrumRILYu+/RFqQ3BOSV6sbpwJKzxK+r8h+d5zEXmaxofRL1pMi3mO+ketqMTYyIrYg97nyhTmN
95UKV6zZQP8Q0nE3pe+4S5mDIFrGYX87ER4XXzQV5sZd22jy2ca0Eb0SccBK6girwF5X/YTzcpE4
c8bilWEM4Be3RZhEenvgljUrshG63NEYaATTC7Xv8JQQ+v497gbz0W9a98FQIX57FT2o3B3XmVDZ
3lU1c/O2y6AZDXdOSqxI0EJcka9x47y4bd9+E0VNBWFVjFlru31xfbw6juulN8pI1xj2tEt+HPAa
FQ7qPGnULzHZHcDNUs18DqLGI/K1o3RXwXO8FTaGlGXbWlItyorE9QfPaat1xsjuVgJBjVhd7+1M
W5z6gv+2UJ+0UKzieIg2//8Wal/0rB78BsD71x/4u33yCUAAWIe8AZjyt+7JITbBBDlnAis6tVb/
Q78Tf9lstRHVKOZVrVOn/ncPZelEULFK6rEXxOI7Ddk/6aFYgTnvoVCe6DTwyDHzRQeaJ6i/aQJj
1jRd7kbeQVfZcKHFvCf7xEzuBoagPwhk59TlTMPyhFEdO/AYJNdCZNUL6J665M1fazdG6OpsEZRj
dwNLL3hMJjOwLlQ0DN9lE8XhvlCkFS0DbPHaUgGM2oBsBnM9pO7jaDf9LbofiIpqJAvmQMGS/ui6
0b7sVOs9yqGIKyL2qF4XDXtm4yovCFmlyAD0bEX7zu7SdSyFapFUfZsqOBPOD7Te9Geu8+5grZ03
1dAhXyrrLsGNC7W4K4NfjZiyY6h1V6S1SoqwPIp5aIV6tYKwexpCRdj5WJPbLUQJ5Dq0laKrcm9K
p/Oz1TCK+ia2w4FjtzJI8K6s8Zebadptkcc9IeEdDlxWH4O9w4YnsQhYR6NFXwjr0pTMpFn4mAwI
W4iJr4zZmIE7Qb22eRsShygYKAuPKKCadX2X4tVJ70dDymNrt3u7AIW/i/o03KIuewc8LN1WL1h/
W01ZBhBHhhOHci5TdzGOlJGLAjwU8Xhse5GBaxX+j9HQB0BqYIlpBOfixPEBsppBosiqSeLZg+tM
4BIKB5zF4F9UVL/MFkdCA0id966tsfCjTcAe3F3nZnhlRgmXX9Prb1ILCG70I4ZpS4uFoXsFGvtg
uJ62LMyBi+OnkEw04mGOtE7ELnjhRJqmM9LphrbbPTPppNvDB+9dQL/GDQ5+AWtYELr+gaXnoFmF
vMHXKTr1EcN1tYyGiKpTOLTnVj9IrL0kah8I1hKSwIwhvPGa8lfN39Ki7U8qWrGUVfzqQzryhegR
m2HLTc13UsMcbRcEXgqCHFhcJ3K1niC8CLJsHGjlhu/dsDTTrYoytzcAKCgCYwGQF/SQgI4cGf1x
AoceP0KZC4YOfI8HC3xtTFoD+IUMxDt2PuVNZsIpTX/w65pQdEE7RVzbgbYIb4E+YTOIrnXHzYLr
EP7XKjNAPsykm5fe7h2YKob5JfT4jGAOg0yne6seaPFzYVC+GVDyd0FulBuNBp44MoKWO7YzD2Nj
oYJmScbjDT9kDjspw6RfACWELOVbxbrWy2ypGiPYxDIZF5rbmOto8FFjQ5EBATeooHzjqtAROYbC
uoOmiW9dty+n0gqWo16Rp6jn446XKte9HYYyW3QW0kbuIawsrFzpyDDF6KzquhVLAaxyE8VTczDJ
6FhHLEXsxeD3l62YolWvsmSr7LaFW5xN6sKhiDiYcZvdjUZu5YuocOwtmPLmTvPr20nyYCZF/Gvy
xBdD4xhIveSHVxXWKnYcevYorh+01kyv0x5sYZ3zFo4G27ivLLJDFl6W08rUlr8g4IFw98QkY6sP
vWVnWg3G0uRGWPmjb1XpMpx4sGGh7+ImvCNBQ64zZkNLsr/zZRzpRNEPNb1nNTkZnG9nvtpF/8Ai
mFzp3ejv3cKa1kDkuq1nxuadM7sdOJ6S9UhVsHcxEbFwRnTDApJ4e4Wuoa/VEA+XJAhMTyK1LOzw
MHtkgjNtYEfv4LaN+4AfoL0oeyfFGxrWnCmz9oQ4bgfad30aCvSFJJyO4PC4cnkY3xADnv5MwtLb
Feyv7FoWwy57Q8NBG9bhsAnMqV1CowAeRjjsEk6LuiYWO9q6pNFdoBa9MpWFqh5GHVV4NqFDKBhY
NTG0PIb5zEKUyTqYRA7gPUy52qaIeVCJ+PK/R9HIS8QTHcsKEaZPdCgtv4xsWR/j2ut/dDrwsS5P
pi2yv77WQdcwinHbTVV72bOCDHEjm5CWNOTnf47BuZt2q13byZAfja4llBZ6wgOm5fRXPVrNi2uE
1r0LK/hWKRmuR+rLTVqisXRT4+1jnRyzRQoSfc1+Oag51v/b+8gSxcGTtXgVNbc0mnl/OcBZvvKM
st4NQAKPdW0ny1MfUmf9eB8ameMxzDOia/gdzSXpHd0lyQ3BTpc2mTNxnaxgz3FkpuGR2jfeRYEW
3WhJ63qLpPPcJW11uBJxY5qzSDGBNi3lJkvi7BrqYPBFgp4iRra0669jZEbJYtK66NLsknpXI9LV
8BOGb1nTJjT85fQA3Mhcwo90KyRRPH8LytMvijCuy0kG/SWKCmia1NHnBUcl72ynNe7NsDM3U8EK
6ggxb1w6VN5PpSrrGzFBQJN1ASiDg0nteKMPrySbpA9CWm69aB2CTfteJEtsANMy5q482FVz25w6
2fBfba2uHJ8md8RSRMs7nvrfAt5P9GTZZkBj3BROy5somVvm6dQ953Mj3c4t9Xjqrsu50fbmlhvA
GQjvUx/OHjE9eTW356Ec221Px94Pg9rSYoZrbtIAuhKNPRkw6a2Ym30gooTfaeVKzULAf+vjE9T5
k/oYdz4Q5g/q4zmQdfealfDgq5+/F8p//8m/C2X3NDqgOGOz47cxg2uSx+qyyqLPOr+H5eJ/CmX7
L177rJf6rjBOGWT/GTZY5l/QKvm/Y2k7+UPEPyqU/yyTZyc+fxE7JSzkM7E+X6exNIeS0HOnXZLb
5EFNrA+aTvjJdPrNfG7+EKzpGMX4nm8Wz5qiI8LSZ/JLfAnMVreeVtKFQQwhsln/dv1v/jXx/p2V
f1b2n74PW24Mbiy2Ed44uIosGFQcQj4cugi2XBolF7j1CKEueHWnYdTsMK9r22Ei9Jnw5uKTj3+7
b0WsLuNeEugNm+qEX/T3rsNMwfL3jkmER94/wDZ+8gCNfvwN57/iz0k/H0EYL2hQfrc39oaq0sZW
Dwy1s43+YbDFI4xH1u8xJACkUdyl/2n33rmcuJrefhyTLc+22MM5LeT8+Y0EfDNnIMl0Z/VCHYjJ
MkoIklp2SOwgI9bb+mIFVDYLK1QNgZqiiKG/IRkx8kkgV6w4YKOFa4a8wWmBoKj1KEFEmHa+Ig8y
DVk1qf04X5jKKFkGQSOt0Nr2JpXuNzPut2FXN79yaw6MrRrdBFDql0sCzch2RL4Q11K1/krIRKwo
sYfHMQ6qy8gJ+5C18xlzY7GV/eAQH/IUjW5B01ER8RQW9tFu8uTOsTWML1ZFpmRItEPbwbMOMz9g
FNCyd4gwvenaadqThHLVxlrHBmj2y3LTuyKyvjuTd9swJlmCsskOnONfQ+Kh+IiYpHebvzMD8boi
nF5tE0Vua5UbUHfi/mclfbV3Y3lk+1hbRX5BYriZteu+6J3rYeCVQxpKcDBD8ehqRnCIZdQsVe2W
iFrdTyp6/2HIa6oCI46JtlPhQ+NYKbYw3lV+F67cAil66IMOH3karGN9kFd5bS9bYtT1wBv7CzvU
nWTdVxqvxLAfIdU2XtwOpOa6/oNyibaUGO+Xphe5l+WJpZSXRmBs8qGqnC9W7mpPMunoVQqDv8cb
BvMBx013kVYRDYlgoSGqKhC6pmKSCB65uipSRCoQhSz19kiBhN0iWBZwEuMeOlrHSGrTRan+aBWJ
tyITdlhqMjLblzbSlRGCBzMuNbzRD5FU0zqP4HEG5OysIC3P0XSR4e8nrQoug0BWt+WUVzdZVV8G
/ihesFU2D1YrcIdo0rgyBuGAJeBeQCiLNm2TD1ua6xfqTxusW9SGm9gVw86qI/9WZ0C31URZzczQ
4qZNx5XJvOeKVLpSMaRJ9Q04NfVC6U4BGDm01MZgR9vKt9oLwnSSRTBJ5yZiAgd8vMgog9jX9o2Q
HKxEIszaT2z1H6wsUKxH9bflmGCnIX1K62Jta6FTXDS1A+5OdjVVO1KgFgBAMwUSKfp/ukPnsPZ2
WauLkZ0D0ldDuzhmI3UfdzSInQUgMP1WBGp8rckDWlIV5pcQJjXo7I65pTuRKyfVWIaNWUhloKrc
ldIVnxYmM47RJzBu7nGDTVDK8TBoXvBC1itLuF7IvlgQ9BdDHMfog22/dEANbqmYA559RDoQIuR0
0XcuMzvxqaLT/jCZcubNCW8TxI7/iK0hXmZJBG/Kla9MeJ98g6l12DT6HW4ZfWd24iv4xEtICCEE
cR0R3uVKCzgBjUV33QUJMgqku1XQw7JUgEeJ3YqvtFqVmCWDdJWr6UcUerXH4I0e0EMG2QeI8mzb
6LfDSKAzwvgOm368KJi6badkbtoDR32pDM1FtGYzmp2SCkgiCVOvdQctoJCls66HjSpD8WDbpb/M
jYRgxNzt6ptWKwXSrO7to6wXW92Q5Od00lxL2fIL2azkXQdp0hBYF5Tjl8Lw0ksOpGlv0Cqicdsv
VcGUz/Q9bdEzP1umZcDYV5fEV7P/wwuAub3OQkAYZsCRMiO/rjNvn3bmlySD3m8GBuNEEoUskJuM
rJjOB4nmXQHQZdvZB7+u6rXbmtYr8OvyW9yK7lhadeYv7JRnjyPBOUYjDRqxEuneyUAUodJS6vdT
/1wMkA6ohvhknRQqCNgODxDwsCH+5cda+mTAZn5g5mrdigkKtkh9Y2mkWVwvsBwL5q6yWRO/Dg95
cIYfWTYya8DoyGXOlwmBUo+2ZFN89BEZlgpKHEDcwVrGbEusU0+l23ZyiVQWUQ+nqJy6YwaFfIeB
csbNu9/xiDHc6Xx+d1Ld470Xey6uEhIUyCbO2IawxqXbjdGOpXBz3hmQMAGK4qIYWntnM6E8OhHO
QQDH4VfPXmdhNG5T1KZV3cnhi8HJtTLRSDdcJPoEj0wqWzfI09OaxLy3lLN2sKE9QQGwvg6dI6+d
ypme6lysiMyG7xST4HDdGmWzSTJcCw0j0h1LFPQzDjcZL89feVLTK5FBsyFMst7zfuz3XSw4MxSR
ac5FY7ApCQ0nrdt/1RX/FcE/K/JNKtLfqqI3e0TXP79VwND/EMIp2uc/9G8hnGqdKn0mW9gsHlrz
//R3EgyevznVZXa7Ykc9yeR5AcL0//4fi7gXHYKShy3Cd3mbUuj9Rwv/JyU9q/B/1mzz3qmOzxbG
BiUia69v9uFajVEjzGHBMmgn2Z1hisVbRFgqHjn+3cgaSdeM5iGlPM0rk3l0ac9DzHoeZ6aZx2Qz
559/Vc3jTnMefA6nGWgzj0PN02TUFJW2yaeofeb0yK4rb56hdvM41W+86NqcR6zJadpazoPXkgXr
JaBNcU0wiL1EJlUbvfMy5r56ftPM41v/NMlFTEkeK+iHB+s06R3moa+u+oAEC6mZbDoV/l2Kw/QO
rBJBrgyMkaEZHc9DZEfZ0x2z6eqOJLZgQ1Qe09qgGdZaLxroiz4x5HNTD3t2WEMGpdNHCkof2rn9
d2chIDppAsi8w42ahQKIW/IJ7a4dl/osJIhZUvCla9y7J5lhcGBf6hbag6bnw2U1CxIeygSZYmgU
+BbRK6xZutBnESOf5QwdXSMBEAwVfxY79Fn2UFHOkhZ84/prdNJFFL/hl3QWS7y+kxw5CCgV6QzM
1GdZJZ0FljhPPI/oCmQXGPtQ8lBi+iSON248JKtplmlqx/d3OqXl5SChBeaznCNPyk4zizzjPHZO
WAYBbZOYR68aIPzNshBY0P7SmqUiGlvxSuZzcYh9o7mnKUFTymZ5KTfLZs4eMb19NstP0yxEKcPV
VnmQ5rdao4v7ZhassMSmv0YTvIs5y1kg+HNOblu7FpG7CZklP3Ot0L+QtPwbNYtiAgV5Y8xCWT5L
Zv0snqHManjVqoFNmro+EtVYXMaz3OaflLf4pMKRXOx/Fydtjgg9dDrtpNnhp0hYkEXIy0+anjPL
e+Ms9GV60W08tPQFGymvndl5F/ksDIIlK6+tiuKznWVDbRYQ5SwlDidVEXRlfFnOUiMwSW+nz/Jj
PAuROjgt7inEyYQEyXIRz5Kld1Ivg5OSqU6qJi1se5FHjsv5hegZJcifIoNVylvUfo6MTH+qZpkU
gUlfy1k6jdwSFZXCs7uttHB6USnFAsF75XBR2lH44BP3efRIta68Mtx2ncvGlF43bMNQfCS2aJA3
O9byuSdzl+UoNY9PmsFeOTVbrEzn/x9757UcN5K26VvZG4AC3uwhyhfJIlWkKFEnCKrZggcSCSBh
rn4flFozItW/9Pce90SMF1UsmMwvX1tp0Aa+Gx2sLIsOqGDlwZmytgj9xsBLwtGajBcqI8tHlhFx
N1UUFVdxo2+Q9zibVBP6DTFf9AbCRMEbI+7ZyGRqbsu4jG9lYptrt3GtzwU6qjzk3R4/tlHiwTL4
/XQPVW7FKygUoiYyI9k75FMd+xmGGwjSG6KV0mjg2FaUPt9mkWVgEiMkvzxpnM0ePaOiEtVz60is
7KaJWElSApznsn4pDJAP0LxyvLFmj0xo6q6ZZjIygR45XLbBJgOHiVZ0WY1rKzUypBdZ1Zhb4LaZ
WgdfjO/NQjc+yhambxULU4pmW7h4OMYbkAh/pP3boiZhNLdSCU6Py4nKRZI46n2r30ftZE7uh9gr
RXcmzrdX+5rTT1odZ2G22rzi5FWOYm0rMx/uZTbG/h92nEdJtUq8Qh+cD6XKBpTcvnC0fEu8SZe9
TJ4QRr4jRExKNi6O/P/OAb+bAyzDxUzwH3Tkb+aA4f881TJ/jfNdfug7zme8Yx8nrQjbDamsF/Xw
90a44J2HdJhseWwYzrcR4fsg4LyjPW2JAXUZTxkH/isshhRfEl6dS4Dtt/HhnwiLX48Ftk+/og21
iqLYAY176xExlNsoXY/rg/Jps1/lVezcWgi3Thdvyg+X5m+Ao59QKj6Lpw9X1eJ9+MltrVodTaxv
VAfPGtBUqsk4cdAIHieuwDW97MFvgLc3kunluxG+SYwZuQcY0966qqQG2iN8nc8rjZy6Roi/KMzG
2Th1o20dqi6i+tcafeOBjDnz4ddf9ieMzCHzE6MHYjSkLeghXmNkDRTxWLec/2bZdS94OFo3LAzl
X0/GPJ4J5A4eI1P/3Vf+m0tMoJ1vUUC4PGtvTXId/lQ5+B6N9aUx3hHW370oFI00uaZyvIt1Wv9+
/TV/+kAAaXTuPEQu2ONPoV+Zro2sWDLgeBTVV54vAGqSLtiUvqV9tiLlPv36836O9aAMccE4gcG5
uCay+ldoKpVo+hxDOu+pC8HRiLe9NW/nudFJph7sqlxNqOBOfkEIk4eS9twop3qshPCGVeLmxKDH
Xuudu8mk30Mqp1ehEElLDVUwfppM/zdPAdKXty+Yh9nJ5N0HMUV18nbuJizcjzP4qr3j4Tt60LCy
RVdtXDDoxnVD30sTG8PRqBPovJBQWuOBd3CC7i3k3tQT1z2mrW9RJSOc59hqpRuSlcWzhPyxvirp
jTmNKVUGR6WbRbmppDJOpalzHZqcyhfKgOHpQ02mJp57c/a3jAvGSZOeJjc9VclXQpvGs9Ex2EYp
R+Rwlqp2vvgKAgl980xDhp83ZnYlLWe8c1klXHq2VB7sM11pH7MiCaJzI03JIxdljUW5cAvlVYfm
nBgGflDsPQy8KZM01deBst/T4Ddc0wBQpCuE4TgIUb6a4WUhQBXDezqqdrzThm68C/JG+iv0j+Kp
z0zxNEvdOpAX1AETKyWeyJNRdzqOj3IVNDPLF73yy9YtnWdf6uO5lgWTcaki8WQx1Jy1RiPgr+v9
dTqnzjMEtAk+MwXjk1t3Zk9rkVGTZxU547m3Jd8UMgL8GcsSuF6VRo9mludy3fuD81z0XEd/Vlw3
aRsPfcBNm/0meBya2Xl24VDOacwg0ViDY23ROnT+Khi1RIStisbzt2c1gZZggAS5YJLLx/alyGpA
bXhC8WRSJ9Pu2kEV80ojTiE5krqZloe80ZqyC/H9+f2mo5X6Y6KG4NEXrKfrDp513JSw7G6Iss9+
prhIPFEGx8vflMF1MMngUQC9AMJVKU/GmAttZQNdXkmOFgwtoh7v+n4Sw1q5JpeUt1s8jWNWljSL
5fOCfUtuUpBQjdUnWUpLhVi+60DsPBKXmgDp5frbZKxj8/Dx+NGVswa34qDXVIF+uvyZLkLeXlIS
yLoxJ3uN7/o+8Tq1HuIg2PZNywNM95q/drt8EFh+aeK7MhjSxUq1Q7/Om9EPziT/GNJCK0UOQNgV
vp6dOrBfQSNSmZvjvaCDTcbU5I0UMBS0oYUROmELQXpq6IfB6DyqerCqVMmxbbtU2016nw3rBudk
dBaIXwilI7ifRLOEkpJrE5HME0wW3P1EMyUC4HZO7wYqpoePLZcfnLOq1K41KeYOZ0rDQ3rrUAPp
eRrSfelwndsHYUXJZlwsFxGdIdvAAtJKmvEAk2JvhZ9ZJ8dfMEw17EGqRyDZenxwy75eJQLWxDW1
6WQ7ubtqGas/YapviA2d3LCbRuNWc5PuPCQNYHFHi/hnxDAByhurHaxVHKTjlfI0UvD8Oobc0Klb
D/V6Pvmyj1+almXTLVPvWKWJe8JRH0RhP9vTNcN7yQ0ftbYOSa9Kd5WYu5cA0H1Ytxq885qHOzja
HKirdWCrNgCP9aJHq2q7am1o9ocuIfsnlc1zZXjZidgPx6bUz2LJJpWCh07qikdqyp32JTH4LyHr
8nhmm+NZhjFP0r2rRezSs0x3tG+LJ4cop0eC4MFnvdgvndBRajzPYxI9jgmzhbAN8TS1+ViE9G48
jzXHgcxxWTBrM3/IND3DazrzYgVAD4dIb9Ndil7w4IulhSMIomrNNlrDEZUbasSrdcvXiLeGVfoO
fQ6zHnzElm98LqWmYR9O7N4/IBScrWFlCDBgSxpoaxEiWl/mWDkusSr5sQhEdD1oIr6jPiw5xH7w
4FFQ8lh08nkqx2X1T41HMNd+nfVcJ2BZ1nlHGOkRgbj5udci8HR8AfqNCAbvHiQ/99apGg6O1Wtq
bQ2NseK99KhnqqW/DSqzuh17srq2s20+lgnNrvXYcmhTZULzBSd6xP2F7ShIqag6QeDYXwrD4s8L
diz5wUkCM/oS+EMqQ1CPqN7OPlWBISahngr4NteuwTN6Ll0ZiXDunPjTRMLjPrUrn7YqS19nfCUg
GEG6zGRG7VM9+swionP8a2tItVVuKG5rEwRyk6JOZ7Gwi1iCGhECM1mZf6KXI3iUJQTiWivc9kUv
suCaMhuWN6rneGgayjTPbUwDTzxqy6PUx7iG4qQ2TsRQspY2rsmanqFFf1Qmv43bJcF1O3BrVkUR
sA7Sg8vv5MGAhamw+R9QD/IIjlYcXLuFSMt1bOas91IRcJ4o1kFFLxa+YYy+17A92irzieziSG+y
aMF1j3eU1fAuOUSU77yJfRzwL91Z0Ww/z6js+tVlCfRA/iVhIvHy6A96kQB3VSRJ92Kwr4e+18HF
nRnBR6e1LxW9ayI0LDA3dtbGefYK9kd6zVinS0K15Hpq6gK7VIft9phOnGt2334to3JksWtotHKP
kaaxfXmo/q+aQso9DNt419H2+VD6Q4B+r6imo4lTrULqMpU2Z1k3NunhkUH9NJiNSG5NdJvcrFLw
XQc185GVhEQ9240oWnYLFwYGUj0hHa4IB1+nc3IVj7Z77PM2awitdqb7SKudJzcxWFgniUlrEHJM
KW7os5Ytw4gfBm+GBKz1wr22Z/LaWBdB1opa04+iT7SvnWwoX+mHgIx53mJjnWpe8GiOOBdCv5Ds
5A1xLw+WbNieYjlCYknPphInHtPlijY1d7xwgLlWvfAdNkzJUnUfLXc0yyxuU1/yxBUtt1EzGk4N
nTkj/IOpJRsBzsGJ9Efq5wB/uU6MlveulWr9PfbDgqLbdEjixD9DnAQuWxXwoiXYGpsp3U7UsMXG
h8xnWo5349A5IYKO8UzLEGCJbkf5KirKdN0NZAIM7mTuSi1gBvHMRKd2SyYnqyTsM9WSacM/IQht
B7d2NgvI1KQ5UwWXHHKVaJ9GLUiPFFpGoWoTth5893vIPwNPnqdtsStfuBN3XZEYQvJVcGVPbbRq
Sus9dY7p2pJxvzX02FjL2ShRA4/NoVZgl3FXGOfKZomBr8XEmSmZhkbORNK5Zf5VS21n66s6wjtY
Y+HoGlWveQOHFavC1wrrpVZMt8FoDweeawaDvtFvg07ot06Jg0UBqrntVO7hXpoNs3F0P7o9dhc2
0XXWJMNmtO1bW+/sm9Hsq/fcbfblaiyO7Hwl5GiuhZ5mdSu/dDdxUNz0BP2EZKRMt/ok4g9Cc3uo
NNM61aoE1SFanwESDVURFPCN6s4qjTOTHy2QGj2y4E3O0bIUfkp64YIMI0jlDXZEr1I2/+kgq0pO
ds8rvEXlMiTrkvCiJR1YU+gR2IFbOuYoLGU9WnhY9itWwy6rr/rG1A6uNTXips0LHlKUzAESBckT
OaslDwLBeNLeTfmQpcDScO+/PkYtp6TXghGACGzEAAsGEMTbY/+szCxgxxN7AczF0K9G3QzlMvj+
+nN+Ov3g9jeIaMaXDQPBwe31aY2Sw67P6k7sC2wm+BE9z3hosMIVIXUjdIfby9Hlshz++nN/Ovrz
uRAsBHZyMv05xZQjeWFlCMX31HC7z51W0hvT0rq8HbyE9asuqwlZa8Ja3ACx/S7UFGrn7dUleIBT
MS84v8TC4vyo+MHVBnpiuAQfOhTkhDPC4AdA9Poq81pWe1Bt/lUXkmPJMnnT3MHifrkA/yJ2v0Xs
QCF+eFb+BrFTzy+veTvr8iN/4XWGATnHM0MsIHQejntu3nfebglt+Q7QmTB1nuV5hKssaSZLWtdf
TJ0FdseTt4jnAJ8uJN4/AOioi3r9NCH5o/PINUGwOC2b1GS9fpqSzh4VUTXWjRe13uM02A6zkaFh
t5sLHbSlbBadSH10jaAxcEA0agNE0m4Gsl92nP8bBia9Nz9Re5ifakzOyVUzKstemaIB6O+xczyy
xCmq49FmdfEEAyCoGloFyofAEjQzUJadcLLph8k491ZbP1UqUrezDCKK0ajf68N8lt5MGbEctmlJ
FLYns3LFSZGuPQ8p6s4N+BVDkUBB0cdY29lam6zxzp4mj/zXkXLPPZjhTKlZnunoD4qlgXrK85fG
05rbNHZUGQ5DOd7S1cvpho2B716KcokZHNPcO9STtGfco/0odqDr/L9W6wjz2PvxdNckDn23MXVm
2Rp5wagdfX7BmkF51kgQbEq2PdOncixgADzPWa5ucXOEImPMWg9J6cerqK2JJCAxcV+yVdDvbdcz
3hSYpjucp3m11mw5duLGys0PnRCdN2MuivS6a/a0jTMllxHaLW/nQ1DQKCFTfdZpcCtlpYO6+uPJ
8uaSlLsODuJgt0bd56Ggt45mN0xTdJFuUr/QCugRUditdVY5fbHScg1GC3q4FG3FjbKDpTE4lUEo
6liWzE3Cj8PewhQVrxwtyaLbyJg0StJrgy3ZaTvLXGZo5XXXoLOKybkBka73ejsY0ZUpkyKi56NV
y4ODIHQeM2feaiMdUWFeukOhjl3X94L6jKnMOkuGsm3VAEWSD+bQGp/iKDHN+Qk6ZKrkS4fcuqRD
PZ/nInr/74L3v9EjW667YKD/M0XxMW3/qFH+VT9yFH/91F9rnu++QwxDCCp1AAs4/8OaF5jv2MEB
kwLsed8seP9ZAr13BJuwOQE4k0vnWfwa38UKJhwF7RqcgRah6D8MP1kWuP8OK0serANDAXZq8bfB
K79ZAE1DT/LeSdyrYIGXLsg2iYySPrSJmb6TrfON7vpj/L/xn/VviYpvH+gxFLHiOOwCxjI9/eAT
zPnWAmP9JQvMXxt0Mu3mgKMSdpvFAdYav8lkY4P66QsS0MX1gtgh2fFNUBdyhLlF3GtfeXXiPmcB
HwDbajy0DpTzD/f+b77a68Ho8tW41dxroHrE0G/haJlwNulzw74iE8N5Tr1MInGamUBd5LinboaW
8PLMOP0vZsG/+ZY8SZQYoSnHBPp2KhqaXE26Ju2r1szsQ0XZCq0BTgUETk9z+c2e8D/eQgOa7u01
5Qk0yH/CW7rYR1/fwxG3O6WOqX011C4f5IkFVxoyKpZXqvM45ldWJpJjOY4t+ZTEa7WfQH85z44F
wIRuVsFvIk9//vrMggvDRnGmCxvwhhCCviZJIsYs+g36DaB7dzqc2+7/87MYSlCb8wjz4Lx5oOLM
Ak+YJvsK5M849TYIgteVoNoLiv7rB2q5jq9fTleH3bJxLVBQ9VONSNoJjkt1b18hHPramiDevVlq
v7mbf3ftWIQMOB8dEf3bCExdYYzqzMK+mum2v8p8xbzsuyDXxpxzrPj1N3pTzra8I0SWY1SmNsfm
Er7NqKNqzVCzZlhXmZnm5dpSfKYRaUAvhQQM92FWnm0X9tJKg/EM3WUdYhVZh9/8Gj8/wa5us+yR
+cR/YJJ8/QRHpmFGkZvbV+QbmUcLTyuBTlHgXwut5QlFw07xdW6CeUxzv2D/y8vrCLBMVhC5//Vv
83d3YBmKsUhypzlavf5l8gIip8wFL+/CXtCrNVBK3DNBCfk7SvHvPopjG4MzvKllvk0+HgWGRuk1
1lVK7M85CGJeWQYflnrf5U78+nu93lsc+EPK74A34Jj4uJ8eX5F0dQG2SSQPZMQcahqHsopUtqd5
AMhT1cTq8OtPNF4vwctHEha2qPBcnjMEQ2+2M8pTFqc8Jl89As9mtuM03MqWLIVBg0hpI+6r5cwY
0fzMfLiQSOXYQa5qFWifn7rNnmgpub+sICD8ApRhNkG0IrgUsDBK1X9zkZzLFvvft9xh48etQwfM
QvJioH+LFzCfZmSCW/axLfRyq8/JvK1TV9vG5Hr3Ya0zU8fgqZmsI3qisTBsDP6y9+iSISWnjLTN
MCojbmTkxB0RMmX3MpIRQgZTMi+QZqOx8uoyM1SIhYXTsRGju2oSH2jMbeRez/gxqbsWpC4/t24z
0zpQbdE8dcqrr/zYto4y4wJeorruKG2C36SrMnjs5kTLVrCUjUGlicNfDXFCXH4ZQAcTUJSSIBb3
qeXumOr5DCoScOEmnBkaTniI9GDYwj4VxqlN6iX260It1F437zRIfPc4gPZetcgXwWClAZV0Yd3z
rGiePIEY7lga6XQ2ECPeEWimqXDm9J9+NpAzAzvPlrtkXlAQ9tgUNc9el7vPeWrytNuZ6TxPeChf
WkMsO7RSzjMHHvMPMUfmXjVec5YuqJcz0MPupbGtQtZfvLlD4LChGpNhPGhWw0s6+v412CLBa6PN
FY2gMiebPJPIstoXsE8U3rVpPFDhx/UJhsg7t208P5oKRkYEC5nIsB88GqgTX/IyxrrpWpD8c0u+
1Io61eCxFxN/Sosm6wB7wt9SZpQ7zR3Xze51grEuu1zFTr0VrVsQqVYmMtvH8IQAY57Hk20nLvFn
IDOzd0yWwUTLvL9oSz0zx3OOp5quA12DmHWqwjg1KSlJ65zOg2fPzbmaU5aJDh+Rj2cSxwFIuFjW
S01hCt21tgKPN0cOxCvL8XKU3wuy7tYJ71+tx1NMpgh0ekLgJrfSKSFso9qH5PImm/2myyOQMqOy
eJYxYgSPrY4ddUfBOCm2GmdZYSyGpA7Z3LidCA81w65yQM/p75yJTijmeGWkpfOsavB7N+kDM8Ta
HxRrZzKIz7Vmcz/T1uqtzdi1P1dKVQ/+nE43RUMEV4OaxKCQl5TerZHq8pgWtSLyAZc8aUTjSODa
XPdrvY3cB4zW6YDH2+eE6JFlcMJsqF+VdoJBusyDYJU6LUFHjmavpmqeHvIAIX2Pf0Ecc53gyopn
MoHAbKv3nWihJLKoL/+sHdl99e25Pjim158oKurJmRkzIACOv4KWwoKFC5ENeHCnTeKTW+Sy3bbO
5P4xzp6xBmKvrusWRnar4znDFNUT5YW2rtopgh5OAc3YA2FEbfI5tjSAcXDDm8lN3F1TTbC/U+c1
O78d3CdImW6L2nD+jKmrPlpUwE94m+z5c1U0GJwdc161huI2+pGjVnk+VJ8zDvPdulJJu8516e2W
YbQNvbFZIvBkqW0aZkDsNGa5Ja+gWxamKKzwz5xhLjRiahpxyGTSbienn/7ELTZsEi3V3k9BXX5K
c2WvOOJ2oaiwLGeQqaGXS1rabd6PdNbWkVkmq15JY1uKmr/I1072mOgs/1aEpSaXVmKsF9Sy7lZ5
EwDdhhJdUVwvd14M10y6/t60jMlZV1B+WGgiPsgusKXZfZwc/Fq0q6JrkzXUibYxy7r/IHK3gS+v
2m3vEKFTJfofhdfWn4ICNQgF9OO21SI8cgW/RxB15Xt2pRnDNcv7tWs34B+xzh31YjO7xgNGiFbX
izvUEDzUGtZAYuqjDobEzHgl2kU2salFh1bEHSMGbNPCNr7Q1N1LLBdFSj0HxsOkE1wU6pjHH6XX
k+jg96Ojb/I0GUkAqhcdT+lRorkyHa1+inB63BVjo60uRFrXBuzHfu/AhNNPh0fjovBAOo1UIk87
lqAL93ZRMWgj5yiUA4xwrpqNB4WhBcIHKGhvj8Rp7R0jF08CNQS/mqdgCfOiKkh+orgsVtBL8G31
wpGjURflZyeDQP06CWWj4PAowi68rt1UmT38CXvWgK/kmvMxcKPggJev3Rf1FCdhNcZpHxZGlnxp
VfecCcfaOHYaAyhNLB+faCLttft0FmQtkBzln5QE8XfxqG4SOo7xILnzdvIr8WEmrswjq9MePiiM
hGc3Fl/xln4aER/d4hzq9qyrXrEyA9lv7F6YLzG8+8ucpsN93HvcOd74bNNAtQc4M70BHjhJcT81
ResdXQeJ+3qkBqtEHc46vsr7Nh72XTDqVxTbTDcNYNGZWu6UtC+E70bocheyFcNO8KhVaqw2xJEV
N5gB7ds5nYtb9MH9uUz9hthIo/3DVlqxqbvZ+lIHLhY2V8xm6ERmipbJp7MjJ5YrHHpyS0Na41gu
gsjBgObbx2lQXyKhDfdDF+fvDajRGwki+Dkf3DxeSSRI7JUVmTMNGvhTYE8pwWaOddSCIUAupeL2
2UwHcVXSwoRNEIk1nIgWhXbXlnJnsORtNYZZtR5piSH7jkTOcZvQCvXg5kIQQWrN5JAn0bU+9fP7
jrqrEEfl8NQX6OQ36I/s9DiSAOSs/FrXoCCjwc9P7qgPYhckfbvnlKtdZ5CaH4jxNIMVaQgl7lbN
0/N9z8NzAioTXw3VtDe9EGo3shFeVVlbEr0YJBE2KYPjRcLitiM/zYBmZbLQVrHy1PvYVLivqiyC
TcWHJp/ysSMTdSqc6zE1WUYtRH84RYVaCjlL2aNqrmrzpvMmotknIGOfiEXPZkE0hj9r0+0jIl+a
eRuL2D7YdmNuqAWe923vpee2NJoPvTG1j34x2Rs1zsQwgL+GOUrI0NaTxAjHOfPWlhi8lGIEUuL0
ElMt6eqTWkV4Goq1zaW6UzPnFLTinlw5uIFvCdIdP+hy0G6ctCNkJl3yZvxL9Ey1pNDgdHWGVW2m
QbvreXa/RkUyfhS+1f0ByeK9DG6HcVMXbt9SzGk4dCTXBSaLaInAIdaaNBx5ScbxyMhxlrCc9pKb
My8ROtYlTaeuq2adXDJ2bE9KBA4E72gFETzmJY0niJnZ40tGj37J63H6Jbsnx2McajaBPskl28db
Yn70S+JPtIT/VJccoGqJBEo0QqHYs1vD3tN+Uow9cpWG+vR/yZ9veWO/I39sMhZ+OI39RP7cUor1
IwxqfvuB7zCo/u7SRMiRG9FmwNH/P9SPb78DtgF64Oj2nRX6zgQZ7+ihN92ACh1ORvzYf2BQy3+3
+K0MstCWE92CJPwTJuj1wZhD2FJiCnK3KMKRlL6FtKJBY1uqHOcAWyuitZnN+TnBCHrE7qVWhPq3
HwPc5VsmsHlrUMxx9AvEUkGrjx/A2cQTWfDtRx1dFhVUurn54Ur+Flm8/Ha8B0gmGa842y5R2D+C
pkHvywgzpH3IlF0/OwkbN6Gz1XXljIzFDQzAjixWtWpFnf+uWRaL3CsYingFFOyorImI00mTAKt+
/enQDAXvftqQxBp9KpvIWhFEmAY3eSBrd+0Kx7sGqK5cLpPrXY12kH4wMpl+Hmeq97y+bdRazJN1
jAuYs9zti11XyD7foBVx6an38SGNveccoqHsrg1hia2tCxu1bL9IyksMrQjfytvEnJAoEoFFEqTf
kNY1QO6t+37GY0Isv9aEFlJbzg+u+YRzF9cwUrBwbn2O9yizNrIu+nNCX8a2nuyKCKbOosElRiGV
EPuaZCsrtfWPGudqZLneQz/OhDXZc8OBy3NFdZI2E5WWaKQ3ydpS+0kro1WO2ykkgaqfwtkbVBPi
ZE5WIqkScnXH6VOVLRI6jcyIa2fIImS/U/eRE+lig9OJvgqxK4+K8Fnf3ftWPm2HpHBJDDfBZWxo
Ho4aZnMOei2jYy9NjXUGi/RU1Lq7ritPZwpPxmAz9Ni3tgq9PXYbXiU08FS/42tt6P6d7aR7MDiD
bChRHfpD4AcFCW4mwVdj2vvJyrCGlq2ZMuMtYn4y9quoy5HVOK4wtI0dz9YVOQSgUnGcmkNIqm8f
IvGzua2ZZu8dZZpaWNiuDAfH+eRlk0+mqFvd5ZVkDI4bwq+hGGZCK0khDWN9NLZEHMit7Abnjoxy
bTebPirJxFTbXE9xMyq15k0NDlC25XlGrYsQte6z45z52dp3Ou8ZQavYz6U+b4JCdPspJaB6y6AW
c+7P8P+gPeD4u1JNtRwjM+Mq0vzxSN0f2kmyrvf+kAwiLDwn+dMedHVr1MboEGzllX+C+SIvRQlG
xbyTVuUSH0DjzqRmxwpdT7rZmnfvHt0lgtKeAAOmgyziEH9vyDIdRdh4Vc2GTAhAvMpGktRCH9ve
S5UlUUqBgcx2pl4PL0S+lgYaShKvE842Quk3ZLXJ9JmNvBD7oAIeISJKRse5ny3Cyq1MfVok38H1
5Jj184wWp19FkCeSt6LRSJ+L+qxYy4Bas5Xb1Xa66XpZaZuaDIobJMzVtGp1rzM2vdLm9H6y6mna
k/2AqEuLKqRYdSXLeC17RM2f7WDAIUd8Af1SSDmrpb0s14HH4oStoKuu4TtS4o90q35ua886GMtg
FGqjXh8mBIxnMPRlMUz4/vmcVrfZ3Hsns68bhjQz4NPk8t2mJHLuCU83hk3jtMxjibJbUhbdDF9d
qvjtxxh2tKnHeZ/Wg3jiLIRgTmG/DANHCbVOBl7kTUsKsYbwduy/UILJGEtNpaOfgmhAiALjVD/L
tgictdCKGWUwS3nAN0+Ybntz0yEaY9DSOoXi35wfi9bS0nqVDxag+G6MTA5Na3YCY3p2+l7q4uir
VOffmPcDIs6BCmKbPANjHtSnKobmaIE7neqZLP6SR0fOLcep2T01DKMosWpVa9uhJwJrseWJXYPF
83aqEiTTbp2anPiMbHzfp/Ta2sQn0tFIouCtpCCyXFUxVri1Pyl1wKFOqgHRBEl5XeI7yFgSSeUK
TcyhhwqXkDrZDabGcLacqF9XrfQ+a8yqU8jFIRO/iGciUmrfnXRqwglyDJPGG55qQ6tPDFyY7303
q5nzdPsQg+5s8qGtv7RG98EaiRFUVME5O+TCw/se2KlYa0zQpNIliyfS8NMSzKzG6Wc7WbQ1ej2/
SSwVkeuvYYpOikE+mHk/uiFqTecPQmpdomEsI9nWQ77JzBqrHsPmeG0j3L/CXZ1c996Mhbdr/OIw
NtjzCEKRxpWlFd0hgArHY9lG2kPOPkPPuhVMazsA+AtRGXomhoiWTIq+NsmuBu6opl01WKTOG8rN
JNk2QEhO7NiE0S04Zmm1Hy97+L+qod8MjriXTGD4/5lE/9A9Jz8Ojn/9wHfNkE5pCEzxEpa1FN4t
rOp3zdAiJ0JhR0cgQZE8hCjkvg+OSIgW5dDFEvhdOwSnzj+ALFl5oD9M559MjJeJ8AfYHgESoiHU
TADjOOB+Ys5rhK5JPbGwBtWscVbzBzFN2wuWW5ZY4PCbAzSrOBZXrWO3L8Y0pbsxxQw0LQyDbAbU
aYsjJOt7PF2pMZ6hFZ07ijJanXqQYuSlJ0Ng0DER74lkJffprHnTiECmRz4U2B8S4kVKwTGXRxq0
juUs1ItIuw1KW5XHWmayDVYmxQH+VwLBJ6KCBox1I9im1xtE2nEW1zKsL36j7oXiIt9rVe2RHGAn
pr2JUeTMV1xL27r1ySJd6XxsEsZCJ4e2NGNmHXueujMeeeRIQ5GeYFeSXeOZswVk6kYPVWkm4NTA
L3ypmr6JXvuC4id98DNbNitRJtn7sXawDMrmMGOp3iZ11D9jcyR8qsWbjXeYcD0SBq1VUCsqt7D5
zJ5ZHTOCzR2czLSSsiwN7ODNlflN5EPxyHhK4hypz4gLf1oTux1P9xq95KiC9DinJDyyBUDrzkxp
a9qpb0oiBLkc/wtQXNXkEEYFeMKNGNu64i6UjmmW6hsL+e+K8JsVAVXfr52/t7TC1K80NX/9yPc1
wXDf4YmkCod6OQuqiRPJ9zXBtN8tVlifBLVlSViiQb6vCe47E7ENP+ehzqBPiDPgd00N50w2anQ2
nG9Qi+jBP1kaOIC+PjHhsVnkvxzXdJPJnTPv6xNT3vY8mH2Q3mU5o0awskhKJvY5zt3bIBK2/d6G
eGt3ZHRVkqAq6q8gllTqrvJI1cN4ai7aMy9faiWpUwAcTL4J1BxMT7m+col6C0Gd8j07uD7cdUWj
v5S6GBjSvbZK/ZU0Ep9oot6oAUrrxMx9tasDGx4mabJjCaT31cLNAdrWNv4XbdHpjnjoj15uN2Fd
x6R2dMSuORxVyIem/MUKCp2WgpTJFg6j70PG+hJAuxDSYbO1tQ+ern3xETNimiDkreL0fnITlR7S
ec6ux5yQbU85/edhGbg44AEfyspNzpIGioTYunG6I/otCta0DpRyYwm+Mee6uWO2I3nh/7F3Jk11
K2u6/isVNVeFpFQ7qMFdHQswyxhjDvZEgfFGfd9kpn79fRK869qwC9+a14k49rbBSCvbr3mbHewh
wJUJGduSp9splcH3XC7TlxHdn+LkUwPajXkXfswHG1C/ZmvniCVpBI1hAsEIi1WMuYSN/eDn0J9g
TzET+j7RbYOOSAyWUqsk/YySOhbKY4s+OVZ12XKeB0l2uaIFeg9Q3UEw2FP2edqIZR8HVLGQFilq
5xBOQUaamIvuX3ogHk/THsJFhHz3hTU2FDUtP+rwgk3WiLNUhvMGIV6WRLHmnN2hypBoLAhQBsTB
Qv2VdLJHxWxgZW1d0gS1iynJ7fAWEAS6VOJrq8iewqGC1YOy7nHMvfkgU0Hzrs/nHble+KlfyVdh
15XpztVT+wkl4eFCtx5CUnXvfLL8WO6bpYa54oWauvPgBz8kdgk7jrz5BLZ9RfJXt3VWblJN4nTo
G6v74KV2oa/sZrbD7gJRJxl1WzqiYxTtGQiv25LMIFXhlX3Wnq9N7ngbW6AT0mwyuuskgvUIAycB
cJFvyAwiztbO8YS3q1dG7xN1ceZqdZbwMzSYnP6gpeLuDoJQiDwgDS4wubQBNgNVQghBSoXjDnTV
iFRKmwyQiro0+1H32MRsiyosw00VaSwRFu6WEQk11Z5G9LQ/LM2UXQZJIx9oHQVYFMF73Gt4N/pc
oULub8fWxRAZWpSN5WtRue0Rb9wKI0s6Zc5WIk43He2hDg9NmufXKKc56zbrFxx4W+Q62NlJFCYQ
PnU+7QDDwi3rkm5ZPqyo9/Q716J11WbM5q5balPPaKxhpQPZxOk1vMp83A71XIdXaq3lqRp9+2wo
w3mXpbhWs+I8a0EfFzp4ZYX5yWrbagF2StWWBr8dDLu6iuS9S9PhjBZDn1549giBbyrWTxQSHq01
bthTIIsAGNPC5P5txUj23Ge0/tJZt/cKWy9vE+mZ63uN3PbMS7qhOeMv6T3FeB1OR04i/RmxR9We
AxOjGUXSig1XZWeuPA8RDDkXbTc8SSiK/gz3R+T+uH5eSnfpjrLMnBZOs1a7qLOI4MfRvlqTwv3k
NZL9mHhxUe+LZ0f1GV5IqfvibFUiuigsbG52EWAO9UE5RFAh4sorYuoD4hwR0veVkybwIZmrlir7
Wuzc1ROfLERM0JKcs2oXxIV72aLxvxdRYcV7KycMoT+unFvEZfKdLSqXeS69tPg+9GHxUNiT9UUM
1fKVWt8yUEbyPPYawPEdRBWxr53Ams6HNKVLKaBZ7QNEa4ZLvsGbNw6Gr0jQuUGnkT2OVhgZ3mj5
LlR6lCM6G1vtijqKmikauWOAfp8foJW+aUhsj1Y/CPzPkQ1CY63169m7aptujjYRaj+3jkauEjzw
vzyWMNKrozL4gsZ2j0Ekw080nZxdOiV6N7kZ6pcYYtn7ZkWQHfVBbOAQllM3TTJ6p6p2YerXA0oO
V3Jo2ytK+kFxFvWtuO8ndZ8qtcQbWgAAYIgaKzTNF3uCxbYUar4CJ47ehHbGGzg/xbBtub/ST46C
ygbz3Kv0qo+1CCea5VsPccTkosf7DfH/qHQO/5th/f/AlN0Q0+b3MqybrP3x17+dj9VD8+PXTOvn
P/wZVYXOfziu/QwChgvxG1KZL5FPgOb6L5mVv2Mq8iwSCC8KgJ+SCv0eUznooj3X+v9nqRbGQL/H
Ux7hHDxzD4gcCEJbvJbe6CHMDXWMC5tFdMOeydrPyIBP+R6iL7r/rn8v62W5QioNzb+5u69S3zq3
JeWmdq7Kbb1m5a4bvfpTvNTNNeYQd9A2UgyOqr44tCzHHamJOB8ceryetsJDoZXcRGN46ip8FVyF
ZT0MyIdY1Fcg86+EJc+SiT7BNPhYC0pKvPhfRBv4ek+zPeenGrmabU8ncTM3bb+xrWjdKJ/iKdSE
yza2rwPslHD7kA9mH4LaH1Dvh28BmfVprIpyV3PSGxPnUyjUmczDDquF5ikumyvpLDeJ8vEAyueD
55ZXs16vvUJf2infNRTWhsjnQXdTu2v79dGfYEcvziNihve9Hg9tlVTcLpnAaNo75kMUbKQNsrQd
jQKdFZ0wXrsvl+ohBEyAz7u8sYfyyozAVIPGQT3xqTAN0jGdioOodLsTNYyFOcVkY5HLbSrkTdSo
YIuUcno+VPEjt3185mTeMU01HT2XuAA5+a0lRwbGtikP5RduNruYHcDGz/SN7Lz7TJQX1NEehr54
aFf/BOWZsCfwxr3HB5Je/tRO+trjAjxoMR36uKOu5JUXq0fTQFEQ2zQuEgxuy0C52QDpD4jNBmJZ
ts9LeraQutvLqcvRPrXMWGb1A71XkD0alMYkociaZ3Ue30DD9lqO9vXkIrSVkRFHKepki33Zha21
pX77JCq+zXfyq7JUly6Tc0QxL6DIxidsPX2HHh7CoVNQoT0srF058qAlp5Sdxd76YfCLi1avd4PX
J5vMV7e17WMM04DXwUtrl7T5Q7NAIa5c9Ri16+Xipvm2yIYcVkp4nyv7e9SLjzGavNtAOgcNWmH1
5+EIEekWOvMxz7uJhSqOYBxQZ7OjaltOyJnSObkMWp2RPjOftOAEpQBWglqniei+FptutO+a1HmM
hZw2tcJjcEqrCydcbvthvvVU9VQTDW5tFD52c61uReJkG6Ai3YGICQhbYFFeQ59k+zzuThOcSMLu
274pDoHnnzoaXweg07fCeIZlCn8bKYL7PByMAwjL0XLUqXOt7huCe/EWAWe9G6xk+SRoBu8qlWIZ
0nv+lh78ciTmWy761l/OR1wUztViIXSK8Mu+X7saV7hOH9BFWS7If8ata1XicXKwQViG4IMTlZ0R
cG7zHidnyODFDvyn2IXlKh+SsEUAFhUy2jKF1zd3ZZPc1Qqu6271xthwV0mdsuTkNeU3bBGBRKkK
F+hAY6KQ77pJD/seOBJkXwiVVDTUkF5E7UTFJuxPlZVdNy3OKcRJd62F9t04+z76bv4DWi7DY9Mg
pdMQ7O+Bam6iUBebDmDkoc7rmbC+Ta6dyUeZtmH5r4X72KK7vhl7DKqzhTRRuc5BhERUvIVRnGAZ
9okDN4oOKEzfcD7DkSIB1xneh1aANV8vz5NleLLkcOkF5cUvl84/dDFfZcWc4hAtEMLy2PpU4F6T
FHLIVkiAlO0RuAqFrbmfTEh+yv2e4M8J/gA1f93RNU+LudCwpbI9aAqvcnCY3XMT6LA5Ys7U7tAL
vnArY+YjONDf/1yvQMfmc5kOKaB2m2LkG/y2DEMlCsyoj+5UPtBwADvGcVw4Um+xoxrbc/7Lfol1
/lsOBmWMX6gB9GTNMyMucNrVsfmdr/9Co0lFE2cRAnlHPfnZ3h+XW/Qfqq0lvKO0QGiYzwtW8RIC
z59s5p+tvH6pfL48GwyiDaOYWupr+S0gtnKlydccgfiIXdHW0bWm62mOi0tiwPJox+pRjopunlyW
i2IZ2bdxA3Im048Z2VvarJdzCvGavsQxjqE04OyydyN5KYHIwD5wuy2thE3fFldNMBxqf7lRdXpn
+xl4M+WdZmoDW/xv4zM8mbuvKXjoLURfvXt/Yv9hCeH7YUPeovdJhe/VEnKrPEbUxGuOmTsevBY6
e7xe1+vQ/2EBGRjDm9n0HKS3Qh88AxqGv89mLB0KJ5FZq3HlnY9geLSTe3u74hBuyFh2Y1ReTalT
f6oWfR1Odv0pM9B9b02f+oVz2YQqRUkA4bjqMrVo58ZyvrXi4CSG5Qxr5AmxkxyZodRAPpVLVO+7
+gy4cWcEc/LL2R7Gm6ZUdwpNgsPs5t7FlEcgFOkjXiJn9JTkfrBpStDFg4raMwrHT0m73kVIGeBX
xeXdiWOm/WOWNTkW1QA8BTqZZWiBmpvX61DTTqVH4xyQK/o2GMxk6BBjvT9h/3DCCAOKC40Qnkvl
7fdxXEMLO2tLNMdVOs/hhOJkg6kKelqK4/vPIsJ+M2eY63nMVoiP3mvezODqPKw83Rz9crlBvP6i
bv90YD7vpFc7DY9zhM3Mr28F2ZABKqfKtptjGy/dYcyVu4VW+2hO+nwV+myigVq63jG23JNM4mwf
NtWFpZJ/jUXxPcKtklbgMqDbUYgjopZcsjGnU6frK8dJn9ZAij26V+WxEhi1Fb6Qm9lexw9VHuyX
qPsSTfx1MEbpObg/pMd94hYUCUC8xX13cAfQ+xiKumfwgqeN7eZPfsMS7PPyalElhhUUK2ggEqDi
bKd8jCwa9IZAj083beNme0+sfyBTeP+wY5mLGHcVzmEEot3fFwCUANTldd0cHazdwGDW+TZHABg8
YMlnplOMTwI85UpHpxp4A8zjwabcVH+kOHIXUZbao09BKS1ZJRkvPYs5s+9lgSleZMPBLpfglMxh
sJ0T/5TFbrFDAMbadq1sd+Ae7mxXPq6jvcnD/LMSRIe4feNDYSnsye07TSC26ZKsOxMVDq6dvEnx
TAJKwfr0Og6+MQB9HFsQuOFzxGeuv97F3bBcvb9w/2GTcGeY/zkQ8WE6/T5GMu1hXks83mTU7Ahx
1CaUvI6HzlfSpX+YEXxY3u4TWJfQoI1WX/RmT/ae0BBd5+Y4uGODBDxQ2CgpLhJuqthhflbavZtV
kyAhBTxtcJu7z9PqKigJAOc2CQAl4EBCM7mn4gr7OQckvWl09H0sHegH0ccqxmo4i43gWtMK4JHj
Y12sN6rSoFLNZcwyS0X5kEgTpWLkXKz2VT/jwKBad0u4ul/o/x8mpvQ5vaRuKna5zzfGRmjKmvgX
nVwOXYKTXLVO2bmCvvScBCWNandyKtuLZpa3+UQiGZXpjOI/qZ6/ytthSu2NxhUOxWS63c51b+WI
nhCtOdTz8qbUO/MfVs3fIOjIguxmZJi9YdybbTQqH3K4vA0o5CCqA8nkmZlX9URLdlJcodIY7cKO
7x4s/74vfLbYlPQfYl89Io25kzMDXFT5VY5gLr0zQnGv8u6LbLmRtGG3ovWB4FKjXsDWoHVAi4IN
PE3VBUkxrHpulhz6HWbB610gpyv68d8ydIsvSsc/LSO6WO6gtyYxAiyFuzGuDZfQGU/V5N27aBf9
4T4O/mF7E+vgxoMGBCvKfnVPVloUPa2i+jiG+hFd6RvgLCfiCwbPZ1ub+Os51W6n2DlMMZHe855v
MigNcpQb5NgfG3R48CFu8Igv4120DCJE2intt7AEm32sZn2snNEiQStr0+LM99glpI+wqOIrCHmQ
AFBF20N9ij80nOXbNRQn1+KMKSZ9twjCLXsQHU3LfN6qFLnuKiKyTkkMuQ8z0TIhKWF2WMy308IJ
iqb6DQ7z2F3O1dUyzzeej5RNW8HHAaQhdr1cL9EUuwViBJ3XsXDKa/VjMK7dYUDhOCQ7OJZ5cFq4
REgy51tBi9lE81P49/36vx3LP3QsaX0TSvz3EIb/U702LHj5F3/3K90YHKuL5kkUUsaCMf13v5IO
5n9QV3NsuNRc8DQn/6tdSc1NAL0E1YDYLoen4TL+bFf6fMmHQQ8wU0BABhTxP2pX/n5Cm9dxXMf3
CHJpmCI78CqXoEula9SVvL8ye+2Kp4rgDX05KV2rp3AwAae7K4yV12HUooLCMGrff1RJ1TUfnBZZ
c/fQWTjqbMo+slok9ePE6F5FVYmFx2DTqtLbweuCNQDGpFJUGxex9AZVW1G64qgtZmRmwXJ2YMpT
GzLCl2wy+m1VgUkUJSfYfNiYrTMc6TMxpuic4ZNa+PGwxYoTg5xDgzVil2+x2U2oZPwykdcvwda/
NXN93ebNNP7nv79mLMPKjAVF0Yj/09YFfvv7ddmOhAHTuPp/deiFosNZU+nCkmbwhCiv8PONeaRy
wAk+9QFH3q1H05pXo6I18HkaR6bqy/uv9Jx3/L+wkJ42ASdwaUJP0+qOXyfSABxVjf5x+sNB7rG8
okqVPle+oEadZVaQc+nVYZ45BVjNLkJAplAdvbDCBh5MwXHUnPThTJf2orIXjG72a5IiD7NWiqnY
T5xt6102BIml9ggB9sFpXUuEIvZ17I1+j+cRhIX4D6H77+G0R0PerEFc6YDnUH6OX0UlSVbCfoEk
9JctLR189pvcam8wcm7X6/dH7/fM2TyIZN1Dt8p3IgbvdY6gq7qP8ZpIfnDBuI7Yd1VSerTKbSxJ
lAgL7yMgN59KgcbFzJq2HbbUy02Z+03x9P6b/H6bPb+JH4GqR4xchBCWzZD8ksM7lHjJlIvgxzJG
Q3DyO11QeYMvJ0LA0mOwknG9/8Q3gwz7GO63L0iQoLm91i6gvmSFUDfEYzVzVetdrzuLS3KJ1oTQ
/v1nmX3xyyJlnDm4PCcmIXMjmv2vJtTNm6rsct/9oZyU/vRfLvCdLDsnwGHdIc9shrjSgQE/vf/g
tx+SNYQtDMiwCEb4a4tFWnXjEBfl+KhsgPPkNWEVUTJ3rZzRff9RztspJIgG3B6Q/3F4PzcufpnC
osWFDSxq/WNE67MOj8g8N18qOhO9wR2kSdp9VPGa2PWHNgftYO/9JSvXu2LET0CgfsyBSD+eqz3+
ROCLDMw2Wxq3+lAu6RDp4yw9D3m191/6zcQA5idFCtHtcOy3ki9OXEZgOe3msdHTwFsMVlwWTwva
Rf5929YBMXRSLy0R5/vPfZZ2+W1FPMdtLupdpLR0jV6dpIkFCga0iPV99S0HGinUjxxKURh12WCD
Qq+wuTmyTcrwQWcV6m27fhgGgv/aUu5ym9erJCCFt75O39PGKeKDwL9GX6Ju6I1/UvFjX7xawLxg
SI2LbUKBLcK14vft6aeyows/tN9BLtDi3hSRntbrMVADi2rVsJqXs3iEcX2yRJKzm0akG7kMqDpq
DsuYFrJ+ZAHWxVMwGlUzrj+EMin9Ox4+0y8HMI11ThdfzWlwPwImTsCs12HJSl1gnDI7zTAFXMNY
cy/MSAYojiPaGjOwhxSAVRV9IqGc1NdVmxBi06s1YSxcpDY55O0VRYPi4HpIgxL9AthW113gFfVf
gQQB6MCYSMb1mu0f+/cN6QhdCMx7eUenK+KG/nUzO/fognRFs59R4Fzv1klQ/1+GPiD6LvgbCY6j
4ATZZBmIAgQpMyV5NMbpECC3hegsNnoS8TMANYL7z9KDzpqg8TFAKVy+M6CpzLfkQUjl/sxfVDZ9
mmRYc5lpjKs5gscB3IEGEBDzaCuXMd++CmmeBrSvo8gVl3n/tY9yfzkmcNHzqwqdXH0mnVE1l1mP
hefFrGagJFsVJebky5fc0ZcR+p1clnYymTuzj2ASD8cu6k1Bq/WariyPPz+AX2AHJFGotGOD/7cT
iwH17YblN6rUHGJVDQCq3vewxPmNjh2qXRBySsj2P39G3/UoJ4g88fOM9lhEp3wjstVnDGYwMjwa
O24OR3D5fKb0ZVQ9GNaMnIEP8Q1STll50UCfoa7mZLF5orBCojbd4bhADVaHEEp3HPRmubQxec6T
KNuGRVMkQVHfNJOP3NihEMZNddP5hcueWpoY8i9ivEPFnAll8wOhkTsJ/RlSmEhcWB5lwse+BgqA
H6mCpF9tfQ5GJ/kcVYgiFbs1pCpL+wCzOcBk4NJM7FY4SvA1HRAt8iGKGD3zqx7vgibdt/hH8sah
u3AK7IdVLHyYFl0W3mQQ1PFq2rtQFZeLeFygV+1a0EtshbkAxYfGXYrEOHGYS7LXbSlAmwfJGS3e
Atw3hs7BNghDtqBGVIaVItYg8I4LvmG8XgF31sRtCXbj+Wmk64wF0OzxBxphOuS1Cg+sDPrhNIyL
p1kB1k8QmwzNmqsIAT3c2xVk1gPGnmaJmtB6ue2ihl+hfVZs4LCYOBsIHVeiDI8e7nKjB72awyMr
CcSKXgxmS3ux+aGg1hxmwh+JG+nXdA4FgzAvXUYBQmQ36iPMNHiVVwvyB/xA8IMIgGwRI5zNqhZ5
Tq+wK+PV8Y90Anw17Ar7Ns78PF52sOjIE+knVhnEBwi6Bwwi004cplKnnr1jbaP2kC52t177WiuW
fzTSxfH2cS3h3hMoIPV0Cnx/wf4xsw3ecBskhcg/tk6Ww9ogVjczDH9e286B/s8I/jYfkYRCPWDo
p3bcqmocLXlZorTIO6L5w9z0XpS3/kMzOii1bJuk0CmtfThmXnNqxzZWkUmkPVntOYg5bvbwVwvd
4wo0t3G8mYnbYU8lLsrTx0QUs3EFBavslcHjKhFhoCfteNqQPRBHXHOy7UxlWfqhbLPZCQEex6NZ
PHlhjpRwkpq6ZqmxDiWLn9XIGkpEDgPssgUDydd67LQG8C6+4Kgc+4ZR2tUl89FslG05c39CQ8Hl
yMXRaGaWGgcNt2xPSVLys+LeNqcgigGmNGHnXTItB3vqJN9JCtPzNSq65lwqbUB/n+KpMBEhEuhQ
b1BHUQHjN2UWp8PCKLIXHHcaWVALSCHdnjP7vfYvI52y0qNqRMT7MlPWzKM9B6Z/d+C45Dpa0FXm
lq/hNbPzIq8ylyxigz3LUQEconAZRoPmfNBRZnkfla0HnFY5onzv2PUTDhP7qEVJaLOCHeL5tiVL
/VhHPdkIHXiTh3Dqm8GRbS9o05QDp2q8T7NCCut8LtZ1QGUqwlatT2ST7Ck+Jv3npFd8+Lzl8tdY
1CK90mGsJqHlHMAhhmzsAgw3iyfKgaJT3HlZ1nUuzde0B4zN3a45ZtNABVqDHNwC9+PSQk/aZoxF
OAC52BCJpjb700pzdq6HjkXobCTi7t3JzTl2d2Ncol+CgIyjg29IcFbDZ7tW1S0kkxhK4YD2dX8R
wNjCNbJd5u4RCFlvXQ7YHXhXCW8Kuq/p8v5bzpm7Hkr4YNUPr6jW4aZugWE+yNWp5Mc1tip7I6Gv
YBUifAlaJCqamCIeRVNvpAwtQdmdhh6cf7sJart2PoiKa3WfRBOowZ45oq1L469fC27hZfAUMtzl
YkL6dZAaJWCkHVwUKzGxnr7GrjN7n4MKhziIab1XQpiKK1cjN43ofeYkrNMknc6njJus2oYI7a7r
Ls7R5Ael7MIsulRsDizJpvJK2rbTHZY4TMXOJ0Bbb9PCzVouvmAKL0atgcMIb3KdrXY44TQEhWmM
jRZOWGzpLLqAZHGJPoaumHZ9a1PlSkCv2WeOdDIX91vlIPkBBnnNt1kifOu6K9va+wKdFEDlmQ2f
oaMi3NpK3SIUKiYsaKfGuvEsb1zvpoZVvfFpuQ9f1hANvNbgL0KoVpHy01VBmgq7YAeboCrPknwq
1GFtcZUGD122ws22IZQtgNFOXUTNjwyexqJ2ZTDp/i84T2Ket3PYtSE6HKM/2WdT0vR+tJtL2wcm
kNRWCdQBW76yPKOoS1iL72PUIOvjbNuoBAKzc/xJr9iXiklY6YlmUoc/88/o29ZVEjg3Mq3bdtzI
NjcXaleLuvO/SO13nbfrEjkkC/EUfIYSCl9Ih3RMbMmGGbDxZf2DKC3YhoMAs8i1EnOQsLl7XKe5
a7nA2Q6ZF5gTrqbLxVGSY8zhJCCfKpniQyDGTkaXsP0sQlIfbCtXD+3XglsG6Z3UXc9QFuJnHma/
NdEfttAmcwgLZOMoxUBAoYMx93Ue3AMPRkPzzOmsECQQ0FlqDd3c+xyTQJ6J7KPSYpTOPNcnCkau
30TRsYZP46NHl5tLI7FkQo9F4GGI+x1IklWgaetWhEQNzQfOFPCyNh+UuCSi3uT79WAOxLpyuaMl
pk6EJhKgCAPUNaG5OaNeKt50SLOQZ0MtC1vwqZ5PoXfbghbnh9mAitlLo98OvD+26eacLL0Qrdit
Wzgxb9Qk3egADBtoQuQoveAoc+fCugy+S9k37SFwi7DBbrhYuBanrjOxVNOFJmTJ4smM0dQ2weQ8
zdaoqUdLfKxmNMvQQrKdTdglirGNbZpW9RVnOJzjPbxOyj0B/BhuqZ83GPKKjCN+zaZiEcTSvL0j
EouBRGqiiNszneP08FTNFgPLMVOYN5hHK2P5/D0Sa88W2sydWIlIwwY67m1bozzv7Uqoo1G1ISAy
SzG3iQNu/Fol/n2FX2N58TKNXJiOc0f6N0+3UZ8oPrGAaMAczai6OMOpgZUjs+sVqcgk/rqUYELx
/u2CtJbnyIUG4JVC10SxYM9N8WkYUHjPzju7MUGFPWEmgTQejVcuxSjoWSw19TpH4QqA7NAEOM0l
SkndxETzC6DgwT/aXTou0TVtG7fNPwRJaPM+eoX2Oe6FGGw+6lISZOJa7JktglWgKXg1Rc83JNDt
CdQcILP3ee+YBSYSmPDuWe+GiNAYYwxzu2bLknJpzq0kUN3S3yEKDACsEW9OgVmPSVXQngfnDf3o
KVlDGj9b/t58N1HJAMCsikKuSyfjvdxtloUmNIQrn5pgXnTmbV+2Rzn5zAseAy2TirKdmOoPQokl
/bYg9JwjOeqAe2dX96yFaptrYoLi4A2eWbtV48bNVS2ddJl2aYWL63zBD6gFQS2YN+YWXFzNs5p1
4CPY3ZKbYgXIBSBRS0vKh05HPjwsA6puWHWXczdxuKCbLT540plKsNtQkwtwYa5JAgu0AfgxjjIT
Mnox4SWJJ/M8aX/Vl0K65E/I42m1gEQSffmwZA6OFtvkJfLBfGQh1hjbCJeMsxzXVAKDnxlxtDbg
vg4qTeGl7bHFFPwpJWcBSmlZlnoUywxyzwapZ29FhhphtFuyIR2tI000Md8GK3htCxyiw/hbWWyS
7jCITBQ2KMck+WE8mEA+RUBouU3GJGXWDBqbcF1FwOjx3cEBjRgl9oFCMOrmxMWTlZz33IA/JbZM
S81yCnweT2kvWc1R2XEmB8cu9MEp7ptQsfRx1HYAx+gyIo562XrNUpnQqrLqGA66sSAZ+920LKNZ
GI009SMUprRZkqEdyeaj7Sm4gQwIxHCYALE1MZBoJJgtTracdldYfnoGrC2L9Ay/SzV/ClS4jufI
RDnVMRpdcgouNssjPkBgauHoRGis5cfE3gSU86zoGxOJumArOWfkS9YI7hyFqfMeiTEOKQL+GQMl
KldutY/TxWSBL4lFlazmpdtVSZ3iHh7QD8dfaiXj9ZaoYKGTJNmsfpk1DVOaO7N59blR3IQg6uZk
mvaWarzyKuwojvCNq2ZFIVpoDqyJaQRvqEpkEpoNjgjjSmcgE035ILAb5wfql5MjVqMJdJE6MKvy
/RrXP9SMIlugNExDB52T1wVWCCYQpuJKflfJZPJM3EKqzN9Znu4raEXzwOf9wyNflzspUwEG80Fl
IXv31pYQ1koT2VMwffcDabo3L0ujiixT2X3/0719FIxaYlwjkULx/HX71UUWYF2oTnxHxsmcT23g
CWC0isOas+v9Zz1XA3+tFjqUjkNHwMNEm/ptV2q0nbGSVSm+K1HPJDJzVmP3ufUnL2MbZgOtUAyk
gpZDY248nx7wvFRQw7fdBJPiRBXCdDZiUl5z9ryczD97H82QmhShQaCAOyEMesmf3n/9N0MlKAsT
2DogH8A92ObrvxSGFSwgKGqh/4DvlOI9uKBMWsjlSgr1/qPerDlBYTimFUQnCNzm63o3YVTuNgRQ
DyACBd3rREeFvHPW0GyRIEnlH5fc6xaKw8Sgx4MaDVVT94167tCPIkqp3z9AFDZn1KTYbNdzzsl+
k7ooietdEhPvE0xo/vxXhY3o8NGgsv3z9z/762Gma+rDaTJdVbYbqK/fh1k2kwIanYpv1CRIHXWW
UaWKGgRX/4R6fD3Kri9sPi22dzyN4tir4nVJYBgJp3C+AegPAeN1lUnN84JM7Yjfs4ka3/9ov9u7
0DTxDQsDaoXAjpag6dUKApKycpjo4duAZyUraMDkimOOQ1Ezr8nQV8rZZDl0NaDRpZ9xM77/As96
5b/uQEItVFxtBDtDlOt94f4+uGSJWeV0YfOtz2wYfHt6WWsJGbPJYuhYz2HLMmQmNA48z5zfP4vi
lj+ZklcdTNjdncuXwakLhNqoV/lYOwUUV2NBtrBWqO8J4gjZRuMuEpMVQZFwyonTOpS+uSzx0UIt
Y5clNht/IzidiEWmcKZ45MhByZzwjRIdUhAou07nOa3lCEJYaZnYalyQKNRba3BDspgRTVPmLOhy
YptwFOaK73CK4bXClwL9SGjPqYnyswmaimh6jvhcxwTLSVEbawYb5T7GH+PRgcqkuyg0/y6zpqQs
+/7wv1lw6JjDqEGpIEZ78s3SnsksMste9dc26wUxa9pNJgWKQVty9P4sWb//SLNbfptwjtrYYGvo
mhnphFdrnEaZnjCDl1/jNDA1RkSegvIK5LNbWid7tHkDI4s5k0QpVPOYCCSIzdu8/xqvP7kQUIk4
ORED45foNey2CfpGMpfZ17Kl/HmR18NUf8Gs2x0+uOP0B3+A1yeIIDgLBZWiAKcFsEmvFjnA3zTP
unH8tvQdKCe/CM2yQOzWRFbvfy731Zbmp0ch6HcbiXruhRea0y+XQiqVXVXN4n7BvRFXvYTy5ZQe
UJTPyXTzQnI7YKi51vwWUrBhXSofD2eSNX+INh1lXUowpDymf99JURGHOiv6ZLd2DovlPgs5BB5R
Us5MWUtZpgwAhBOdivMlCkyZuKzpjtwu6K/z4azS5y5KU2SMOVaW2pzXJAQlbmSWxTlaHZBoTb0/
oA9fjTdjEHOu2OxTL0TuzX7dVUOjOq6DWX3BBs7czHi1mS1nyZbM+f3xfhYm+2U9mznl8AoAXARc
i2/UwGXbUVN1vOQ28trnZyHVFJyMvoO5mjjqOYJeeu8VIB1GoVGNqZL+/NOwzKZCYEmbwfW90NQz
yQU7Tjq3HhMqClZZzNb6YWSrgn+HSVrKMy1mEqY9NBHS43zlUFsOPxt/dItME8mqCpe9s0b2yteW
tjYTvvoFT7Geu+PhS2kC0UhT44WfZGYS69eUfxyitMy8T7gOm8zopYXGjmTtFvQ8uPeShCoHItBO
LSmBvD+k0e/TF4ahRycf0Cj2I9yF/uvp6/kES4RC3mO1iPC+GBrfPbi0R49BGXUeNX6gdlBf40sd
5fjbdB4Uhdotq7slze1l00RzQ9MUhmts6WjcBNnUf0nIX0eUaMcl2wJVd495XHyqabU9LsjKIs49
4DG3pZcTfFx8nLAzCNJX3EgZpkh1tpQ7ayzEv1b6yMsFJkmFD68vtr0dVcPyzlqtieSgwrt0O8bD
tcetVB4gjomrUA/Lbup0v6cnXt1l9PDhTLh0CYpuopzXlpIW3uRU30BN+JdapYhEzdhhO4BMh/DW
5X5+6P4ve2e2HDdydttXOS+ADszDLVCoiVUszhR1gyBFCWMCSACJ6en/Veo+x245fit8ru0LRzgc
oqgqIPMb9l47awwnTDo3Y4SRkl1pFnVNyqKlXnLLwszu65pNghFzu7dSARzHpNg9Yi7rKYsStcdD
W2xZEyxX6SbL5WieAjCwyhbjEZhoPEwBomA/K4pXRQIGU/NElWQYds3TWihGYrahgcLVNBsfln5v
D4v+gd+//wpvGEKMcshAnl2BEr/PY+xs+W8Evn8/rHkgWCtzmJFyz06fQuGX97lh/ONJJ60/+b5I
lSZStozd6qe/qdPd5988fn+7oP78yzyEctdrnhru14qElE9KO6wkn5AKBRqhWX8yauaroRBozm0M
3kguG3HPitArf1OP/cuT//OfiVaHlQ2H+K86MOX0AXDFTnzKuqZxJccAFrmwDIRv//4f+fMn/ePY
+vmvJJIC4QEK7avn9ZePdDYJWB7RynxicOedsUyuC7gCsO43c1Z5D7UpkmuWgdaC+3GCdmONbV7t
IOK4JKwMyL4Q67mXzu2CY61J75n7Fmg2c8XhRQiKF3OocYiZg2HfE/9R/xDK8k8149n70VzM1wA3
zhBCxAO3SILqxYLnj3HQEy7Tm5JdHChKBmtdsHwWTTqwSlDd1kgd/V2fByta+f5+Uwv9IsLjI7mW
AZRBfC4Wd/SvJYGBMHu2/WX9REjOh5/lVrazmqLaz+tM8nFQvVlaMG+UmbL0kKSm7O0aZt3m338z
zvWT/9s3413Fmlc9CKYrrvFfCiTgiIL1QeZ9porFAeO0rgxn3/EC0CMowzejLea9J4ZZhbnWCrY9
jdg3zK3OY+sibq+8VLussOL21rowOOuS4KuApedEXamd86X2Tgu2jtoS1hMz0OrSaHxpoctiDKHx
MLN2KTDqRl4beA+UjWOzvVphF7fIyThr8x34dQyfadNehDOQr9YkvfpYqkw9428q77Xa54JwISds
LXOYoJAAe36aqgD6ZSZ1/gFwEIKQLFJWAF4hCxYh3ImPtqP5pzxb7FeDqTYGrrJ05t889tfP7tfP
Fmcg7b5LN+v96qdRjIT53r3kU+a2c6tJq3hpc2uB3yRrMtAmeonf/I2/WBN4qjzaLFS36JGugde/
GtlwflWd4Or8DsDePjI2I7AuUYt2w6Cy2LKIGDjpnbT7bMn8ecnTeTjleaDfa2Ngbf/9o/XTjvj3
fz6lJsenicAdJe6vYsAODzlGm7r+TqIvLnQ3aZKvIAOzcSPF4oRSN0smHOKahjw4zAo3RebitkIO
u2FOEgQRC09AFl3j4gkeqvE6+mWEXmt9di7dvN9Ly5pvXZUBYIecZYdQ5zEp9IQc/GR6CRV2ht8Q
7ro67U7jY9kW5aCdA9e4Qr8mTzv9jO7AGM91Vjh5u00nbu+oMfLyJFjzUlFaxE2FlaxqJCVTwQ6X
peeLM9KaUov0j4M514dMVBZZdh5yGZ5E1kWRy9TvzgrympUrirqZjSZ7JezSFXZYtA/nqQ16QN15
66KrBUdiHBCnTN1OJ0H5deia/Iuqp+GHnZMpBKi7SH43+PrX84cn5U9fEVFJ3r/M9SyTTWg5T+V3
0k91SPFTUHyg8ljYGvKV0VN5n2uvkoNbax8LTqsa9ejYiv+PB5Z8NMpmvJ+BzWyAd+ifGgiUUr3o
ibv4Dm50UZufX4i7gjU55ZU7kB0zBk+yw8AEuiiJWyIk3zK/g7gCX8h4+vdP7C8Dup9vD2ZFZssc
HWgtf1XsrkJNY0Ok5PfU091HCdHgwaw0beMx2L3hXlS3qpLDsbVrcahmyzgPtcdF9jNdOwf7iyC5
nsYT4c7WD5Tz0gl9PC+Pv/kt/97TXn9LF70rHAqsxwZN5S8f2SiSRQTSVt+Zesv0mcrC6UHzkoai
en28Nd2xZKfUry7Wnc5pfmSr7uFHSsx22mGd7l8caLknHSPRs9nZig0Jt8AWtF7Fx50WXmRL1r1/
ftH/9Vn8xmfBBX999f53o8Vjo4bs/0TvsJrz+v2fWSZ//dH/yzLx/8DQoANGcdGDuCZV61+AON/C
O4F3Gf+QB9H6+v/8xTKxnD/IA6PAI5/eZZnm8aj8ZbiwwJzQtztYj3iaKEH+I8MFHe/f7joEpQhL
HUaW11mAZfzLIECRQVSTRdHsZ/aiE0Pq0oL2UOckr9ccvG6NYQ7Qa+HfB7lFqjpi6vx2cun7xirz
r/I4ZWAIyq3Xn0dA45r149i7yVcODRSebHvaPSB/Z992FvUpFyDzhasN3itrqE8svl2xGcgaBbfL
gMQ64afObkuj4UlGyGwd6XIqGcsgh6TaLQtu2hJE0bxZr+ViL8hsYjm22NtS6+0LRoP5rswSO9IQ
FmixLjXrCN2JtRVfAXoa9lEmM4iZXm5sFvdsovxDcGQCiVLCso4TXfIBd5pOzgWJPG86wKCAey8Z
vvO3kFvV2TXSiUTVQFP8VlIJeG61xGCJrQOAZa4FtBkNMa7aRPlDaKYXW6suftAjO3uH8BSoWs6U
xsaaJ5+re1VclsbUv7ar5vFz+c1eIUL2r/Wklw9BSSOTzHl2mVRSP5HS01yGvhuXm1nOqUMmDJ03
gWDMA8JKVEYS6QYCFlR9rX8/l/xekvg8/GBGkogQ+lkyAwSYvXuSO9qvRur7d0nVgOnFM0crmRA7
AoyO0c7W80WPbdA7zK1oL6Uhgzv0gHl2Qozo7Hs+P6YFMjhVbi53a5ZNp2vS0XbORiEiDArNo2FI
/55+M8cNnuH4W3xnLwy8f3j5jKeEBuZAWYCcs8rtA9D15lJ2ctQeV1sssYt4AzzVNEWyKpWNB5Kz
ck+KL5t1xGyorXP5MeETfOvA6L62+gLGjPUy5nvIuRBONeHH3ZANjJ3QWtzPwNhCkhKDR7yA6f1s
rQDUEVbA8nBG6yugFG51njzHRICoTe/+WvokQxjBiT2hl24VGuujPRd1vk8YhKwHpVjh7fJEaSeT
vIspmkwP/as++3UW9hYal0PmlA6g8qlVDwDEnfKUWXNw1/qMvEIDOdBzbSz2Oes1fWLHWdmafhVD
QJiJXPaH1i5FPRMkoVYUyE9CjQ8CtQCKOP9NQm2GGR9MMkKyYCV8P1cUPINsJaeYAbq/TTtjNdU+
gRgyHAe3VfqBALwlfzXbPhiODv/BEcTj88VLUu1xmTpQJGVy9oQYb/Jx6F8zKW6TwEpPFc7N4FuB
R2c0EeOIxtaOqdC9euORv/zMbCbf5uuCTBFaV5x0S7nVXf7nQKV6kGs6veSDmW+0IGvOYPBl3OMV
LJSRbfLq6of3CjZ82IOy6cVlR+Tueb21pzq1kl3TdeuV2I7eCNC+0WLQMuXGLed0ixe2Tz+dmt9h
v+g5bc6oTLVZhnm+0Xy9ODSYtDZLUD80q38aij4hscDoo8Bv5uOE0SsmNrSK7YF+UjaAjTRb+3RW
Tpoq6SKZrLvZNwq0KqYRQjDybvtlfhzWPt146XTluDsvRteBr1YAKFc2A5fJ1x8MBgWgl0AOwNlH
xmrLFPV8wqgEack2qUktYflwo9dt/71YvFt9NZM32ZXTHqV69Vi7mIgLMoqipbSh1Ff9eGeoxNrK
BnbbRNuzs931NpcIyitbH1Bn9NV2MUryWDT+lAF3ASVA17Sb0l/fmsQDSVN5l7XtzsNUJlFrZlBh
rKbbyQTeZ+FqhOx0yXRx+8oH3NZ8gKmWO2CJfpwTXbRtAOUjhqVQaQyTRMIG02g1jtoR2bJxs1TL
GCov/XolhW9S9LdR6aHRNQN1Vbk13SuVzrTXGeg+Xzt5HoxJ26Xd/ANZUrVbMgrzoZuMp5EQzK9W
6dD1zElmH0CuiyLU6MQPysWVvbeE7dzUklIfRxuzrzZt8l2rSvvoJ9fhtMbEQLVZsMtXrqbiqoAa
HJtOYnRX73ZhU0QfgOyW7YzMh4egl8lLIJ1rBKNIUHWo7Hal8PuoG/TQ4Trn5ZfWqwSscKAFSW76
W7YLwa5Zx/atJfD7NehSLR5GwtEaMtlua3qBm0VOHYQ54d8j+KjPjNC0C53Ui5dKgaskkGqbUt6h
sUuMOVTzUBpHZy7SU1AKP4BF4kjCvXLlRaWJOzeUgO5QIhAqwaq5iUbTsG6tBEMj8L4ZJiRYyp0H
33GHX7E8al0Kcb9N4aESNvUytHr/yhNH2k2uiEXSre4BnXRzj2dFJ3iYLHN/4JNWFY+BPW312UQY
fYVjmSZSzrG3NbiIXvHdglb2HcU/vJPMEnCkWf4QW2a7y7HGHWhFqKCdzRXy94yUeXxAvuJ/zr5K
qfqlf5KJ+VUL1A+kEOkX+NxzCHNdj3rbeWZXrp15p8rItEpS2QzOuXWRyXPa2TtANl8TV33zTens
UEQOVMIrTs18+bKMS7AZqsbceF73LgUeyNHSD5g8SfIwzPZ7mngjVkMNC4hvFfvRZFMamStZRqub
GGSbuV1c9lN5Xxus51MSBECpqFgMJiE/JlRXFCVZN7Vxb4j1Nl2IAWtF/6mK7AncE6UU9QXUC6S6
1ljtPaMAyZ/oOEPRcA/QJuS1mJF+NOCeD2duuTirk/zdLMsnzXSZlE5S/5qZXs5Exve+d0b3oEbj
R4LL2+9yGQWa90b0ob6RzgCpu9S9Y7Ak66nVlR16lnyDittuCas+TnWJBidr23isJTjKdLSY4y7i
wCDu4Cw64EPXeM6npTwh2iHqjmyNrQGMm+HwQDqIXuy6sWqPzTA/2iu5d8aa1RDknEihz/8cqD+j
wVLNI3ikMWK3zmedCGuBW1GPseM2Q7jUvdjOqhHYt/xvSWp+MWSavOnY6i6Y8apI+M69NAaeK+eb
MIUBhhddV5vl7U1bI9pQ0vzuiYlFsvHZ++BaN8gn2sio+2nvt6C3e7u141yCNGV5lO2oWLwHdNTp
BnJ/gRhPmy9m7SV3XdIcO770pup2eabfsp62I8dreUQNP4XXOhMCyOL8FhXb81y2LvQ6qNvtlDsK
80fdPKhMNVGB5d4bXf51aRPaXOknTfbuBhfkC7q/3bXYlEZ9IfEgjewpuKLTf0B13UtTVCGL0ksy
9Ze1IrsuG8Cn9nSXBMshWqrDtZ+fpl7dtcZwGbT6TLWWR/xgiCYDWHOkyiU1oEqjpeA1d/yKoYsD
rxS9LB7cExEu/skVso4yALbmgmqE3ZlY73DOlH9O0//b+P2u8WMjSCf2vzd+T9+Zo7AT+f63nu/P
P/VXz+cbf7AtZzhznUr8o+EL9D+wMmGwRUwB35v//kfH5/4Bt5IVMyYMukUaxX90fPYfATN+WOEo
a7Cvsgj7D+KlWG3+0vH5mL5dEsOxGUAXJ6b975MbVk2Wlk1OfWDZ2RvtbqQCLMYYXfNElqmgzgqx
I5rTaTCXJRK9RPbZz9YOD6m3l8LOEVYmvYhpWwlelLb7xAHFpoWeaZOmbu9EU4fkInXnL2Kepdws
rGzeA2ySB7PVq0gFRLzJLLUB/nifqm6Hw4iXfkfATbpxef8JlCuzaF0HtVtQTNLeWXYTrojltqi/
BbNuv6xAbzZf7Fb67zV8/gMRk+tWz92t6kli0geQc2ORpxejS/x9veTVk0niB5uH3h5S9hhu8yXD
I7MziZ85Eqh3LdZM1/0Altxm4SzAccKhTdNzQ0rSc1kM/mkuVv1BTZ25qSvWE8oIzqQByI0v0vRr
lfUZZJVy3GM+Gzd4AOE8Fnq36zzWjlNuRyW+mPsGpf6hI/Bo62pkMq6c+hf2SMe0LjcOE6w7GAIc
PomJo2SZ/JiYqiZUpXQeOwK94knaeqSzZz9hIuoPql813EsrrVKZaUc4Q21cmhL+MzhgwpP15ixd
VvExNAQ46NOknoycoxT7u3dKE+Hs7NYQW1NaDj+1X+/b0ezPXq5xpSjziSjwGR2ocq+7XdpMr+zv
15LzeFrcauuqZt5o7bw82HnhfSiOr7Zevuoi73dGy62rxtTcoepJXkacVdsCA8on4O1ygcJkFufU
EVcgSTuzKJsHEfuiGjc5I4U9t3O3lS49w8IsLfYdxwxTnwBhPCbBh9/V04+Upm676jWmLJmIOua9
gWQPWKU6LUXLrtEonlFALu8ao268YKujnwFCjDe+xpXYwKdnRx5kbdym19WvmfibjJbvmOhufcHf
2pyryXjGsAQmCZCd3PuqKQmIkNoR88R4wZwZ3NiSCA0WvDas4ZyO09srTeXLtutLBiWBwi8Zrfj1
jpRxuLBM0MXr3FnbzG79yOSSvHYeptjjT6HGXgOHMFVb6XVUmYo8+mkdzQ2DQm9DFZKHs7mKO5J8
9oEDiz9TtTx3rvlOrrmXnCQKjOymNapXN+88lj3OjpQpQzv0WAkTc1cNFHxeOAYIZb+tSEDh1SbL
elmZN9z1yvTFN6h4VBg2TtvaH9Sz087WXUeYGXVRRQaZnfRgajplxGlVB8eJcA7iqJK+WjYoDtqH
dtYQJTHpH9N9a5OK+2xWE76ejaOXIM43tes13rHuHb/XwPIXpn7hoORzF2O7bvGDMjqJmzTR39ZM
TkMEfCO9lQuz+VdgG6bs4t5ZjPt6DlTyWZCpGjn5GoSccGFm4LSJdYoUnlynDAHxkuoadLZRRvNY
MSDSB4bkHnGnCK7rkVQop6kIEW98xQJ7VB246mslYJ+R9wYvYmmd99IAsoirhTilg5ENOoIBpBB3
5JbZnwwbhnLH0IBxNjQ5OuFRywNoRYxZ0H87JX/lWqUdcPxZN54IhoYQX/YVXCh9YjXG2cff+GfS
NOFR7EpEmhcWnJ+gbi6ev+AdiBYlM2u4KavJ0TdNM0L+9GYvjQn8ci+otuetYzNH0vVqLMLO4TNm
bpAsT9Xkmzedq/VdWDYd5shVBBO8UMs914EtD2Ue8N7PTrJxysoeQOJZ3k6xetnV3ujvmqwr766+
/zXFNsQixmlOc+ZkN0nbeuQhXaVvle17vFRj3sqNwpYdDgTdHX2v2zlazcqX7pjzK3XzuEsbS9vq
Xq4/elVbxK7J9D+y8EMii65rWLqqefBHD3Oqy7SNdCaTAtxCs8GWjPVNZ2zK2U53Q0ebEK6rwqXG
2gG35iI/uKO6W4ar7nbyEkjr5GD5wDOk/piu2IdmvfCfHTvt721o31wOdXWoUq+/NIOvbSt8eMex
1pNvq+k6UCOJovXABHN0JnvBj/pSemy5exH4b6Mhcb0NDOL3hSPnGww665ndsB+mcgbnPC0F1bxF
Mycbcq7SeUttZ8P+1VdEG0Q+k8o2WnZcUMPfwVAs4gz3UV9d436Jvz6woFE7LLfrzhkFVJPCYPC1
9qD1p6rJLghhIEp1s+nf5BZHPNtWwsM6tlwA1ObHObCd0DSYRGI3ye7Au0/RiK83xmyT7lz+Adu2
B6McGpOdcTSu9hfLksR3jyzs30ffHM4INIzvzE+aLXpJBENGYuzdXlqvaNzb2AyadNMafbotchqN
rh6q2xKD14viPTzT1nd3KGODEy7tOqJ9KE50YvlOWtl4WzbOGjkQa/fVOn6Vvp2fFjvLXhPGM7dJ
YhApX/QulYBYMfX4jR41wtJv+zkTw9Xd498hg5t3CLm6d6iUEYV4ubFoYe+73plFaAvfPQjaLkIl
rkDkomw+JoL+kKgJ4qaXRj9kevoKPsyloaALr+hZr7FfFqzuEimbbmhf5jrR4ylr5HmuA7wgGiv0
6+0vr4nv7camKYboRtaYZio8BCRDMC20vTkO0Iqx5ZvdIJLwGyJGCNdg9dSES0i8OBQsvXSNlJ+m
I322fF7qDrsLSbjOuzlTy882XVbogd3gdiMHDVb0yOzMe7S6wk+58lKRp9lT7y5tfv+zaP1vff/b
+t64shr/XX0/v/d/r+1//om/avvA+sPBUmGxwsO0DwcFdc5fCx3q9z9c1nYsImFk+hT4/1zfQ2Xh
/0KwAwQYzdD/q+9N5w8EgbgmbB1UKFB59z+p75Hl/LLSQePv2EDz0S3wC1n8XX8v8OmHtVE2PPmT
NLvXUbO9kGv6mz+b1e1qaDLONIOxBJDQB2/yz33fEuY4FvKxbbRHqXf9UbG0hUFxPeUapR0WBLbJ
bkTNeUfZob0rz8Od6jY6Eet+AsmbCi3t7zAxLBaHLagAEWrML7zDinnJJKt71ZvnviLdkaFeuTbW
ri1xIJ79ttOvHlyyI+Y5xIo+CBvRYFnY23VNdYY47YTF+Rlt9oDKw6vZcRyzYHbNUJpJMMRepts9
Id622R4HmxeNeUdd+jQNM80Lxh3wi8bRaxbzxV7SnsJphUsNEMfGzbjjDV2cg8L2r1PxAlEtnigR
NDWCRESauclAir0XdeJ/pm5BHbaaLD5k3GVooaDK99drjc1J0bI0qGyi6aE43mDKWftIuQFXJpIC
zvCBNn07whsZY4gmC9vdptgLlDFvc50PIiSCfNgX2uxjzfCdt2V0CDyx0myf9/ljSgAnX5YqzpIB
xb4wp5eiya1dMUxFaIgg3ZfTn/LDNHvNcbel8ULSkefP58bubrJJqdc+FXWkKpQNYiYbqB4Dtl+p
+22Ykyns1PS2EvgTmaRhlrN1wLb9Mo+Y6ZbAKI54fT7SvAEWkpTqcfVVTzWtiR01/At42yZkvjLt
ei/ztr5Z7+g9H8Y1f3Er8weL0+Fmxe+Ckzm9pazzIqGGt0b0R6A+9b4cCO0kamcz491H/tG6N22L
u7LDK5fhOA5Ls3xpdS3fKKY6cSnG725eu2fhrsndFDQkyutX37i68kqtZFMyPdnZo30NJ6dEL8gg
GscRH7pBzoA9kdqYqKo7+8NkxkTJ6QevyfNtjUcfO2lKx3m1WefKHHdidPIPP5PzcWblGLfS0R7S
drEJYE+/k6baXBxteGQ2Nz8S1FNhAadARw2W7+vSdUOVk0tHoilVTu2o7UBA2IFzIdt2nRlsU9AF
kZNpAYZsotidUmBzJyIh4ewIQXbmdcTK76Oh6Y1GpwY9knYpi1PRUwZerY71gKt4JYHe0UcUcNxW
IRilJ8Op9RBqyotWJYd1rScqJViezqC9Okuih1Y5F8dMkhKhgWn7YSmn+6pWj9kYqNOSWp2bTLo2
RhkdFc1YqhsXlsWdUp0v0Xau2o9mcEFnj0D8HDQ7vk4+azEyu1qA0O/NUlcPbEgn77Gyy/YOnYao
YbwTDtDC79gy0PbjhJafNUWlCu40bvhBN9Z0lxeNCbY07ciisQb+Nh6scg2hpH5Dt2FFejKOdzge
DOJeeCzSYCT/yJ/n5VO2HKpx6tnLUQ15vUdJtkwYmXm05gh4mz6DJjDoCZoeVY4hJSaNdErYa2PD
y34sRR/wrk2BZNmiy3a6hePVv/VU1uy6MjsjYHsUOqaKQBB9QcAUcAVzp5tw7GUJOXMp3J2XNZwS
M5BWNOpa7DD7D612TUO9lVacBGu1Yx6ah6a/fplR9L14eTvfVoX2ziv1aq65HsIna2KBQmXQpH1b
ILDadJVZ3NRa/gmDptvkZpu/iK4gQpSQ6/xsdstohELBLFwNYdyxoH6WFdFqIYZAlpZ21RyNYNiC
bxtPIzvyB9Sd2mNp9967KZx8k5aBvHYGXUFeRsZrPM2mGSdNPW9Z6uhnlzSyeEgGtjrDMBD8BE+B
n0NgtaYvDDV4a8Giu/diHa1tIp2ZbIoq23nVeFdlgErzpd9PgPrMMIHhx12y+iFgnPqeoNO3WgF7
xZYffOvM/h7XaYb6qyTH2vKHL+5SQNbVdS1GVHggPcnflKx84ZEY7QDo26aO1gbtZlFOtvUZw2xq
fQ1i4itJt039a6KiwXngL7f55JeXVdPH84KMG1Cv8uDczmY49wWvlmeqeLDNdJcFNhSGyfQjSnMV
tka3W7QUVjUkh0Bxaq1o/0LEezyJA7IxEpmc0J0Im0uN6QHXmRmWPiv/xmaiwb8t2Mt53mmLDA6d
PiZszmaGWG4gvi3AG2KdsGSkO8iTKMsluypyUEJ0nv1TAPxlY/mQeCXelk0/yEOgBSlz9fbHLL1n
kXtNvIJT3+pXyCQzkJVobiIbMNBmW0XuxVEr5Sd7rjPjZHVjzBWZ29N1q2R69cWkMjmRBN7Etb4g
KswHnahLx91ryEZD2ZJTPqL8iPyU8RrpVuiSygL+gig576T7dV3ZjtRU+bQvw1ezKcsbp00SJlV1
FSYWWb5gA40Tz0C/A7OXRVNZ/iCON9jO7fo1bfmp5crejNGdk5yTxkjYlRYc/QCAPojlnCJkjt1d
UpoJNnajv51sf+RyN9Hd6ylZwM4PNkrf7SGvtlCFyFef7VfRobQWZS9fKp8fhVm8C1tWaz86ZUNL
xnS1sTlEQ6/H7t84VXEfmE170H1zPY0lwTGTV35VIiGPc+Tt4pQaX/2l4cIYrMc8d2tyU1kuFzPp
NMrNqw+zhsIsCLw4IIx3t8XoLVFNENkWMrE4wbieYngaNmTR5QMK6AJL2vXC6eqcnjARxzpLsZde
N9e70iLcj9s0cNww89Rc84G1/PrjUBZvvPblwNK29p+k5/BnLX15JIb+4FbzFEEATu8Vass7Z0iK
N68AU+m6U9RU6a1tNv3eUn5qEQZStCQyJHzQaDfsZ1QIE0YedgcLWYb2mrgmHRVkKgyrxJOu6DuB
n40IXNLGZLk+16zQ+Z5Dk9DUy2isw15fZ2/vzY7/dcLV+qb0+VsBPOiy6pZWxOOYjXssC9bFEe6I
yKWYa07WdhhDB+NEwAyMQaLj8ETo4kFiJn6YFuxcEaemRolhtmbk2H31o+/wSF1f1JTvlJyLJly8
zt21reHwyoCpaPYssVbgJ2gUN0tqPRKgoyJv0E/E9xZfevw+Hzjxj9WUJQQaNhk+79T6rJhPs2bP
zW9GWmgiWkGcYvnJ1XxoJ8YlxLzCPdjMzjJ/0yu/2rSN6h/XiVTYhMPzfHVR74LavVvd+iZhBeRt
Rq6DeQ8NueBxdkfvM0k9EWVm712Cwclfnbazz4bKnU0HwSp2SGYE096uLGslmpFmsJqHzrJJlwXW
19/OpemjpUgaBwpUq9LN2vmD2DCoWy41TpZdanTFNvGmYXsdUcUtvxfzEVfbFYxPxA6kev7KaVa+
csWpL3Bp9Ufm18leL7z8oDsTFW8i3aOsR2bCOQENJQrRqXpJzZyskFFbmOutWXeE5M8LkelEYKPp
D47M4MYoE7OB0Bwg3cYdUz1e9b67H0j0e9X9VX067TTi3m+Cmwar2AXbZvfcWA7adK9vimFjSXdT
CidDEJFJkPLY6ZqC9qGfnlKDExZaiq2CzRq0FiD6ql3GOC94H27YighmxEnlPk+Jv7pf0pIN7Gb0
Z25WX9kBL2I3s4zsXJQ9dmm7TIbK7G30JpdBn6ceq7VemPFktXau6jl/Y/xdb9kOwBQR61yh6Kn1
TeEXqR/adqn5YS8m8apDxbxnKFPvZ8HxSvTX4ySojVmrq49a1GD/Mo8MoWFNb7qakhRTnQQWJEbx
BPAbm6jumbvJF+UJubzcLoJZaJNKvOHaWiGx6lpnOxn1dI/Yres2zopQqwD4HY+FoU6iXlVo4+PZ
K29O78zWSpYH3yu65jKn2exsgnTWpUvkM0snigWBBGK5ZosrE6HPJ+VmziI+xBcz2Y/NkJITyjG2
NMzq+n0RZCIIEUeP600121rk9oURV2tbdxurzzhHsfkhge5daz8g8X41CVKHzQu/wdt3Je/iB263
ZKMzMktP+TjmEo2V3hWx6acTYZhqxOeneayVMqTRp3HQSIjuA+NhlgO9gCG1Heb3bDMOi3ZEO9Ee
Op7JjRqs/NSi644SU3k/BDGH3/T6KojpIMsVO7YzT30ZJPmbYSBOFHYwoSJwr9Ej64oSgQTQ743f
pntXCUpwA0VXJBmLv6zFpMe5y+kcB31Vbnumke86hfXNxMg3rOiP0Xjru4Yfe1xNOdy3bd5+yWZb
PEyT4RzXNp8ik2zRjZMZVgvSXVhxWl49MXpCdSDLnm09PKwOMNStjR53g5/Wfu6pImOUSUFEyn0R
p9x1FOdyiWezG2JVeQe0HOOmoXF/GNI82Halbr475DbuRdm1YVJyMlVN65Pr2mS7PLVG5PXONcpS
uHy9oCM/qkAbd5VpX6w5Cz5J872M/CbEuOkmsh9z2UujkpRSCuQcLe0csiK8isVcuW2D2YklkiPM
WysTVqPIwQRAD4vJgMnoRrTya09ND8TRE3sNRuYGyhoy0cmtfWRzbLk1XVsiG5TjtklspliBp10G
a10e2inb412sznOJVgZ3For7FNBYXOGQ/96CAD0nSZ5z0MoUuZrGu9tz8Ku2QLmU4dLuKhF3JbFa
HrCOeybxwe04p2WMFs/dYydwYlRoHJh90xxz3bjzfUG4bt/PTaTa9L33UH3WzQL9vkWReFv+D3tn
shw3km3bX7n25khzR4/Bm0QfjGATJEWKmsCYatADDkePr38LzMxXErOudPOOy8qsSqksMgIRgPvx
c/ZemyjLNb3BbCvz0F6leWC9vHW6raEpEScmcfFiqOalxrZFcpW/t51RilWl+i9iZGP1ic07Asik
ncrBc2mith1pD1GOZAvtV4o1cAPO5dXB97/t+bZAlIwflc8hIvI301x/KdP8Y5P2y/3WiWrbYQJE
gGlZW5z35oqgn/CKuDYmEA1A3iISkFOsSYq1UY5pvtUme15kj/W5YmbC3dJ4eykyb40kPDnnUZTd
0X8QYtPZY+dve4WyvGmpt1PBOKle2j+j36hjUNf5dh7Ic0fbK74OJUe0tE37Q2G33WYwavOSth4d
AaU/t/HYXnlFwvjCzyCqVeS/xpM6ImojAN40yLPyip7ZIEBVmOi/c16jFJvKBI7KnBbHsoNPt44I
X3pGPNRAPBuuLdTAT5RSj4lR12sYQ94pdpEeQ42lcKygMw/zIqPpDL0p++5TIGvyBidrFafmE4yJ
bJ32pJ/iw/DXg2P5z9iFihV9bQSswu8Za4TO41xlDirWzDyVU4y8v3xpldccoLM/aJfYaVbS3TBR
HZWRKh/iynyhWZ+jnSntL42TazLaiZVSRvE0er71TanCmHdR6bt4B9RA8T2qDjWWW9wD5CUxtYpS
uWmVH37qRYeiaex7EtvAXN3XUs5I4vwQtRYNiAHcGEE2FP/IYex8dPZZZwX3wOGJUFOWw/wnhXnT
IQeKW4Mnodi6ItNXyFxWw4z9h6NOuOGrUt51ljrqtndtCmuZGdXKhHomV6455+W29wmQ2HYihicI
2eHIH/hXWel/MyPzHlICi4efxFeBEtnV5LC5Smv4HGYw0faZkUXb0V0UR15abJx8vJoTvIyGkE+a
LWmdy1atOnPpBaoSyUrQeStPugi5nJYqLyGimtwYex01JksCsOJ+OBBAfMA3/Cny56uRG37NeA7l
VmRch3hxoTA49TatvSsFY3g3WJm39TI3v1IO7b86EM26pNRfU5nCnbDrs476S5A2X5g6c8eHk4Oo
t7zUtio3NGa8I4QeEwN7G+85u9BAnAvjdjDt50TazanFtrgZtAsiNrfKfQyfa5tUhTxA+jU22uma
Y0loCp2LtqKR73xB+BdcOkPQhgsHWIDV9CmL0JSa7WTtGHmS+Nlav4dOLx8G38k27oiulkCxavjq
NF7/wNpnrlzX0WtP1N2VrmlGCZmidwDWmGvfoM+SJOZWC2BDgVte221OVvRs2STswRpGs0rw1kLP
B/FQsz/KYK52WTKp10ZW1YuDHKXYZMY8f85MSI1rOWXGawXm8dYDwXVI2fA0jCZvPPjAgM9exhEJ
1Ukab8YkQjpFKLtVTNPv1Fk8WpEqXhOUU7fVYIVE8cbdZyNxvyEtntQqiI3mqqYNfZmBzzKM9YZy
rRIxMHd3ujvTjO35RpPPpVaDV1R7uqAFComWecq8xAbKKpEeUt5k3Cg8BUzQISjtEgSqnBdC40aS
jtSvHTaDQxL2j1PkfKBCcB7qMCJOuZ7aA88BQnHdoMIL/KfBd1nh49J8iATisSa2bn3ZhK/FCHgu
LUJ/TQAGkoKcQ7pxGuDyWGcGcM2qbvv4RA3RjrvI1RWxpYnbXdkl68/KbcEP76MQOjJNIkKtB3ph
C7vAlcQpzIgiQD8rZ+25lX7Syq5Pde37/QpMbiBWnaDHN6mUbEjWhReQ1IF1g9ZMPJJ1Lt2NX3fz
c0esFoxdD5alRYOaIV45NddWp7qzx91TMwgf2j1Wx+Q8KxAhGzYsIpB1F1ExTaRIwV0t4Hm1SyXE
KvNSZK73ydaxz6PdpS0M6bha1cZYU7T6tl+uItB5oEat8cHpVEvzSWSKuMsJDIQyjeAJ9jnC6jhK
o00JNn7E4T1N91NGkNba4kHbzlhAEwr6xeJsskVTghZq01vq20B5vWVEcJkMyvq5ccWVwg6xcVQ3
7KMkrC9j1JvPaUoFvsE1U3Bed+RdU+PcY9rb+/eNo9lPWcuqu3w2+mfDTuDCxTV9mYLp2rWejPY5
U4a4Efj49qYiX4rDa2NdUBZgRGXGjw5RhsEJcISJ3zTJrtrG7x9Mc4k6Gs2Op7QqWVZXheOXJjVj
jBDdadBweAOm9E3HNLdZWZoUpxs6/C37SaCtnBBFc3KwAg4O33SREoato3QD4+sO8DHzQUZ05tai
DfUoZi+6StFArMs8nr7lxFK/hLKhUJtdxod0OjSJXRhaVlGa1M+d6+CdNdh1I7ifbPagVTjsJFvC
LdK9MtCVr2iNnnQ4esd+EO1WMQQ9K1mWDZW9FGeIwMOHNoVAxCqbFBscDPba1XbIctIaF5XV6gYy
nn8oYhltm35W+6FBw2rBgIxWhh7aa598v490bw02sUE9Cuq7s67qYde1VP+0Mz26NEZ8j2S7X/vA
1GjaVynw46a47trgs9FLlCE40A9u7ACKmGZ5HfQ8GhYoVrSb1rGKpX9HGu8I/NLpr1zDAyEBjHtj
t5w6OirGNf1mfdXEQXdtaC87E2Lze+mPctuHhFbCvH8FGUw4uQ0JI/RT2ooyLOiV6enJSKxw52kZ
b5XJANvgRt/HvWrWvZ7MI9R4ejZVVk4mjbZ5E1uj3CAM8vCvwt0AbaNfEgL01hwV5sOkR7LmPIlM
E8g2fWAZ5PkGukSf349OjCopZrNJnUUojtAnOxtevRkcxjf0WCWVRhXvJPL7VVDNN0428/civDTW
ON0OYIhWZp89BY350YpYrBFMbBNiwTZ0Sl6DEslIANphMwxxtGlg8m5KggR3pszsw2AXe6Lg72fg
EpvKdhximsS8iqL5FsA9aom0foYykt65EcYPwzxQWLX7frb7T8bIGMS0jI8W+T+YBamQR+K/9qpn
o0aq/VoEaX0ZuvqCmyafVqLy2drlchCMc+MWUSLcSIFxCv+zebZ744tteN11ZZbYZ1n/V4COwbjY
ROq2A1raqBjPvVIjocv183/G1v+jZHXMeQx6//ux9c3X4b+uv47J5+r72TWqk+XH/pxdo3X7TQjb
BdUDQgy0ESrT/z+7Dn4TZLKgPgX3tfgR/zW79vghC58brIG/Jt5/uRGJfyLa1oU3FniwWLAB/wNt
qvMj2IKxOiwUXI8ON690AQm+w03UqU2IA9jrM6ecZHq1ucsZN9pei7wrpscasN9CVZkOiVU1hXGs
zFhRTYFVIpdySMQe2dP0RVtRRyy2YPUZ35obI+Kzr7XOaf8DUtBzfaCue2uFoK6a7AeM6Qw2cer8
0TXJvZLjHVQX33O22cw2H9wK+NyIPisEm+T0sE6p6cEqNSgvd+hb8ZJbw8KXn20kIutlQEyUXeIb
dFt9z+CRL5wlzTuanWyMz6Rh1sp/iE2PhZvxt4+4eCup5jE7pSVOg8cGQbDc+qi2cvGc1F47d3sg
375J5pUoSnFKsLp3dN/qz9RheufVarpDZlMyrMBdzI+6kzF/UiXSqz+oSf/RjfxKN+II86cP4NNX
XVRl+/3Th9l7+Zk/nz5i1FBjW4HLKmtye1vIv/98+jzrNxsXsIDJJd1F/c1P/ekFtp3f+AvIhua/
9OR/Pn22+RvQCPgfPC+Ix+E+/ZOn793DZ4JRIovT4x0iWl9EKj/KRnzZdzPuQpD2Pg2tIo79FfGA
1uq7RenuD4zE9yFmi7r8X3AJVC6uhAPkAi4h8ZNP4p36POz6Gm9TFB464ERy1YuADtIYVp/Kth/v
CviSx3yuM72p5la9/Py1l8/+by/uuGACaCWzlL0nW8RwHEYr84NDBAc+o2BoBhrr+JQLVKr3VHjV
axQUCjxqyYCzmafk62i0Zckxw7U2AKbn1dRhAWk5V6+t2qivOuIb8HilyyEjDxGWTBrXEHvyNUL0
8L5w82Hzv7gID1WPdODjcSO9+wSFtpVVtDNTxnk0t6NdzbvCKHDTesP0obZEvw5l5lEEFSTAS3KO
Xjg5+sjLo4n3lwSLA9kc7yrapHRiZgwtAXPuHk39cSTKgJnqIB+LpCOospwJhzcKbGY/vwb0Vn/7
HugsBtJHPkJn+t0634BH6iZvCFjH1bDRAu0fbPgJM9uvgs3Ytf7+SkhuuPHYV/5mduAo3iyTxeDQ
W5EgobzmywOsfKVbq74IBzvyz6/s3UP0dnuD2MDGwS2+0KF4P99hMUzZlGXBdO4AZExfWB1QrXZR
cP75q/ybzw/7hm05dJ1gBLzfJwPNcoGA2T9oc0j2yIm+KaAlh6zxH3/+Qoti7f3n55hSsDAt68Lf
FoU0Qug2cA8eTHIijrPXmNs44J6ZJr64qSDhjCa4CxGlarN7lEv+WeUoNG0c5/do1MkLdZz6oicg
yCu3ZzdXcoGvsYvSeMxVeFXlJT5q7s0PfeSVJP7MwkbqnA7shXbEi4zKZnP0zeTQmG7zPLhzcvj5
RVr+jzClBVgsBBRJxzM9DhWUCz9+a6EZ5l086/EwpBayiqhC2hGFzZFecbarsoaujVV9G3NtLKJp
HMmTlx7yIu12PaKEHT1SfaNgOCertiQm1S3FszRJ83Hwin3yhqJ4Zn6+1XIwHySRMmg9geuvNaef
R1NkwS6ekxKgNiGVcVTiL4mSaZ9FO5nCUmc5yw5u6zi3UQfcjpZydWJ3iQ+FCjlworI+UBhN68pJ
yOdBE7hvrMp/1KGTHlODxl0p67hdIUH5HLPxYOjJCNGGnnyrchBKxHN49pm8FKhdoetsVW9ydrRV
t3Zx3uYw56LqkOkqe2obWn4E0K7orBm3aIenL9M0Lbb5uGUI0lp7J7Q5OqduTPQJPYUNRzz74sSW
eFRdUzx7UZx9UzIGq5OJAG9RoLFFkiqBQ6Mq4/Gj52OD8QoTcnwQ5Md0SsfzXAfuLehvf9P6yVIA
ErFyS88cq26aO6+ibgBxBzCjwuyrwdjuGuGhsUEKGG0NT18VBRP83JU1xpjgOPYGYT6hClfgf+id
RJr2rOGVCLjS8/J5Yh1M1RoPlrFwmhsEdtaLE7vDyh5jcYyyojgTkzZ9MPKs5WBYiPlGdgbi3Qnw
7lawv9BrGqy9WQX+sZtt61WHbnOX8jmhGxEdOmFor4+ZDQ5ccUf02Cm72rJeK0IQd1lsGhuLqVux
Wo5WH+gEdRxbx4GvZsQGOVbRYZi6XRxbFzMsui1rW3/ECDutACy1/krH5heUw8WG7ra6TDq/JuEr
BhsJmbCP8o4W6RKaVLTUqILejJmiUopsxiDBGD0gbrvGf/8pBjxwABIv7kM5k3Wm3WfGJ+iGypJ2
aZOujdQNnlon9HeW1gg+xm64wvUQrKp+HteFsKJVl9bGqu3RVXq0DViiumEtgeMyI6oWg34U7Jlv
lOsJwxPzlnjizYzhLjYzcgcxqFcrLeqemws92YZtKNslke9CexoS5ICRa+41EU4nB0P6uTWQjWtG
9q8pbY1LlzSej9oH18hKmKm6nRnOsUw1sj5Nk7SPqGXyg7QScfAqHhfXQCWerUiPnympzYEOJJ4p
Ul7bOFxjIig/696OPqah7L4QJjV9tHo9XBX0+Y5ZH5COFyn7rIWh9jWWjjVG4P7YIfy8NSZGZl0+
oU4gv8Nr5BGsijfXG1m7xbYQEWZ3Yx4/2L0odxwB4qPIIrVFu2XjqUbUGFgdWSUwaM8JoycadTT6
CLktz2nZZcAQ3LF+69xv3Kqb9oaLlaluRLYL03761rd6qG44xeSbkCHQGlw68sAKaZkyiW9OInYO
OYeLY6JTW0Yy5pYr1lee25rbAYoD8XliOmEWb57RHNm3Jg/qzZTQud5kYYtAWKBm+ipTPYAMEfRN
0lR/jhlTk0SUeE8xrbNziUfw0RDUF0wv41sC5KhOekq+qhpgbkVByrsjDgqemOQMNAo3u88ju/5I
aGC2ycQ8EAZDXWg4CuJBJq3jYNcZremgeyIKF74ErbsvwPbFIU9t1h7NRdaK8gvwY3g1ozw+TJOl
bgi3C6+8hmTwabAArbgAOVGFLG4K3XPlxAbcIrEcNk5nmVsIH+bWxjtyO5N7QpfNnvkZM8ib54j+
/brTFu8EhqbY933LJWEzw9BjeXO0RrzjbC3Szm4lCwMDX1AEqjVn9BduTtBkF15RqzhrQvICtJS5
vupd7ldp0SqkBu6fkl6zrldmfZVOwNNW1DYmI76i3hMp7JyYpBv3Ey8Qgzxm550BkvC2p9j5NIQO
Q6AQkum98EjJClGT3msBMkN7sfyIuPhEUn26ZwBT7ZvUpAFHvWidnJHcoJpFQerOuumtmuY/4tcj
8Ed33edpvKuskOiwEv8gjSUUzW2yQkrkbL1E4LouA9z2cdTvteqneM/H72Wfte3X8Vk3Rd1zNzPW
QjrXTSgjtNhoC8TAOUCCoVhZpwZNsm/a8Q0iyrGY/wDF/ufA+ssDK+yo7yqhzWv7+l9f33pNN6/F
1//7f54SHUFr+pFdRQuIH/rrxAqHaukWuTgKFjuDpJz988QKvAr7A9yoABIVlfVCPP6LXhX8xoEU
8wFdI9elesSA8Fe/yP2N30YBRj3pg+t3/5HXwZN/8zLz8syr+JW8C+wTSzn+Xbnt925VVVMkObMi
QiTPtPLZ2QKHx26qz8lgbfH2fJpK31ncRVH8gbUO076wqlMSR92NVbkJTkE0rI5H5NRWeziO4ilS
OOjK/LEqJwoUul7HOmwfQ3bhxcJTvwo65zrZIEeJPpB9WD6ZrQvsqhjYZ3qQUl+csKxOaM6Csz2N
hAqKOp8ZljDVtxRV32o5PTzBwza+ZqM3fmDDK8avGMADL71KGnu4YYK01UWDFnNMTyLNlL93exBQ
g2VHnMkisn5uOiLNJKt0ZTwatoNTFe9Vv1VImFYehSsCpqS2N6SajTdSj8jNstj/lGc5/sCGEywf
S2WaB0mmyTlVEllB5jJ/EhzPSXUbBmcna4Edo8l+t4u5PLFhKJAEs71xtJ191GmD71aGNmUeS2KO
APTJNNNpMZ/imbQb9q4KeNQdCmjh7d+wLoIC7IVlmy28GSl2RRNjlU5ze1XPfe09qQb0ENO00Qi2
M8RJtRrTUNS7MIjyhBQ4QtxuazBk9c6Ajvao8ZO9dgqZ9opztnqxIxs8Aij3x5GJJZ8yi13EMC6Q
j0FGq2Y1mRxto4QIyFWuFhVaS38NplfV4mQH3bMICInRXVmqZOLuc3pkQBQj3YTbX8NqHlD3nqTO
TYvEGf6YS5L01iEiBOJuO05+6yku+BnHmjLvrErO3mYwQ8RyWtQOqe0zuXA6Fx5Rb3MgymOMigQ3
OcET+mELzlobBk8UlFjUtb9AnhYT6yN2bS6j6PpkP3hVB5moDayjFbfOqwJS1uztFmrISo/NfAoQ
uXGdheSQEMlsXqf2zAUBJOT31NpOT21GwOYV8l7ewICxMWKonPLpFn2oXnLOKjBViRpjNAEoIN34
o5fbGwYhrnlDpNgQ7qDsi+jYLoFMK9LE2i9Aq3BfAtdBRA/sJOETp9m6J2dqYXIaZd/0K0BD/AvG
j/z60V0u3qe3QP4oQO55rYeRv5lrmj+2SytjpNrumR/SAWKYYaxtQ3ERIbiqOz/p3fPbK7oegPhd
b7hsxTm+9lXdc+Zap0MUPg0ohvy1ZTu4duzB7Oc9har9KqjD/TUGzerkCq1eapM6bYV6nUyDJHXs
S5QS95BZdVwR35BoYrfczrLWtZnw+yMr57ImKr9zjBDxmcHVZDy9vUuSHbvokE825g0QELxZR7nc
ZQb9+Ruim5BW51mDY7NxB75nrCz1/ACRiSZUlS9fqYngnc8kXRSg7RRUp8BtAArpin8OpgTnMEM3
tHtGxeE7qwxuCA6S4H+GnBXKS2t9sAshp11Sq/wbMjjuyNQ1lntKLjLOCGxusad9PVQnTxYjKG6g
0evRy9ph0waUJ4CJhntsiuNdn07qBeBkh6Kt6mBz5XFZyFVgB+rc+pxIlOODJDKNGqGV2QTbroDW
tZ504924YHNPaTAFT3yZSPsYK8j7NCauepXrRr0wpm6Y1KXm+NBzF+9TpJE7SDomJrDIoXZvm8+p
wVADrQyPRR7k44PvItT1TM2NbepBczF8AGcmGQZXhzgdYn3lgNZqB52TABmUKET4yJA2jRz1sSEE
3mfQurTEZFn5BOCG6M9WZgOBLopS+whMjs93GuPwSYMVP7sdNl5esBhuEf3ZWxuQAafJ1iKvs8ay
ijXUVkdrxIVV5X4c0++fIlBCqrzPSSZbQFN5Wq08jnMfmAF6O4Ny+qvtFRZM+DY5pL0vv+SONz/5
UTd6O6J+03ONDuWrVY/DY+c401EVGH8mWorrKjE+6NTQT5ztmw2QH8QoeeBTyEr0u+Zo5GfJYZa/
G8ud8IHnlZGYvyZTBMKOqURz8p3BA52TehiYijm0XqYsRf0yUDiiyPYkB1WdXReO6WycYVgqyLGl
8EsIhzs7UX2jXV18dZwgBp/kc2SFaFTDfmpH/4Ym1L0sDHPc0qq0YB/6fSPPOWPR+sLpF9KiwI3T
Y1bHJ9JvMOCB0AXGtMqMLrwre81qMnlYp0gbuGegzVCURLh1GzTYgvCbWGeVMXL8ECqrehpi0k+B
CtzFTl/fk7UVYYBuJKdU6T2UHqPMvOMUfFsDaDok+M2ZoMfiY2QO48kO/cc5Mt3nrpnMfTWSo7h3
hrIKeD5Urg6Ih5cHHw6bCgqEg+Zd00D/cRHUOlv0heI8VDMav7BuxQUzTIV00xPbPNVyBfJfj2gF
W3gS+SCQEcdhPHwiN7QgGdvuHBhFBe6MA8lbebc2pJ1vKbIBHI+ifTTxK74kkKEbtkJL3HapjdaB
4+Sxdy3u6gEO1sj2fhryrrtpTfFpEaFcK7rTiD+GUbmAscP2DEUo3fQ0JR+mwLCJCEjlJZNu+623
R/1pIgqpfsWRnveXxNVhxDlizo5RnqHaqfVHc5rDS0zwKtGiEKUoBZngttJa5w0lDUOzq66xjFut
W3fbmBaOAdAMX/N2GM/1QlULnQnBYNL2LyA+wk1UxO5doALnlt5AhHagjGFbCbyCN2AYsmsR4mbc
xChkLjYW8Y1nd8OWjwtEhe2OV6gKyk90oPHJVepD2ClxBU78qWVL3KL/cxa2yYs0o2M6pM2ZQAP7
4zAwTueZmzRyqkaCs4njUxNxhLNoPlx3nobhQcsn80xijAVUvZVXqdE+Q462uUKf813MuG0TKUze
bH7GjWtzq4gkPheDXx3MXD6HqDpWUe4iMTE5pNNCWkReqAOkQmrbmLBVSDiA5GYFmA44x5LshQ5D
7gIbNOQKTbZ18SPbvfNRvj9UQHzZ6EFgcT1xu87mcWd4bQ9zBtki0v8PrqgRFGgEAdIaIeDT1NgR
1Vk84JjrSRil/NiZ5QLjN/MUpNZih0SwAUIAiWN8Vyy0kQzjyKPQuj9NjSWeDc0P9pCtrlmB+kMy
NkmzaYvgYrWi36uyi/lH01YnUG/1fexAZVlD+Bq2XbVgz+OhklcdkZUXvDEc5EL3CO3BP1fEIX4Q
DWmxK6fonuIupmFS0A1xpE9BMfbRhx7zDqqhES9I3VhXrgJQPwr8HXYQ++BkXL6HVqcD1IxC4Gzy
vc7VuymLHZ6Eos3WanTqHXogdsc8xhaFeyLfK0xCTwiYjVWvRv0A4M7bNWMdpjRYJPwwchA3BN5B
BcGpJEYt72NsaM1Kp7FNSlTUnCp7smnQxFN3GrWNFMc0R4iLrKfQMMfYX3usN19IFnC/0eoctknm
OvOByNT8s/K8+kAKRLjNl9KKya2GnTbRO0LbVK3pELuAYGuFWLnHV9X5HQBxaW7CKW/XU18DCiJ+
+JSlRX8zN76yPrC/kehV5rAT1kUwFndpm1jrJnNgkxVj5N4j87YgKhjB4hNKKQvKwf49k6aIdigG
kYf2gloQ6kB2G7HJRn0+ntFMNlvMscGIIcpHi0IZcG3mSrHyTlb0EfEuRobZonkb2sFL1Mnqfg6H
VNEKj3d11k1np3GcG+K2ak2jrDY2OPjQZVV5explPe39MhnvCBJuHuOhQJhWn5Q/j5s6MOvboqma
zy6r5b5va30lCU7Z68h/olAbdrRkNr2n7QstK8xqhLpn2S4diyhHCDQPcpcE8zytBlsjCGdWgKys
MN35vrOE+n0kVDfi9jFzjOJ4w1cW9Br4PHBsMizD+O0WvA0xs/OtQXsf5o1KnO53tC00pKcSII7+
A49TGCxux3B09zBXvPsKjo56I+qUb3QdqxSvhJ+o69GhkEt87oVjNiBnW83plG3RUsZIz0zbYVZf
8Cc9rDQa+7sl9GfnQH9YQn6xxjzPMZ5e29J+5N1Fpqrv2P2ObcEOOvxipvF+7rVkpTFhlaTD2dK2
3w8JI0yCkxlR13pa28fB4iTqJLH5OE9e8yXQ8pcTvfcjKZQblvQdc8Gw25QK7wZfgOomUNdNdShB
I50xNKuXhoX5NTNa+DZm1X2Oc2HbN1Hvd9ZRM08Np3VDYExxjW8pZ+Xjwd7S67T1baF7eVMY7qyu
tAkipI/bYNtnFQWgPZchZVvhovmNhBVwoEc28WC6BmGrwFj0Iek6ykzsI6+V0w/tQwN7t9nNrYSy
vC5dgAmfUGkoOHv+yIEtCgE3J1bEWSRjxXgsPIuBaT41X7hlym/+3JcPVoDObdXWi0GAYaaCCm2P
4znibGQsa6fggEWz7zIbTdfsgpSDw96PKnC9/B/1rV0p6e51LN0RoKRfvbydhQu3lv8oQAyWtyAo
zaZTg4JG0JxZhnnfdUMyKmSmDciTHbq+nDQT2AU0VnOOa9/1ie5+PcR/e6EAMrlP78My399dvuYE
V+e8EA4NvmLl481iJMP3w7NnvzaJz9k6qkYOIQBufjXGXy7jewlBwACf0AG8RbZA7Loolb6/TGVM
0kPNjQMwVeajOwx0s+tkon7M9aEaDV6V4HcOAcZQcGz7+aVLRBp/e3XbFEThSc+CO/PuQybTySAQ
Q1cH2Hn89n6IOvvay2rzsUwbjs2IH7j43p6qU4vnlQELKQiLYSzycnQH45/hB/9pb/6yvenbfDf/
vSDu+RUgOfDWqvxRkvP2Y38J4qT7G4ukQ9PeDyyalkx+/2xwStP+bWksLl1PFru/1Dio5IRp86jx
Q7b9puH5S43jAPrnlBNwWkU/Q37AP1Hj/LieMgHg9iYkAokeEJc3Yd0PN/lczTU57B0O+z4Husv+
2l103gA0hxTdfPrug/nl8/z2YgQ8oeATge1yue8W78gZ7dyjDr7EBkf/0q7Mx6ntg6cswVi6elvy
oLHYr0Gf6l9sVD8+zH++NLEDwievhKnLu4c5MTI5thjuLvAdeekAJPu2nwbgSpR/8tFC/wsbRGha
bk040yP5+ZX/uE8uL++ZNi1qP2BBoTPz7uVNK4lKhlDWJSc6gxLNoEZZi7Zj60mq5eXGpd3z89c0
f1xC/nxRbhUbg67LKvLu4y5VGXaRCsyLY5YsG6DOjiZQk3qH2it4WgLfznZi8eKd7NhK4rZrv7j0
Rve54fI51MzX9oqu3XhogD6H23lm0XV9kyUP84mQp16FeF2TeaGGNyAe8XcAmbF+oXVZVBH/Wof/
uIy3xjvjAZSl9jsVjz/4Fu2L2LzQseRe6XIad/nSk/MbVjnkkOQxZ4znfv7pMTz4+6sSgMMAgQeD
//1x9aeR6KWjo+Ullb18xLAIaYyY8m8iHfEdyHm8d2wlb0Aa0BaeYrrQP3/9vz+YHoUO1jDQgtw3
75+VPgjKrM5GeXENd7xPlgcG59N4F/W/3M/f7TVvnzDCWp6sZcNj9PBurwknry2F6OTFRrZ1z5ic
HnSfgLMBt2A1X8bMtl974aqXSAi6zMobeFgMgGl3ZC4Yv/i6/92FW+hzLUd6DuCQd3etaRtVUIuQ
ATuzwnpte0RHnDGfiH6VlNmvJE7/7iFZBI88l/zHo7D88XuWKkVza/XmRTeYJvDv0Sd+69x2niB6
VC+Nu54eaV0n3OVBPlMy9sgYQCeThoCHda5OhtuP9xH93WiLoZa2OwP7rWyZ1cRxz9S0nFKeMnwg
QDqDWIBC//m98i6Y6O0L9Ey+P8RaaK65Y3+8iDSPws6Ho3QJgcHWu5lq/PB234xtoV60Lox17jO5
KCc+wAKP0TZKIEevmymoD2oqKB+SzEabMw8zdkQZiuaLr8V4//P3+W9WwQVkRj1F3cgx5d3bNLDF
9C7clIsze3wgbx+zVDTIpQjlY43w8ReV6rKD/vAUu/R6KFSRoUsHWtr7VySR3ExFNjWXgc7eifGI
8xriQua/LFrbnbDGO225NLzDJKSyJxsQLPkA8eQh6Ra8plVO7RerQhqQClYAQej4S2Ix/rGXe+Lt
I2rYNdwVXMTg3PQezXRJtKBhkDZi4hS5mcls+EUA5R8V9vdLIps1hw5GktI2ETa+n0fOfhZ4lKLR
peKn1kikZr1JPSO9BdCKZa0EjzGsU68HhWA6jO+BVhZhvAtixg+rnN8t1hMdyLWZmoBiitbb9XNk
tAckdp2kVRlhgIVxSnMJyhgtEBEPxgf8qVG7IUK20jREEQKsmZrSxhGm4MlIm6FDXB6T1wnNBaC5
r8pLBy705DdFekYLUt2QU4aHxa+0AH9DctZHOXnZraym/LPIGrkB5IVhih7hrHh/ffxlcgjPuWqn
uNwkLfv3FTPXwkJNkKq7WsTgTsc4cIlorhqxcUjYQmfmeYZ66so8HTZW6HkPQUCY96pOo8ylnUYz
BEdWpLHNuAFNPFQo/u9EmWPvLYumzQ4z0Eewb11n66NJkgnndU4nZzPqKLdVH14JlH0EmfRMMj1a
9vpiDCQ1rVJnCTWsGxOmdBFHSt15UZHjAQ/sONyQTx88RXHHtptxj3h0SaKVW4GOI8/1/7F3JtuR
I1e2/SJowdCjZuW9O0ln38UEi0FGAIa+hwFfX9s8Uq8iU29JpbkGSmUTJEEHYGb33nP2gaXG0YD8
b9EzJmKu6X7Ai+KYUAasNhwB9bi3Zhfo5MyXUVrnCVGvaIEDMnlxsdOf86+xTGcDO7PAAFUzmB7Q
ZpxQo6bzDarC5hr5WiB28VwVCQ5GqYIj6rXkPGZhT3585jHvQIlDIzJtN6FdxMRHOO2uDfGxNdRW
k2kub6IL5MmChrEhfRjbW19VlH+MBn1iUHdYoqpvQDLdN2isBPh5dfLFg6J+xEOU6rFxXG7MgduD
iq4vac7U7qYQ/rjmwbqouaJSKfhNYDNXQdV/OQ2mdAXyvn4y3EBmV2MZME05lWUeFk/+GFVmyAOQ
z5W/KfwiIIGonwktxqFJJnNk8f8CnZWLk9KRhgDFPMPqKjZBJsL6zUhofHO5WYr9iElDEewMUx9+
Flc9AKPhky4JkLoyY6SxrPaG89EEE9MdcDgESBRxlD8ro+OOzRFzXfysTMFGP9QjMz09kzNP5SoJ
hA7fLVGjr9GK1+8h2GYJQnfhptJeNdam2QabKZx4vMqYyT0MVZZs6QDe8RlerpfZcz4iJiZknJqc
V/uc2RnqP/dDRUv4Qhux++ro+BCxwcTXcFiHfKcIt0WbYGxveEODdVHYfHvyM7g4Ko7qimNd9DJ4
I9CruaiusjKznhpTj6phEtFX6UfWZ5Yzmpm5ExbxRoiefxOTetLBD+bg82uSiAKH2WLg8uG0Fjs1
scNYZhAIivSMQZMlhro6uI6bIrwO/Uo9WK7Hpv5LbKXXSM5wwXWEvu7qMlyMqqD7akL9UV5m0l03
8LeXq2W0wfgM0RCaco6dFnk9cr5rLmeRLMeXfsuQjgFrTFNnoA9zvtTGsx7FQxQKtxfRwCApN2zS
qMkSQ5ye9Erri/Xpcbb47AWSU/JQeH9TlEZj9wWzUTFX5O/QjdOcYYTtIJ8b3Q+E0eGW1MLuq87Z
bZswbt7TrOD0q2Q3P1wOCgtBnvMJnIL3YSnO92mXc2sbLkZZQfrFGIDRmEQRfYT4jdU04ZX2qggu
LXy96prHiHtHy53De9Ww8XT0erqIKzJTk0N4RTIW0oisfgc4yG4+Z2hCthE55B9etzABZ0oIP6rp
Wq4cMCQnKPRwM6MUo6XFdDnggA9gILUwXv9V/Nh6aD2nIeLO3J0d+FSgvlIwBB7th8mdmUkXrvOR
+Eiy92w7XCCKSrpagVFOKfElIvpOsho/vLy8QgJ9MNNz1epjEDtPv2mn+8CZSIUOO+5RHQUc7vjH
EHxiuyWqhbWt0qUKaV4oB2cEBSwD9tHjTp/LzvaP/DrVFRwn7wEUE/QwI8m5WqZ47YGxojiDe+Rc
Dhf0bMJeAgbmDHxnAFrqzmHyPdzUU2wkmFQjakDhlTy1qLIZ2NLw4mIilwe4B0PCX0UQvqhR+k9p
hnJ52zem3GNU4xm5dKSSYuIzVdh0KQH0IpDltnqYZcmnkgPAvvZmun5NyBtWe/rHFxNygYuqgKDV
+j3FTX/FxKw9cNxvDk1kc1eJOAo24Aj15zBxBA1LGb0QB67u1Bx7H1CaeF/NnFaYJaEzbmKXN75t
O67k8iQSHyYgzUiWAFdwRt/+EpI4cRN3d6GKrOkYVPoGpY3D0mRVUXMoWtqfEr4Slm/K0Y78mp5D
kRXo2DsLWvnjbNLptNMUeQcTfnLWUsoQh+wqpEK0nYk60Kl1rPMhImUZakFFzYveMDm8u/yG7ESc
kTsAp+hg0EdeCt5lMur3he7y04gg/UmydJuriZL2CbWyeMLezm3p9SltCbTo6ZekQm+b82LyRNWE
mh/t4KLicOvwurRQVKeDhTJ5GKhk9KeGWFCFCHpFvmyQxvPSe/wWGQH1HzUIIHtdav0UA0peq2WG
7+nbi70DeoYiwe1iliOZ8XJZjm42Jl3rwgbhkYdfn0XqIZGRZ2+nkQHNLF3UPG445O6DaidYA8xM
kMYYrel+/KFYkQhvyPCmbM0H55iRt1Vtyc6YclClHl+NP8BqHtGoTpzYI3Tg60U/V+SI6bVPWamx
r2LBIs9RJNYlOegGchgKnolFfwC/1iJduI+pxbqgF9Y29tlxLs8uNnu2NdXX7UH5cv6O0yi6vzyf
DiCTPWlpwx7ToJPd+EPAIxKYA4IPNxtPSTxDsf71QACsCn7WPtyfNS309mCkZQhnB5o9qlXxdHkq
PGJSaXWTQMV8E2OPaEpxTl3dbcg6Q1ZrhkiixBh9UTMtmbH2G4smROum6Huk/oV+tVXhM+Tr1pn4
bzMHoXZD7SnOwuFX4JETT8jmq2kj8pg3y48adhiUaOCBah6aIa1Y7W0pbrFkLPdU6jzUpiEQYCHi
aA+XFdDJetqpZJjxYYPq0Ns3XHnCOwBK0QxiAwJRG9vztMbGzKJQxe0Y7RqD2eq2xKW18MD1vGZ2
M/Nzwbeqh2J2KAlqSrWXUKFRiV3M1rg5Riz2k+X0xiZ1WgU0ibPQ8jiKQKpDP4xlcit0msYRb6Y4
t+bIVbhBr/VPEo/8xhTR0j717sAhJDay8MXUlP+SBAV+Xz+c7hwoKY9DoIpby3ZxbEbGOgNbcnDz
BjJky8o+ZXH6MwYIuPLRmKxsQLfZeqxsXmCFpg7wOjvSLGHO9LQ8Q04os/eSpTOfs6y5oZULQnlv
kDa/M8uAVLa4IZopGVVxlHWd3thOJ8SaXbM4Utmrg1arEDpU1yUgRrwtoco5L3iWYjHkkBmt2s4C
EahU15unRi/+JyBfNCLRHXOmGpyKCiaHqG9UFl0YumwDUY0Iax7j1OL2tEXNX5tQ8CHZ7qLu6ABO
EDUJSMOgwLrUjJxxCHhWD00SqIcsJugKIbixHhokSpdCOWPCcDXZIa9qmOisb7Pl8lCl0GyC4Tht
EPJwpeqymUQJ6/ZCPGL2o+KMye6C/GCL6Mc+opOJXqIg4gm6FIaxGZf1KcfpwZLXs6ZVnkK1RD+N
cRlqwWsZxszM6lCcL9o8YfTdl7UAbgYpx/CJx8nelZ7F/gkshKe1iFmtFqCCTyM/eX1ZN8M0Y3FE
Nmtv56bkncj1ebOOwuC6aOGoIcqnfTUpp37PIDquqp51r0WQdu5zHh4ZQVUyKnfnafQ0yQfA49bU
dsnBAkHwwxk9s4O+OfDG9TrSxM0I4zR+nTAaIrW0Kq6A8+McfR/55ZGCTfWHjvoGWt7Q7hHPD7vc
sYCe4vbER5Mt4gmwLy07N2RVos/DR+KnBtsG+Egqicu8ymPK95TQsYYViVivho11bpeYzejXkdkl
6dRj7gyGFtj+DsOMH2y9ubd2/OTkiTAR9awSb7lOoB89I3HINh1vCKsz1c6yQ1mpGUJeAbNsdmrj
rjWgpkDACctga7e2OlgI2T6H2na/0nBYfsC7GuFMq47j9sQsmHOVdSXqzrwmn7ra5zRX3jQlvcX5
EsFvaZoyJeKxwjjhIuA6S78ONnHqydei7uNHjzO+Wg8FoSZZ55p7Mkvnc2jX0XNiIGmvmpnvBGZZ
dpyUyzC+W0qDipUB2yQ0exKabhuO3vulO/OfCc+/mPAwmP2nA57/brOPsvszq//X1/wx3QnCv3kO
fl8Kf4fMLfzG/2+6Ezp/A7ETIk93funXaS/+Xb6ORp0vYYYTonVmnk3v6u/ydfAJgik3LUmNQ0AR
/2+NeALdMv3fdpErCPqicU4rTAhmTwyU/twebGSD0sbiwOHmQbAeXGM8k64x7pcoUaecxiWRtxDj
iZic5i+Ov+jx6AayjDHMfqiI0FgNXW185H5u3mTMh89Mx+0nLyX5Ck40dqm4c/xzApD3YQYq+VQA
NYM0Bh+eeC7xreKQj4QNzTmAbqi1XfN97NL0oAytJ5bppNpVN9TLp1lzDpB4w6BuwSd9bDuwOmGZ
g0D17Xw/2EimVV/eVK4l12EeFRuMhwlSj27C81SwgTPNtzeWEfunohlq1pRc3cIzRL+TB+E1DhBC
bHxPWffKGMKzLzPzRuA1upnt2cAuWtnNDqVivheVFb+JUIZnYWR3AjzZTcQGBN2r2ggPiBKHpNBY
mU1t/4TaDLGpmEH1i7G02JPa/o4QZ4fmMDs16mBFRZzLYe/mZv01TfwQFplsBSwy36Pvzp4bJ/Wg
BhHxtEeulB7Cru83E5GctNtmgTnSGl6rQEa3/ZBM930ll09ob/NbiZHmHgHmfLDnVIfUpOoe0z/r
KgyqXRO5w5WpvOZ7wQRlMzIa3tVjPu59kfFrxKCNnazMD2MJOrOhTPoyQnvFgQt7bFhfWSXy+shQ
20ECa8zMqtx0AJWLrC6ORmAciWvKNuz/y6szts2+aUb3J04rkkoQE131njPtmW1EzJyS4k6QZWPt
QiPNTsQlRkB4l3S4qp05fYmpF9597VUDiVWfkLlPj/U4NU9h5MibxfTMG/x2iuqiteVr1DvddTqY
+SPYjnpfOOTQrSbSqA+uytGfUoLZ98hP5E0cO8tu9n30PkYNtAlwPiVK2TfM8Tt45R4kj7uQ0/Gp
insvWqeLk38OStXnyPNI+1WDfeX1db4vak++D4Ev35qaUwkQP/e+QIp9UNQXZ9MY7StrctEJDFV8
S4Jq95QuNp2pAuNYYQxH5nATLrvSDc5WU1tMH4V30xDOdJQCTSiYKrh1sKXzHck57m1eT1dWMqEW
RN9+MAAxDUncfyRDABd7VpnYWnXkfzQ2uLeGg1c813QN58KlixA5Oz9gr5n90nqxnexznmycKEbs
WO/YXp+q0V5eug6XG6lm5n2VeOiIUSQbJ9fowFtykCDPchSuWE+G13x0UZvSyMzwEju2HX7KKCDA
aeSL4kXmz1AqCwjUdB04rBZXacxNnDhw67hXwGNOXjz6dtd/R2YxtiRRiSfG6EeUst6pmsj/BXHI
gcYH4C/zNLsHYpo/uFF+8CCOnbxoKY9OViBbJIF3NbBYvvdVSOiEW0S7WZKJ53ewqOgapg/sxc6P
RaF2tZFJEQ80E0deu9mbbxrq2S9r+FQWWjluqI8/McmAVGJevTNatZtyD6JaOxKPFoY7t0+LfdRN
5g1zBZj6+f0YReObEcHLyjybgaAZ2xxsA7NbI8Mdz6U5tp92D/cvcszNZCofsuuktqQHDMaWTknw
1hPfRfcYAAFmCF+T0ZEE3pJZke0x1C4Q5WfXX7cjok5mw4T9kJoGq2oh/2epBqgKYTg+xwTL0r3n
wAkigtAg65IflA/FclXBXbvBQ2RuBTlD6SVxCDgE4UN56GOEIJ4rbIkmyg35mgUTId1mZ24rM21W
lo4yynWoUVQl4b2rg466S+aRngjcA/bCK00ikgvE7sOjn7BPTTe4Mzudq1DrEKUxwBcbXJKVwAV4
28Km6gp18NKiI5jaAGAo/P5v4dJ7B3bEhWZqBy00dihexim97lLM07B5GU3Rdb/rddxTak7NixHJ
/IzYpd5WOhZK6ICoBRbP1tWhUdlUWDjW+S3BK1e7RKXWD5BoaB9dAqccGJ1sLpij35Iil8+9JZCU
exIbvJ0SWDXo6Co8XUDOBXFWQgdbTTriatRhV+bAR18m7rKZ5x7SBv26q+CSj0UBkxApRwadnYGS
RwONDLY28VZQJELPkao/ZuFSP+cU1JLxIulQxHFlI8Fc9TiadFgveV2Dju5yyfDydJiXQPt/CkWc
fZsarLMTeqDViKLqRuogsE5HgvmCpMFV1rThe+Z5clOUk/lGiHh0YGWCY9pbm1lHjC1DanzWQGBO
tQ4gK3QUmZCUUK6OJ/N0UFkOpO05noJoJ8zGfEwuiWY0eyGAzgYRGonfntsZ63u3zJ/mJQ1tuCSj
gW+OSUyeBCrOwMbbgDUa3fzYr8pWKty11eQWoJAZPkhWNGnewxxq2fvTNMZwwEGEYrlhZFXaYX/f
wKc+VFRCyB9IliY0p6NtQixl0PwM2zo7jnmCFE9NxrW0sCkEZXE3jmV2oAR+d1tyDFlrsZIhuB6+
Z733jvTww4yGn36+vAc0m2EnYqlappqf1xQEYvrztm0kDqW4PtWJ7z+NdWZR307lJzwd9dpGfOFY
gnf68OTct9mpjvkthlPddM3Y73Os0It3w1GrjNGcWZnpku9VwY2i5ZJcK8v1AfupIbhjdD174OGj
n4Oc7eCQjxM3zpgTq94ZI3E9DC/2w8ypZ18kdXVDxp1RvdcsoJy9wnEjVJQhiZ3j4sRco90QjWlt
OORlVwznyhN4Qf/dnd3mG/VTnN4RK5hfISAW7RO9zCRiioHhqVyrbqKkW8W9m34FieqMZ7eJoDCL
BJffqjJkRn9Yp2yUl7yNsCp3o9e9wupHW6rwdJuE3q/62HlVhjUdPPoDxLD0w5k/qXZh7nOcpGaX
rXM9hOC46a4AlM9idhnDH40DZ5HncknybYIy98QOYjwmhoyvcXsB/y/FfB4Tbf3gbp6Wflr1iZw+
nCycT20IUL3De7MXpSK+YNDHLXuxhhXEo/ZKymMW7TLfmzdjFfWHILfJPm3wq3ToQzFQOGSGMJyE
DxAfF8yM0OijCLC6JU+9GV97AoaC6YsajxXkyDn2m2+DjXMarOi8l80owRTjOTJiE7umzCtA1U4N
pTyBbNBHNbmQ3ObDYNaE2eZWsSfbyfxJp5ljdJ0xXsPvCc3sywtKL3jtzKH0u8/B8ZvMfY4ahxPH
Wja5LPLVf4q4/xO3zoGC85sa4R9cyLdZ/sFA+ON3kR6SLP1Ff5Rx1GpoixGdYJZjcOOGlEl/F+ld
gHae59MnNLVK7rcyTlPrUPNqlJ31pxLOo9hyAyo/gjdc/98r4XRF+qcSDgUqM1TUc1wB/fC/SnTa
MUM9Al/kRPdQEZOU73qcQDsITQHokxIjoQvRkYYqcnZocq03GM84N9OvHC4SKwBy1Zr1oChCGdG/
M2wWCnxCVxAyZHpH4FL7bbysKYtXnsB35hi3WHFCvfYw9ZDFCW4GnTu9NvVjChvismCBF6luxl/L
2Cz2MWGy63jRi1xxWfDGy+IXmMSBtZcVcbysjrNeKInFSq7Ty+ppg6or18ifA/kx9kbyNqBBLA4V
PJh4V3c4hq9710z6eGfkBUTRAS9bolYFWUn2dCYJyAvIBcP8XJ+rDh/AiqWu9TEszakTHRhl4Jza
FlVjGgUEEYfA85UOdsPhkw1+EZ1JaYnIco1yPk+yOeZimLTGLTSnzTCOMBlEEgnzc8LmNi3bLJEu
WImMlFnoQWVaRRmJY+3C2NobStrFUAYMpAl96NAgTIKlccTGTWtnWWekWZT1mtG3lQB+D4A2L+nX
EmEYdbN1X8DO2oxxJYFhW84Y761MRe3ZL3rjaDJRuCNrNCKi2rBX00iESwoIlyhRiPyxW1uPmeGB
irc7cJ2jznoQOe5qD3nIh1+n2RZnl8bHz4BodUbEqNMiMP1gL+yc4ghaadhnl1iJ5pIwMebDMaBP
5Q9Jtit0BgVOy/jWtULCapJcbThLgGDqGYikGH1wdobRfctw4BWABFzPLMqDFXDd+jZPveesKuJ7
O266uykZ/fu8zsb3pEBJABWfdblO1D3PQ7Wbx0q+5DDp73Krml+zpNYkiGFgx/StiO6/9M9hmEUv
CX1vKjDPuDUUTsIVBvlwh8fDvo6wvu8NJFfLRvhtNr/UTUDKiQ714MxfPna6iFohiInV2k0bW61l
0fpqXSE8OZYtNAFGACSPE9XRHyeQo/spz+IXoLv2Vbj4jIFE7U5PTig6hAp1G5ElkbX5TzE5Ho10
n24zqnRwbrSPGQwihL1r5eIf28l9ShtyltMBJ5BjK/8axHVMUBFirHIVtcN4O8QxnUWF6hxx8EDi
7cy9JlOvvU9yr3xpgdlA6fHr7/BjXoWOSkEPEJy40xyQavbAuauDm2XO1T0a/eRU4soj88Re3gZ7
KYpdSADXZ4oC58pYSsrlhgCC05SrcOek9Y8xbKIDSiqyGxXJaFnkp49hFgxvppfmrzPe61d76qW7
dpsge23oTW4m8rnQmvXtnt3U2oY+gTGSiL2pSoFA6SCZtLWJlKH8PU2qCye8QBmWH77WuCUBglOf
qwnX9NfkXRmlZOGR9t2uqzgjA470nFXiBgqtRG90G+wA87aahno9RYSe8LlAyPfzZB0b5rom3uWE
JKTc2LNrvTi+Yd/2Rvssl/YxrQ3/CzcmmHYzHMHwuOBZ3LVVL+mTj8bvqjDn6NrsHTKg0o4ZoIyP
oQ7i0WxsXo2he1x0TI/bmtWnNxAADJe/urOBDnxnkEBshjDIMAmLqabBHzvPceK4a4+sNIfWENH2
wMjjGxTCw3vvGgRF5PGa8R6pyRnE/jUjgROjVmIkQOz+yCemHN3YXDOTm7auN6lNMg72G6x1ebAN
3woQZ08zGVtU+k7mAZDqe8vgjXMS84zX3ti1FZYXwvyC6h4TLj39uhfM6Ab66GMnmXHkkWRgzAAb
da+FDOKhmhym1lk82Timo+A71RXjk0EOzFcuWocoSuYHSghMeGPpfgxuq93jEYOuudcKpYuYLhZl
BIwoSDrGxo55cwEC4CDuzn4cgmWJB5thnU3mwaqjaKmKYJTEeQmEK1ARz5gEMx5Rt1r3BD417HkP
YvLmY2xEMCqSLl7HKbw0N6ux+6IEuTZ63Qmk4/HpVK37szKcL07S1jWqog7rmw6aysN02zAL4iU3
spsJp91NaGfZdWKSbLFKl88Ecs2qMbVmDVhEZbaPHPKpaEWbrEvMhRSRXrKT9FYRRy3hfSPaaotC
OrHXTjd1B8QE5zwb450zyGjTlq0Apeo6+zR2wUk3/me6lMFDY3XTOmny6inm1AnNrq1PE4KRbQtC
Lb9xK/zIblfiyizN+GBMmn3uFV6/d4So7nlyIayZzPiQO7dfDSd5c2URxM6xB2NijKryxBXOG2uq
SxhtNcSbPHOLuyIy3F2uY8RECZyasl9t5s6U1yi6/RVD2GrfD2rYOFia3622TTZ5QOrgSFpZ34nv
aYODabmEmE1FPKw8HW8GcYfoFZoXG1XAYJtt1f0U9phtBzEPj6kJ3m1kYEvMeoD0KaiCDRKB6FHq
rDWM+2DmQ3o3cyfJjolTW2zTS1ybg0aQYXliHKfhCgFUQs9h+t6aTv4Nv/qwo2DNvoqAXDiG/9zX
IPiWBPmPNpPdkRaUz3E+yzaNy99FyLJXs+t6h1GSPmfSYdsgaLZ2Vi8FgHsj/QzTAExlnhh7ZtDG
ykFJRxJJbp+sLpW7uk+b48CBZEu5Gh7IyOx2vuLkRXOGEA0rGa/kJVAvV4ST94IgB3NGrKV08p7t
d+Vn7xLdwLU/ySEW62FOvMOEG3st3ZvFmepDqVP8TNT5OwLnPhuzvqfPw9FBXuBly54l2ljNsLSF
dOZVknhyB/uCE0ZueqiMq7Nft/e+2e3DrkG2Wwwrs8iYESflQ2D02SmtlnhXtmT5kGcBWFACoacd
c+qWXGcX5jd2YRgPYacmqtohPNCJpbliF/dGVt7NrUx2SK6BZQDWWHv5fB+ORCBmSCH24DKqTb+Q
feHEFRqJZBD0cXCLxoZv3xq9IuckNPyn3gGmuKRRhQZM/Ggij9DKS+hiMRQrS9YuG1lGJGNpD/cT
/rtPWczNFg45hWlH6ajGEvH7GLAZw2Af3UGszbAejgrn3yEtY/CNcglORT/f59L95kT+839qqf9L
LeWCPfxnpdT6I5c/q/YvSKdfX/VHLSWE8zd0zmi8Pcu6gJv+t5bC8OSYiL/hggdQcrS76u+uJ4u5
F/rMAPl/iPFNVzl/H4lZEJ34hmjbg8Amvvrfcj39xfHgmvg5kIl4eIEAj6Gh1rrx3yyMNA2rGo2v
OpcM/rfjFHGoq+yULIXMn0YeO3c+pTyA5CiaWU/b2RmfMwfD96oLyz9Y85/qv+If1d2vQdzvrGLx
Z4fL5WqwGFpAz1HGMwPTxd9vV+OUc52FyTAyHkAlE2eM11YDKByCL0Y63pj/nOHdH2tEJG0RaFlV
2qINiZbOd9YkdJdfIRjFW75HQoJLnovnxTUCsccqG/0QsyHUvzAcXFwRv00U9efn4KPCnQjahBDL
vyj5HYnWGv10f7aVG8cbTy35M1CIwN7R6qYDNM6IkjeSVh7OTI+tbM5Me18gohSbdkTbS4HWIRQx
kAB3vQRBhH2XA4nfuqQBgftJ7sDenYoupIej/WQvXdJcgVEnAVZ2hncj22Qs/oXl5h9vgw8fgTKb
kljgyPvLmNQnjRU9Wt6dL3wkdi9EpgT78GjAK1B3jCnDxzoS+dtvL8//5/brZ+33z9IHES0CbfLk
WeQv+rJ+u/uuqWKn7uLyfJF7iywZ0DkSVBNEycs//0l/NsG5HMB9AmG0UQQ8NjaRvzxndekQDAY1
/hzUJmpmzq35PuoD4iqyOtmazYCWDIxDUK1T252Kf/XQ6Ifiz78oDwquPxDk6MDsv/54+GrA0MpC
nnUX7AOsLZ7eXF+DuxQd7GtonLPJrafcai4Tycr/0SMTPU7wba8VRbwJaSatyOQiov3ZbtH+bBIC
ZH/UVJkb01gKf+2G5JEfXNsj0fCff3riH28UbiyWDZupvcO7qi1jv90o0xvc0nUjg5TNiMiitgco
yHi4p5HPDLiMT1Mis+9xAL9ILU2y8ypHIRwUo/+z95HWQO2K/bVTpeMP2dr+1+jSgz7984ukV/HX
TxktAQ8RYgTWVt5OGly/X6WH6sckzcu+SZ1G64DALiWa5aXscNePA0hW1Zj3YzEToJEkCWMnUe47
q633OSKBdZY3xUOduwUxVvkUv04EBx9n5tHo2Zr6GelKsIlQSa0HojcZsPR2SuMESNt5qo3utjGY
x8SxIAjZWCJUxtaYFAdE3/kDFNg7ete2gp/jN+c+ap56qzBsEj4tPkg5W6wNzrAsK/BQ6XVO3fce
4bs/JVhYrxfgHuF6MhOnANAwS0bQLRk800zQipioqUg2+QSE0D9Ce/H1QB5XS9SBUHAiy3pqEjFl
+8g3SABi8hN9xzLUakdZY3wbMA9s6rojwQVS51E0Yf4lMVzw3ttF9khSnoJ30TjxqaVGX9N1r/cY
c8LbZirUlpNusxNCiXEL6oRTPFbtoFmPVGvborORBNXhLRPW2EREX/UHthqLTEMwnaug9/M3QgKT
K6sN60fX7t39EKaGtWO6tnwExD1tObCnYNMzEqcNpcwPC/vBzw5/CfBBC9QvpgGL2kP1ZE3b0zRt
53gcAgrAiKN8bxeHkj+K2cVpKz7oYiTWC+0FcstoQgKFvB2aWg//ye6Nsti3XraNHaLZ77WphTl5
a2Lt4Umi1dhPIbGTtq+uPdIq8uieJhmQGOS++Vy2X8CILGt57yZDXSK4Wpby6tOai7S3QVn38BLM
M4npRaZOoWyW/RgOfXQsWs08S4GHPZpU7NCYbRT/A/cgwrBghorbhTd2U0YARzmwZ1Oz9bIpBsWL
hjq6TVCH+6CjZ39KNrPKw/7a63qbJ2oi+pmaa2Av3HlGkka3zOBsj4Be6kUeODvril2ZyzZckQnl
QFdRo/TWRoSF2UXPbZbOuuoiVCVJOACkm9C/FNsu4lSwY/6DSDFYXFbM0kI6gedHy6DHDtTLXScN
5NlVLIOfxjACL92YldXvpRMMwRlffxydStvvfTddl6prlvnQ0WJuSRWKE6J6I6KTmh1GkVLuZihA
88HsQDCvXYucqbXPgCLft6AIjLVmJ7wadQHez7Y9SkT+Zxr020yj4yMvy9eUjm9xJGaqz+lb9t7D
ojXPu1TrKa8IjiW3coW3Nun3UTsSTshmbJ/SmNHWbqi5AnKD83jZBkItjKYhtk03RTDzaHNMJyUM
JhYBczjeARpF5KFsfAg0qPR86N9ETqc22rmM0dom4AJIKSVYqTkKUzqHmIw/b21lWWPTjqRwXoBG
uysYZnV4R+5d6qxt2SA5LdCdGleglZ2dqKOYRl4S+vVWzMlSHRMpcE9leKymlf5zK63ZKXl8Ykot
NUljgQcrjW8tcUmzsZK8R9ZZLKVk5h6MjmE/zbrbcvbqEGVPGTb9jTsQy7KPOxhPZCpi6CB4Xiai
RKeel8kJoxAUkW5yF3kl+rh/cgBFfbhKNwoCwcO7G0qlXUIA5Ln4QWgnhU1i6xoF+5Y8lQb6IRpm
Qi/S8bGju/O9bhP7MPoABWG8uBRrZRDxfdy8QvpZtvhZFkVr7x4BpXgSFx3mxIgyQBc0IzwerSKV
h1ZZKPtLP+6sW2mgXf0FAy3TVNuz8i7p8A9AcCQ9FhEwgKWSC6uglIkrdjBk0gGegm3BKtluIAao
6sj4K7Lu0nbIsgcrKENs1046DTcY8fThU2vrXTrOioZcwY+uqgUvlLLIjNgTFKp/eX3pE+sT16UV
zY5b8lsMDfKNVYJvCL1tNvLq1DlD1vuy9Xnl0e0jI+e/saZaPYroRjgzmU92Tb/mmEytGm4KI0GH
zVi2UTtl+ibS17GhZcY/0+niN2IBUaHQ5+S+LF4iyw5P9JkkCSAJAtb1xUcxlVp+rFpUz3avULnG
HHPTq6ous/QxYLfYd6Upzhdfj2NayLMSJ5HWqWJiMlxFSUU22dz6zcQBd7b3tcXHSgeimT8zGi93
atCAlMacx4wsgSLuDnRiip/zEuo1hNEfsBoP/zfj4znpdrVXhK+GGRU7Oohxs/Idlrm5nZIHiYT2
KiygPW9cq7Vilj0XOtiYWOELXa0x3uZWyWuyGJEdHp2yEs0PhKX4jgLBI7Wd9Iq9TV2DT1QxeN6y
ycBNEu0Aey8K835kp7VHrQ9v0m/ISsMnY+aYflrCvhVf0Phh7xeMzcajnCy+lSpEgkV6ir34WHNb
EFBkBC0uFYjqGzX7+WM6ds0qIADVKdSItnAionmdmaJbkOFlVXVTegDRjN50qi2C62K8iuepTtaB
2xXJEycRoDu4XqCb+BKmZ5bQZVuF0xg07AJz84hiUcg3UaFBgN7JCWx+rnsbMw+GN5w+iU+i6MmI
6ul7EqPOWuc+QXZHGZrinr5ZBKRzaDq5lcvAQyqtPrXvSA5e3HPh1YjFmhqv+40jEkfR2/of9s6k
uW0k28J/xdF7MjAPi+6Ix0ESZdGS5UG2NwyaojESADEDv76/JEiXSMsuu6HoYLxo1KaqSCWRF4nM
O5x7jl9lU3rzeGoV7FOUsVoUapHzy8KpXKs1tFKhYqWXrQW1LAnYGibQBh059DSTzNg+0DIlv/fd
lLXGSUf7Z+hssjuy4TIbrJLY/oVFz2yFEvFnmisqSx4FQWl+gLEBwH+lO7k2p4hklffbRUbDQeOw
oqfJjpuWwIFeLk/NaRUzKaCod0othQb8UrHNvOp64MyDdACAfZOhqgZOalPk8xDYJGGkTWEtc63A
nSDcLs0aej7ogqQCSlv2wjX/J+bUMVz/DbQYzheCoJ9zx+BA5am3yl/F317htRabr8c02d3f73Mq
pjG0JbqSERX8Thezr0+b5pA3kEhf4pjH7RcI5APM2BoCS6aHyBZVY8rUfHTIqVhDi7oyVWXLoKxM
XetPYMaCpPtpeAeMmawOFXQCPMIrVcz8aeDR0HggcyhIVwGa2BvnW+gMbutmMfOF91ZFV2jnXmeg
KexF8QkF4ZGvZpMnxnsmkrZPYp/dLcAFLgMksXHAZfH5kwgthoAnsSwUeGII+t8stE8NsVhGZjra
0CSgJCMpR1bAThxEBMPFPEkcWOoVLZpWymetRE7EnYAUdOYSngQaVRc5hH6JySngiiZzvaTw50/Y
c4UowUqrN3yJKlTkjlAu99GsEf/aaNoIgc8PWRtfeptslA2mjU5+Nc6F6iqV7K1URki4SXlcIIqZ
qepECogq1OhjYwW8mTJlTeBfG+QtNEV97RQ46p7fvtXyLEEFxYIZbjDXdd8aqbmaTbPgBpTMW8hz
iykC4SO0VfO3hv1ZVgcoRJlLQISD6caHWNegYGGYyLfaNPS7MC2GExp3xhzw9/VgQWmSnD0+8bTM
ky+geaRLLyzucITQJI2+tg5NU34AK0wVXqI8bo2qHElZNYpWm1qTLgOEMwnfq1WkORPHKLIb2BwR
H5eScWKgDY18lBeot87GdzrCkP/1LfzN5gIxmPXLPC2lonwZLY8QL93fHLK0kjaUFFWk8cihEdWQ
KzggXmRjKIn3CalGmYSR0Dg7ZGkFN5XER4AQaScwnmRpNW0Irz9kR6oiUV2BE/BPdhT2juMtRRJN
FaRbeJ9RUWHfO8nIJQirK4tF496aCW1SwFc3cBFXriIK0EbQIKwSqNEFXAquSEWoydyBVQKtb8d9
zBYWSuhwMCjJGPzJtp657RagMd0NxqpNFRrkI8/iVd0kzU2MElz44LVIfcdZKz36tEHbIxmSIcoq
8NQ0k82gLNVLjz6hD2aem8os29pleV3D3l3NU3ogpm4e1HQKCl3ToDGCeSLb2phMEVoqzeBGKpqE
Y5fAcyz7UQv6uAFxUygpfeluONPKWmrAxVryGvhaQfipOtqFTQpQmS6qCHEdzXC9ObzP1awgfXI1
SIt0VsYbKumpF9Vvy+3gUqHzdRIr9kMV1eqlOwhzGiKcWNxV0/oPtZ6hOVSgjF3gN7j0zKVXfiun
kPtXgbzIIdsMfVoVTDVFRkOOCKGVGDbtMa4lbVsjnjxWBg4q33mKp19rfkuom1Q+xX5QVSss0rwO
MttfpO9bI2lneaplUASbKV2nyPvIo0SrjDq5TK0ERKBSK9U8RorT08IrM2xoYYkujNbalGDPqVTl
6pXv1XC81/CSJmVhvm6LOkqBDyOxI0MFXbkIT7uQ1zvEPuVM3kDrUL6mLZ82ghxSDE5SmIetgWkm
aNHo2udSVeT7DPTHXbi1B/WjHQGL+WbTLv2NaF+p1DcKkJ6N/A5IkHxh5J4JkigxF+anBOgM4gEb
u7ypnCC4NqKCCARsycIdN2HhzzzNjsAhh8Fbcjyg4QGUECEF1W2GtsoI/BQZl7Cm64JMP3B8RZav
LYDXZMqk9qL1vACydbo/vaS+z+m09yaLQahMPBvlqnG4zZ1ri1yRNtZIfxI0AwK6Ar5f5tMQqMNs
U0vpRWu32TJWknCl5FtZvbADgJAjyAbcUW4tADyh55CqlG1t+TojlwP+BPJTf+P58pUWFV9cX0MT
oUUKFSZT39NHdFc4X5xUkwA0aMQltT64JIESTUx+bh4aKkmwVq7fRnEuX7pVYPm3MJWYow0sGQWd
v1LwWpEd4qNKyUo4N4xIqErrb7x84Sv0IIfajYG68nW0aCUITiV64Qp3yT3iEksb+aIInTeGC/Zr
UmjGDTyU2SdAKYsvburaFzGA8svEB1MNSRZwWNlMPvgZOsiRqb8VK/t2IUMJg7+EqOJWnrewko9c
L8nHlproF5aXKCkWSKRvsdxItzFVh0+wtrav061WAXAIwqssJAHYeIZz6fslqUMvW4wWW2ITpQqy
S7QY7HeOBs0JMiSKIF/52CrSbaT62zHU08YN3OT6TeJtB/R3ZNWDvo0BrNCsWd1A6K583ugN7TdF
08YkqkJJvQdHCH8OBAffBqbl0oqMNS4EMcOsgAEYCiB7nHoLqAEG4PbsUVAa2rtEBc4wVswyXmlW
47zXfc2RRnGQ6l/zDT3gkZ1ljJHQq2OFylhVkwHMNmU4qyQjvg7q7YaUjg+rdkmiQY0c66rWcXSA
EFB1LYzav8h1R2ahFzT0yFSo3qPcFIxD7POeWhjczH58bynNDewlg7EeLOwrUq+UnC11a15bYMts
6PxD67E2IvfODi3vCtKW6JGMmD0JJajVR8mGQuG0iTUJ50GeLQz/Hukea9aoZT0JWN3v5AHyHiO5
apQru1AX4ypvP1iSL5PsQ3YB+M/We+OHsE3TcaB+AVhTISpaDCZ1JWsIp4NG+KzDeDVR5aS9j2vb
g1IsrQCWZRECGn4sGIoD+DHMejWoETYpFTX/5gQ04Af6tp3GoUvWE0fskxK1m9tW9uzbsrbauyZC
T130nd8paZq8Xgwq6Z0pw3Y+zrZpsL2I4wwRdDCHSysp0olWF/G9D7kZsJQK6IjrF6AOyCB9q1sc
1qiMzM+qkrckslla05YtZ+zmTUmW2HHhzoC5Y2ZV6MiZqNHMlS0SULyR6oXmyMoHZ0u/llXp7nUM
cP5uC7x7kuNnYlnbbdZeAw24TmODPwb26E4yqQnJZ6BZSZ8d5OGyXCqzNm2aYqwppA82HhoGRJEj
VVfiee3DiTygneKmjeLqbWgOpgU8YnN0MHRvZDaeu5ipBtga6M4RHVNII4RZCcMKbCdzM7Gad1Il
Z/VoYLj2vWbTH1xaeT2L6wUwx3ihVaAJPemW9GPwsLHj7YNjgXSMinDxMQkW3uui3kJ7X1ntBznV
mil5IP+ySctmumgAa0qwbLugELdSDOJSkfJZFLYltLBm8QGhSYAinpZFk4Gng2PQyTjAGyXdbUG4
q1PTWsTXUTXQ8jHYiea17kOFNvbgt51asaZix7z6pNWmDmG0a1w29aZ0x/520V7LnmysFMYfjONF
5N05OXkQw5fsh6bVsytJaznorQiqtxEUEt4FfSfGjUmL/PuFWabOaKCTaafLx/IQPYHcHikINAoS
rYj+nznHey9fwLWnO2zC22KdNvfrrAjz7KDxLT69i70of09nVO4B6PjDL/16oL1a1d+426C+hYrw
UTC/u6ndzfxqjHDJPRePSGFp0lBWoGxFRIryHBcDhjE6m93HcEYM+RnoSen97a7dDz4x0s/M8OsZ
dvb89Xd+NYMu2TF7/Oc/iO0FPKGfFdQhfYSAL8hVHGb51AqwyA/BjKCU2v3SGU2fWxOC1b2mryq0
i4twxpaJo7iY5dPpW4h0a/SDA4/pPicq4wfPyAoqtT+K4/2sgEo5rpHGY+5meWIF2x5SWlEQCic/
Ja7u3fvvW2EVF1EutiRIVo4ontnef88GJyP8tR2oNhQAyAHzsL8/6acrARtI1AAMVSTwxNX94H/f
BsvHDcrA+2Tl03wCVMrkE/stBJGgJJEgwXa+u04WgizpEF6jQG2c3XsAmqb3iSAPdVOXwbbpz87e
VGAHZ7OgSeDcdgFZM4VQYq+HLxJGEGaQYwXwJ66TA1HgCA2d3idLOrv5g0PszqcO6PfdSfkDf4AN
QJIAFSl0m3XX8VFg6mySlkFiDNpwcZ2dEdi9BUNzr0WgWEPd1nWZOuzx9C1lqAGMQ/9BMLdznd0O
gLcm2FZ6TZ9FAKIE1c29TyjAt09PAcsY8v5bdMbvt4izOwVk/JnTOtefusaqOdQV8sas95PpIw5r
gZBUDuY5u0WgANoFtNlvEXAKivnrJw+fop8pybSpHlyAM5y9rvU+BpShbAJa1Mz9i37iA5jyECZv
ipt7O5+RB0SqVmgD9Hr4nIIWcxeI3G6b//EVwDDsEGKfEFf3g2dlBU3Ug/tZwRiqxESaau/jnpNF
QH+2DIKc86b7pbOaPrCsntMnLKS53DK/h/4nO4FgGaPFHDd57yef4SLgDO9rBYsKoqmLDpDuyGfA
p4ehjUsAUFykSM71VVDofOhpBY2oAJ4xJMeN561gDxEzEJHx/lU5O79Q9DJ0N9XLO96rHz2fLZOp
URu6zqFgdWbo3PFz2hfErt13LahD6uz0axwiRA7bp28EZ6POOkG5lZK8uM5vd0QdsG+kpCnkDGm7
ICXUzfLUCvqQvRHAAD0Pu+v8dkfBLdJ3LZA/VnnQ6IF1VjjZHU2iZQ4QBSxHd51dqADaRDTj9XIU
VBJCyJ+hDrTfFzDr0RtBFt1iWzCM/e55fmuBemHfgIlaggbDDC7T88lDgmcTdB/AmcNi2Jn9jHZH
2sCU7tH0OyMIHNj/9sHxyRshy4QOpqXs0I1i2Z3R/NG6UHpHTtLQsg2gLN1+8EMxAWQoImIgQ1kL
u6tLWJ6TFYCk/mYi/SQN/VciHX8J4l16UfdO4WkaUZyRoF9pOd7n2Tqzn5EVqKjIfXcElboaHaSw
iOxPh5Mz0hJrhaoS70S3Fs5uX8TF2Qd3//mOQDAtweHFPyfTJ5UODzNkzBboYHGdndMMZnqf5v/P
p8/haAF9htplvyWcbIhkE0WDqEb/9ndH6ry2RRX0eN8NQWQTZai4iSW7Z32SUTGtodgzNZqQu8/P
by3olmBG6OUoaSYuAmw6prW3womj1BXaRfJ2H22fXQAFmF+AfvtZAaeYN55VdcggH7uLJFbIO1OA
oOV3d/3B4fAbJ8h3FMvY9cLHHX7FW2fPIVh+9oUDbuPHz/eYjQ6YoX3HWu++KOAs3W936A3x3/86
OkF3vtCTDw++0dM/30/wx59+9qYO//PKW6fLdOU2u+k2+9t8s9yAgfm/cPl1eczDyHGFzf+6k3/+
4+g+nzz/vxk4C5aHcYRNZEmIxfYeF3K2+BhGD3SbDaP/wD8VFvg5Tcv3V+FXpvglQ0vfsWM4GZaP
8WH+wtAdDKCvPcZw4q1Xubcq8qPBd1X2voNP1uGyWqbrpyN3FdzeI/9eE1dPs19gde/xeHl3tde+
93+5jlPnuO9sD3PqO/IVFve8pxanmUNoX/cdePYIl+thmN2b3mEReo+LTF4Ue9nx0DvcX++ho0fv
pBlnXzzuPXJcHS8LeHY46PsO+/pH0RNBfvICA3NnxSpoDiPtnl9XQe57zzdx4WU/mBni6Rc4XuZL
LzraPShGvcTxMl+mTbiMHp+aY19R7muO+TLLliu3yNZ5frSm6c4SNdve43sr13OWx6i4rh7af2jO
gizOj1a2QpBMONN/7AwiyQy09dHepEBs+kKjx/CvH+5TLG+GfpEb/3lDX8/T5c36a4qy7LG1u0JW
X2u/WZfL43NrXxvqP3D16mq5STLXOz7WGV9UXV5i/Ot1mq2PdirIwUUa/yUGn69rb3V0jDG4QFO9
xOCf4zQ4jLRbgl0RpvfQcZq7r8bLNOakPF4uXWb/ZX5gsgxO332VDqjDhJ6F6v+WZ3zrescW7zLx
fe/6V+zyPV/N23QNWfRh5rtH2WHw+97z3TqKRPvh8oTIcZ+W7jv8vRs/rl/Nsh/Oti7f23f4d3Hx
k4W4T6W+zA/8uBDF8GST+g7/Huuvs2x95FLsE4D9x66P5er2gP2+435AZeowc7EQ9wWcvsN+XKcb
TrajkbtEcO+RPSKbk+W9Ty/2HfphybmDBurxq0m5TWTteg++zvJXH5+7eYrcL7D4HrxsFUcQfR9u
dfc0u1xb73tvYpoFnOORIRg4/I+f7d3PZZq+l+t+zD8dWpqe+7Pj5Jr4xipcL9N//RsAAP//</cx:binary>
              </cx:geoCache>
            </cx:geography>
          </cx:layoutPr>
          <cx:valueColors>
            <cx:minColor>
              <a:schemeClr val="accent6">
                <a:lumMod val="60000"/>
                <a:lumOff val="40000"/>
              </a:schemeClr>
            </cx:minColor>
            <cx:midColor>
              <a:schemeClr val="accent4">
                <a:lumMod val="40000"/>
                <a:lumOff val="60000"/>
              </a:schemeClr>
            </cx:midColor>
            <cx:maxColor>
              <a:schemeClr val="accent2">
                <a:lumMod val="60000"/>
                <a:lumOff val="40000"/>
              </a:schemeClr>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solidFill>
                <a:srgbClr val="FFFFFF">
                  <a:lumMod val="95000"/>
                </a:srgbClr>
              </a:solidFill>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18" Type="http://schemas.openxmlformats.org/officeDocument/2006/relationships/chart" Target="../charts/chart19.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17" Type="http://schemas.openxmlformats.org/officeDocument/2006/relationships/chart" Target="../charts/chart18.xml"/><Relationship Id="rId2" Type="http://schemas.openxmlformats.org/officeDocument/2006/relationships/chart" Target="../charts/chart10.xml"/><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19" Type="http://schemas.openxmlformats.org/officeDocument/2006/relationships/chart" Target="../charts/chart20.xml"/><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2" name="Chart 1">
          <a:extLst>
            <a:ext uri="{FF2B5EF4-FFF2-40B4-BE49-F238E27FC236}">
              <a16:creationId xmlns:a16="http://schemas.microsoft.com/office/drawing/2014/main" id="{9992E041-514A-7519-2B01-063DB8038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434340</xdr:colOff>
      <xdr:row>6</xdr:row>
      <xdr:rowOff>41910</xdr:rowOff>
    </xdr:from>
    <xdr:to>
      <xdr:col>13</xdr:col>
      <xdr:colOff>129540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ABEA47-3ACD-328F-D30F-221501B897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502920</xdr:colOff>
      <xdr:row>5</xdr:row>
      <xdr:rowOff>30480</xdr:rowOff>
    </xdr:from>
    <xdr:to>
      <xdr:col>19</xdr:col>
      <xdr:colOff>502920</xdr:colOff>
      <xdr:row>18</xdr:row>
      <xdr:rowOff>120015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0472876-98B6-5F2B-D35C-D3FF5D34D0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51920" y="944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220980</xdr:colOff>
      <xdr:row>9</xdr:row>
      <xdr:rowOff>114300</xdr:rowOff>
    </xdr:from>
    <xdr:to>
      <xdr:col>18</xdr:col>
      <xdr:colOff>220980</xdr:colOff>
      <xdr:row>23</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5C1DBEF-4364-1C0F-DE48-151F59945E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6038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335280</xdr:colOff>
      <xdr:row>10</xdr:row>
      <xdr:rowOff>129540</xdr:rowOff>
    </xdr:from>
    <xdr:to>
      <xdr:col>20</xdr:col>
      <xdr:colOff>335280</xdr:colOff>
      <xdr:row>24</xdr:row>
      <xdr:rowOff>36195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9E14814-172E-281C-0FF1-841414D946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3880" y="1958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83820</xdr:colOff>
      <xdr:row>6</xdr:row>
      <xdr:rowOff>45720</xdr:rowOff>
    </xdr:from>
    <xdr:to>
      <xdr:col>14</xdr:col>
      <xdr:colOff>388620</xdr:colOff>
      <xdr:row>21</xdr:row>
      <xdr:rowOff>45720</xdr:rowOff>
    </xdr:to>
    <xdr:graphicFrame macro="">
      <xdr:nvGraphicFramePr>
        <xdr:cNvPr id="3" name="Chart 2">
          <a:extLst>
            <a:ext uri="{FF2B5EF4-FFF2-40B4-BE49-F238E27FC236}">
              <a16:creationId xmlns:a16="http://schemas.microsoft.com/office/drawing/2014/main" id="{170AE342-CADE-DAD1-4D31-E06827DE7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167640</xdr:colOff>
      <xdr:row>31</xdr:row>
      <xdr:rowOff>118110</xdr:rowOff>
    </xdr:from>
    <xdr:to>
      <xdr:col>14</xdr:col>
      <xdr:colOff>472440</xdr:colOff>
      <xdr:row>46</xdr:row>
      <xdr:rowOff>118110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487FD17-ED44-54AE-F8E7-ECDE98C10A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2640" y="5787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411480</xdr:colOff>
      <xdr:row>6</xdr:row>
      <xdr:rowOff>45720</xdr:rowOff>
    </xdr:from>
    <xdr:to>
      <xdr:col>12</xdr:col>
      <xdr:colOff>106680</xdr:colOff>
      <xdr:row>21</xdr:row>
      <xdr:rowOff>45720</xdr:rowOff>
    </xdr:to>
    <xdr:graphicFrame macro="">
      <xdr:nvGraphicFramePr>
        <xdr:cNvPr id="3" name="Chart 2">
          <a:extLst>
            <a:ext uri="{FF2B5EF4-FFF2-40B4-BE49-F238E27FC236}">
              <a16:creationId xmlns:a16="http://schemas.microsoft.com/office/drawing/2014/main" id="{A64A97F2-3897-E62F-667B-4C1A84378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18</xdr:row>
      <xdr:rowOff>7620</xdr:rowOff>
    </xdr:from>
    <xdr:to>
      <xdr:col>1</xdr:col>
      <xdr:colOff>205740</xdr:colOff>
      <xdr:row>21</xdr:row>
      <xdr:rowOff>22860</xdr:rowOff>
    </xdr:to>
    <xdr:graphicFrame macro="">
      <xdr:nvGraphicFramePr>
        <xdr:cNvPr id="2" name="Chart 1">
          <a:extLst>
            <a:ext uri="{FF2B5EF4-FFF2-40B4-BE49-F238E27FC236}">
              <a16:creationId xmlns:a16="http://schemas.microsoft.com/office/drawing/2014/main" id="{1A556274-06E7-1F87-9E92-395AE42ED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17</xdr:row>
      <xdr:rowOff>160020</xdr:rowOff>
    </xdr:from>
    <xdr:to>
      <xdr:col>4</xdr:col>
      <xdr:colOff>617220</xdr:colOff>
      <xdr:row>21</xdr:row>
      <xdr:rowOff>3810</xdr:rowOff>
    </xdr:to>
    <xdr:graphicFrame macro="">
      <xdr:nvGraphicFramePr>
        <xdr:cNvPr id="7" name="Chart 6">
          <a:extLst>
            <a:ext uri="{FF2B5EF4-FFF2-40B4-BE49-F238E27FC236}">
              <a16:creationId xmlns:a16="http://schemas.microsoft.com/office/drawing/2014/main" id="{CCEDC2D0-1E19-CF57-4898-79D0EE2BF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175260</xdr:colOff>
      <xdr:row>17</xdr:row>
      <xdr:rowOff>129540</xdr:rowOff>
    </xdr:from>
    <xdr:to>
      <xdr:col>7</xdr:col>
      <xdr:colOff>708660</xdr:colOff>
      <xdr:row>21</xdr:row>
      <xdr:rowOff>19050</xdr:rowOff>
    </xdr:to>
    <xdr:graphicFrame macro="">
      <xdr:nvGraphicFramePr>
        <xdr:cNvPr id="8" name="Chart 7">
          <a:extLst>
            <a:ext uri="{FF2B5EF4-FFF2-40B4-BE49-F238E27FC236}">
              <a16:creationId xmlns:a16="http://schemas.microsoft.com/office/drawing/2014/main" id="{072271C1-1000-5B3E-9892-EE0CD0654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18</xdr:row>
      <xdr:rowOff>45720</xdr:rowOff>
    </xdr:from>
    <xdr:to>
      <xdr:col>10</xdr:col>
      <xdr:colOff>990600</xdr:colOff>
      <xdr:row>21</xdr:row>
      <xdr:rowOff>140970</xdr:rowOff>
    </xdr:to>
    <xdr:graphicFrame macro="">
      <xdr:nvGraphicFramePr>
        <xdr:cNvPr id="9" name="Chart 8">
          <a:extLst>
            <a:ext uri="{FF2B5EF4-FFF2-40B4-BE49-F238E27FC236}">
              <a16:creationId xmlns:a16="http://schemas.microsoft.com/office/drawing/2014/main" id="{7D06E84E-8E96-D6E3-F78F-9C5C60D11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480060</xdr:colOff>
      <xdr:row>17</xdr:row>
      <xdr:rowOff>152400</xdr:rowOff>
    </xdr:from>
    <xdr:to>
      <xdr:col>13</xdr:col>
      <xdr:colOff>853440</xdr:colOff>
      <xdr:row>20</xdr:row>
      <xdr:rowOff>148590</xdr:rowOff>
    </xdr:to>
    <xdr:graphicFrame macro="">
      <xdr:nvGraphicFramePr>
        <xdr:cNvPr id="10" name="Chart 9">
          <a:extLst>
            <a:ext uri="{FF2B5EF4-FFF2-40B4-BE49-F238E27FC236}">
              <a16:creationId xmlns:a16="http://schemas.microsoft.com/office/drawing/2014/main" id="{78561F4C-62E0-B277-F72B-4EA9603C3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7</xdr:row>
      <xdr:rowOff>45720</xdr:rowOff>
    </xdr:from>
    <xdr:to>
      <xdr:col>3</xdr:col>
      <xdr:colOff>190500</xdr:colOff>
      <xdr:row>15</xdr:row>
      <xdr:rowOff>7620</xdr:rowOff>
    </xdr:to>
    <xdr:sp macro="" textlink="KPI!B17">
      <xdr:nvSpPr>
        <xdr:cNvPr id="4" name="Rectangle: Rounded Corners 3">
          <a:extLst>
            <a:ext uri="{FF2B5EF4-FFF2-40B4-BE49-F238E27FC236}">
              <a16:creationId xmlns:a16="http://schemas.microsoft.com/office/drawing/2014/main" id="{680B2E0E-6D21-4A17-1ECF-AE5070853CBC}"/>
            </a:ext>
          </a:extLst>
        </xdr:cNvPr>
        <xdr:cNvSpPr/>
      </xdr:nvSpPr>
      <xdr:spPr>
        <a:xfrm>
          <a:off x="38100" y="1325880"/>
          <a:ext cx="1981200" cy="1424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solidFill>
              <a:schemeClr val="bg2"/>
            </a:solidFill>
          </a:endParaRPr>
        </a:p>
      </xdr:txBody>
    </xdr:sp>
    <xdr:clientData/>
  </xdr:twoCellAnchor>
  <xdr:twoCellAnchor>
    <xdr:from>
      <xdr:col>0</xdr:col>
      <xdr:colOff>68579</xdr:colOff>
      <xdr:row>0</xdr:row>
      <xdr:rowOff>38100</xdr:rowOff>
    </xdr:from>
    <xdr:to>
      <xdr:col>21</xdr:col>
      <xdr:colOff>214744</xdr:colOff>
      <xdr:row>12</xdr:row>
      <xdr:rowOff>0</xdr:rowOff>
    </xdr:to>
    <xdr:grpSp>
      <xdr:nvGrpSpPr>
        <xdr:cNvPr id="5" name="Group 4">
          <a:extLst>
            <a:ext uri="{FF2B5EF4-FFF2-40B4-BE49-F238E27FC236}">
              <a16:creationId xmlns:a16="http://schemas.microsoft.com/office/drawing/2014/main" id="{B3A8D125-DCF1-4301-3110-5D3C9A9B85FD}"/>
            </a:ext>
          </a:extLst>
        </xdr:cNvPr>
        <xdr:cNvGrpSpPr/>
      </xdr:nvGrpSpPr>
      <xdr:grpSpPr>
        <a:xfrm>
          <a:off x="68579" y="38100"/>
          <a:ext cx="12947765" cy="2123209"/>
          <a:chOff x="68580" y="38100"/>
          <a:chExt cx="11010900" cy="2156460"/>
        </a:xfrm>
      </xdr:grpSpPr>
      <xdr:sp macro="" textlink="">
        <xdr:nvSpPr>
          <xdr:cNvPr id="2" name="Rectangle: Rounded Corners 1">
            <a:extLst>
              <a:ext uri="{FF2B5EF4-FFF2-40B4-BE49-F238E27FC236}">
                <a16:creationId xmlns:a16="http://schemas.microsoft.com/office/drawing/2014/main" id="{07803DB1-384E-373D-B45C-967EDA3EE858}"/>
              </a:ext>
            </a:extLst>
          </xdr:cNvPr>
          <xdr:cNvSpPr/>
        </xdr:nvSpPr>
        <xdr:spPr>
          <a:xfrm>
            <a:off x="68580" y="38100"/>
            <a:ext cx="10988040" cy="4953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Sitka Small Semibold" pitchFamily="2" charset="0"/>
                <a:ea typeface="+mn-ea"/>
                <a:cs typeface="+mn-cs"/>
              </a:rPr>
              <a:t>ECOMMERCE SALES ANALYSIS DASHBOARD</a:t>
            </a:r>
          </a:p>
        </xdr:txBody>
      </xdr:sp>
      <xdr:grpSp>
        <xdr:nvGrpSpPr>
          <xdr:cNvPr id="45" name="Group 44">
            <a:extLst>
              <a:ext uri="{FF2B5EF4-FFF2-40B4-BE49-F238E27FC236}">
                <a16:creationId xmlns:a16="http://schemas.microsoft.com/office/drawing/2014/main" id="{00F2A4BB-721F-1FC5-63DD-8DC76D6C0A47}"/>
              </a:ext>
            </a:extLst>
          </xdr:cNvPr>
          <xdr:cNvGrpSpPr/>
        </xdr:nvGrpSpPr>
        <xdr:grpSpPr>
          <a:xfrm>
            <a:off x="68580" y="647700"/>
            <a:ext cx="2130506" cy="1531620"/>
            <a:chOff x="53340" y="647700"/>
            <a:chExt cx="2130506" cy="1531620"/>
          </a:xfrm>
        </xdr:grpSpPr>
        <xdr:sp macro="" textlink="">
          <xdr:nvSpPr>
            <xdr:cNvPr id="29" name="Rectangle: Rounded Corners 28">
              <a:extLst>
                <a:ext uri="{FF2B5EF4-FFF2-40B4-BE49-F238E27FC236}">
                  <a16:creationId xmlns:a16="http://schemas.microsoft.com/office/drawing/2014/main" id="{2F88CE16-84F3-B7A0-8A25-90D7A726B061}"/>
                </a:ext>
              </a:extLst>
            </xdr:cNvPr>
            <xdr:cNvSpPr>
              <a:spLocks/>
            </xdr:cNvSpPr>
          </xdr:nvSpPr>
          <xdr:spPr>
            <a:xfrm>
              <a:off x="53340" y="93726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3" name="Rectangle: Rounded Corners 2">
              <a:extLst>
                <a:ext uri="{FF2B5EF4-FFF2-40B4-BE49-F238E27FC236}">
                  <a16:creationId xmlns:a16="http://schemas.microsoft.com/office/drawing/2014/main" id="{A1BDC5AC-7D9D-703C-20AA-55D2CFE6501D}"/>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SALES</a:t>
              </a:r>
            </a:p>
          </xdr:txBody>
        </xdr:sp>
        <xdr:sp macro="" textlink="KPI!$B$17">
          <xdr:nvSpPr>
            <xdr:cNvPr id="30" name="Rectangle: Rounded Corners 29">
              <a:extLst>
                <a:ext uri="{FF2B5EF4-FFF2-40B4-BE49-F238E27FC236}">
                  <a16:creationId xmlns:a16="http://schemas.microsoft.com/office/drawing/2014/main" id="{9A46EF69-F55E-DA55-482A-372D3EBD6958}"/>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550A2D-14DE-493D-A4D5-749A5647B021}" type="TxLink">
                <a:rPr lang="en-US" sz="1400" b="0" i="0" u="none" strike="noStrike">
                  <a:solidFill>
                    <a:schemeClr val="bg2"/>
                  </a:solidFill>
                  <a:latin typeface="Sitka Small Semibold" pitchFamily="2" charset="0"/>
                  <a:ea typeface="Yu Gothic UI Semibold" panose="020B0700000000000000" pitchFamily="34" charset="-128"/>
                  <a:cs typeface="Calibri"/>
                </a:rPr>
                <a:pPr marL="0" indent="0" algn="ctr"/>
                <a:t> $44,717.05 </a:t>
              </a:fld>
              <a:endParaRPr lang="en-IN" sz="1400">
                <a:solidFill>
                  <a:schemeClr val="bg2"/>
                </a:solidFill>
                <a:latin typeface="Sitka Small Semibold" pitchFamily="2" charset="0"/>
                <a:ea typeface="Yu Gothic UI Semibold" panose="020B0700000000000000" pitchFamily="34" charset="-128"/>
                <a:cs typeface="+mn-cs"/>
              </a:endParaRPr>
            </a:p>
          </xdr:txBody>
        </xdr:sp>
        <xdr:sp macro="" textlink="">
          <xdr:nvSpPr>
            <xdr:cNvPr id="32" name="Rectangle: Rounded Corners 31">
              <a:extLst>
                <a:ext uri="{FF2B5EF4-FFF2-40B4-BE49-F238E27FC236}">
                  <a16:creationId xmlns:a16="http://schemas.microsoft.com/office/drawing/2014/main" id="{E8E2C0FF-EE73-FBC3-62C5-1FF67510A3F0}"/>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46" name="Group 45">
            <a:extLst>
              <a:ext uri="{FF2B5EF4-FFF2-40B4-BE49-F238E27FC236}">
                <a16:creationId xmlns:a16="http://schemas.microsoft.com/office/drawing/2014/main" id="{9CB7AF91-C2D1-E9E6-D248-31007F3D4B42}"/>
              </a:ext>
            </a:extLst>
          </xdr:cNvPr>
          <xdr:cNvGrpSpPr/>
        </xdr:nvGrpSpPr>
        <xdr:grpSpPr>
          <a:xfrm>
            <a:off x="2276846" y="647700"/>
            <a:ext cx="2119894" cy="1524000"/>
            <a:chOff x="67046" y="647700"/>
            <a:chExt cx="2119894" cy="1524000"/>
          </a:xfrm>
        </xdr:grpSpPr>
        <xdr:sp macro="" textlink="">
          <xdr:nvSpPr>
            <xdr:cNvPr id="47" name="Rectangle: Rounded Corners 46">
              <a:extLst>
                <a:ext uri="{FF2B5EF4-FFF2-40B4-BE49-F238E27FC236}">
                  <a16:creationId xmlns:a16="http://schemas.microsoft.com/office/drawing/2014/main" id="{D1213D7C-0799-95B7-E602-E605341E2F82}"/>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48" name="Rectangle: Rounded Corners 47">
              <a:extLst>
                <a:ext uri="{FF2B5EF4-FFF2-40B4-BE49-F238E27FC236}">
                  <a16:creationId xmlns:a16="http://schemas.microsoft.com/office/drawing/2014/main" id="{FA123F5E-177E-8A35-4F49-3BA88E2D39DD}"/>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PROFIT</a:t>
              </a:r>
            </a:p>
          </xdr:txBody>
        </xdr:sp>
        <xdr:sp macro="" textlink="KPI!$E$17">
          <xdr:nvSpPr>
            <xdr:cNvPr id="49" name="Rectangle: Rounded Corners 48">
              <a:extLst>
                <a:ext uri="{FF2B5EF4-FFF2-40B4-BE49-F238E27FC236}">
                  <a16:creationId xmlns:a16="http://schemas.microsoft.com/office/drawing/2014/main" id="{8C8B8D1A-34CF-FB46-58B2-5C94833DFD3E}"/>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3D78041-11EC-44F9-A1C9-57F18F10EBED}" type="TxLink">
                <a:rPr lang="en-US" sz="1400" b="0" i="0" u="none" strike="noStrike">
                  <a:solidFill>
                    <a:schemeClr val="bg2"/>
                  </a:solidFill>
                  <a:latin typeface="Sitka Small Semibold" pitchFamily="2" charset="0"/>
                  <a:ea typeface="Calibri"/>
                  <a:cs typeface="Calibri"/>
                </a:rPr>
                <a:pPr marL="0" indent="0" algn="ctr"/>
                <a:t> $6,015.08 </a:t>
              </a:fld>
              <a:endParaRPr lang="en-IN" sz="1400">
                <a:solidFill>
                  <a:schemeClr val="bg2"/>
                </a:solidFill>
                <a:latin typeface="Sitka Small Semibold" pitchFamily="2" charset="0"/>
                <a:ea typeface="Yu Gothic UI Semibold" panose="020B0700000000000000" pitchFamily="34" charset="-128"/>
                <a:cs typeface="+mn-cs"/>
              </a:endParaRPr>
            </a:p>
          </xdr:txBody>
        </xdr:sp>
        <xdr:sp macro="" textlink="">
          <xdr:nvSpPr>
            <xdr:cNvPr id="50" name="Rectangle: Rounded Corners 49">
              <a:extLst>
                <a:ext uri="{FF2B5EF4-FFF2-40B4-BE49-F238E27FC236}">
                  <a16:creationId xmlns:a16="http://schemas.microsoft.com/office/drawing/2014/main" id="{7E8CB4DE-B50D-5486-504B-469DBEA6C9DC}"/>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51" name="Group 50">
            <a:extLst>
              <a:ext uri="{FF2B5EF4-FFF2-40B4-BE49-F238E27FC236}">
                <a16:creationId xmlns:a16="http://schemas.microsoft.com/office/drawing/2014/main" id="{486BEB50-A547-745E-312C-B53B79FED7D6}"/>
              </a:ext>
            </a:extLst>
          </xdr:cNvPr>
          <xdr:cNvGrpSpPr/>
        </xdr:nvGrpSpPr>
        <xdr:grpSpPr>
          <a:xfrm>
            <a:off x="4501886" y="640080"/>
            <a:ext cx="2119894" cy="1524000"/>
            <a:chOff x="67046" y="647700"/>
            <a:chExt cx="2119894" cy="1524000"/>
          </a:xfrm>
        </xdr:grpSpPr>
        <xdr:sp macro="" textlink="">
          <xdr:nvSpPr>
            <xdr:cNvPr id="52" name="Rectangle: Rounded Corners 51">
              <a:extLst>
                <a:ext uri="{FF2B5EF4-FFF2-40B4-BE49-F238E27FC236}">
                  <a16:creationId xmlns:a16="http://schemas.microsoft.com/office/drawing/2014/main" id="{DFBFAE00-81BC-6C76-37DD-D8C9BC6629AC}"/>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53" name="Rectangle: Rounded Corners 52">
              <a:extLst>
                <a:ext uri="{FF2B5EF4-FFF2-40B4-BE49-F238E27FC236}">
                  <a16:creationId xmlns:a16="http://schemas.microsoft.com/office/drawing/2014/main" id="{7CDFD490-07F1-E3BF-7F9E-CC6C406329F3}"/>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QUANTITY</a:t>
              </a:r>
            </a:p>
          </xdr:txBody>
        </xdr:sp>
        <xdr:sp macro="" textlink="KPI!$H$17">
          <xdr:nvSpPr>
            <xdr:cNvPr id="54" name="Rectangle: Rounded Corners 53">
              <a:extLst>
                <a:ext uri="{FF2B5EF4-FFF2-40B4-BE49-F238E27FC236}">
                  <a16:creationId xmlns:a16="http://schemas.microsoft.com/office/drawing/2014/main" id="{038DF243-5B7A-914A-563F-D92D61036EE2}"/>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2C3C2E-44C4-4DE7-8E3A-E0B84A4AC054}" type="TxLink">
                <a:rPr lang="en-US" sz="1400" b="0" i="0" u="none" strike="noStrike">
                  <a:solidFill>
                    <a:schemeClr val="bg2"/>
                  </a:solidFill>
                  <a:latin typeface="Sitka Small Semibold" pitchFamily="2" charset="0"/>
                  <a:ea typeface="Calibri"/>
                  <a:cs typeface="Calibri"/>
                </a:rPr>
                <a:pPr marL="0" indent="0" algn="ctr"/>
                <a:t>#  731</a:t>
              </a:fld>
              <a:endParaRPr lang="en-IN" sz="1800">
                <a:solidFill>
                  <a:schemeClr val="bg2"/>
                </a:solidFill>
                <a:latin typeface="Sitka Small Semibold" pitchFamily="2" charset="0"/>
                <a:ea typeface="Yu Gothic UI Semibold" panose="020B0700000000000000" pitchFamily="34" charset="-128"/>
                <a:cs typeface="+mn-cs"/>
              </a:endParaRPr>
            </a:p>
          </xdr:txBody>
        </xdr:sp>
        <xdr:sp macro="" textlink="">
          <xdr:nvSpPr>
            <xdr:cNvPr id="55" name="Rectangle: Rounded Corners 54">
              <a:extLst>
                <a:ext uri="{FF2B5EF4-FFF2-40B4-BE49-F238E27FC236}">
                  <a16:creationId xmlns:a16="http://schemas.microsoft.com/office/drawing/2014/main" id="{A5C179BC-7F45-2362-B47F-1D57939D5230}"/>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56" name="Group 55">
            <a:extLst>
              <a:ext uri="{FF2B5EF4-FFF2-40B4-BE49-F238E27FC236}">
                <a16:creationId xmlns:a16="http://schemas.microsoft.com/office/drawing/2014/main" id="{6815C015-B690-934E-CA47-636DBACF5436}"/>
              </a:ext>
            </a:extLst>
          </xdr:cNvPr>
          <xdr:cNvGrpSpPr/>
        </xdr:nvGrpSpPr>
        <xdr:grpSpPr>
          <a:xfrm>
            <a:off x="6719306" y="647700"/>
            <a:ext cx="2119894" cy="1524000"/>
            <a:chOff x="67046" y="647700"/>
            <a:chExt cx="2119894" cy="1524000"/>
          </a:xfrm>
        </xdr:grpSpPr>
        <xdr:sp macro="" textlink="">
          <xdr:nvSpPr>
            <xdr:cNvPr id="57" name="Rectangle: Rounded Corners 56">
              <a:extLst>
                <a:ext uri="{FF2B5EF4-FFF2-40B4-BE49-F238E27FC236}">
                  <a16:creationId xmlns:a16="http://schemas.microsoft.com/office/drawing/2014/main" id="{6AC8091F-660A-C3AA-7B8B-33C78D3C0E23}"/>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58" name="Rectangle: Rounded Corners 57">
              <a:extLst>
                <a:ext uri="{FF2B5EF4-FFF2-40B4-BE49-F238E27FC236}">
                  <a16:creationId xmlns:a16="http://schemas.microsoft.com/office/drawing/2014/main" id="{3C4C9AB6-2A65-F4BB-73CF-FA97F6C0005F}"/>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NO</a:t>
              </a:r>
              <a:r>
                <a:rPr lang="en-IN" sz="1400" baseline="0">
                  <a:latin typeface="Sitka Small Semibold" pitchFamily="2" charset="0"/>
                </a:rPr>
                <a:t> OF ORDERS</a:t>
              </a:r>
              <a:endParaRPr lang="en-IN" sz="1400">
                <a:latin typeface="Sitka Small Semibold" pitchFamily="2" charset="0"/>
              </a:endParaRPr>
            </a:p>
          </xdr:txBody>
        </xdr:sp>
        <xdr:sp macro="" textlink="KPI!$K$17">
          <xdr:nvSpPr>
            <xdr:cNvPr id="59" name="Rectangle: Rounded Corners 58">
              <a:extLst>
                <a:ext uri="{FF2B5EF4-FFF2-40B4-BE49-F238E27FC236}">
                  <a16:creationId xmlns:a16="http://schemas.microsoft.com/office/drawing/2014/main" id="{4384CECC-CCCE-CF4C-C577-CBD2E71166A4}"/>
                </a:ext>
              </a:extLst>
            </xdr:cNvPr>
            <xdr:cNvSpPr/>
          </xdr:nvSpPr>
          <xdr:spPr>
            <a:xfrm>
              <a:off x="198120" y="99822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EA5ED0B-F8F4-42ED-85F2-BA4A1101E879}" type="TxLink">
                <a:rPr lang="en-US" sz="1400" b="0" i="0" u="none" strike="noStrike">
                  <a:solidFill>
                    <a:schemeClr val="bg2"/>
                  </a:solidFill>
                  <a:latin typeface="Sitka Small Semibold" pitchFamily="2" charset="0"/>
                  <a:ea typeface="Calibri"/>
                  <a:cs typeface="Calibri"/>
                </a:rPr>
                <a:pPr marL="0" indent="0" algn="ctr"/>
                <a:t>#  196</a:t>
              </a:fld>
              <a:endParaRPr lang="en-IN" sz="1800">
                <a:solidFill>
                  <a:schemeClr val="bg2"/>
                </a:solidFill>
                <a:latin typeface="Sitka Small Semibold" pitchFamily="2" charset="0"/>
                <a:ea typeface="Yu Gothic UI Semibold" panose="020B0700000000000000" pitchFamily="34" charset="-128"/>
                <a:cs typeface="+mn-cs"/>
              </a:endParaRPr>
            </a:p>
          </xdr:txBody>
        </xdr:sp>
        <xdr:sp macro="" textlink="">
          <xdr:nvSpPr>
            <xdr:cNvPr id="60" name="Rectangle: Rounded Corners 59">
              <a:extLst>
                <a:ext uri="{FF2B5EF4-FFF2-40B4-BE49-F238E27FC236}">
                  <a16:creationId xmlns:a16="http://schemas.microsoft.com/office/drawing/2014/main" id="{FE125BA1-5976-9F75-A884-841D7B475364}"/>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61" name="Group 60">
            <a:extLst>
              <a:ext uri="{FF2B5EF4-FFF2-40B4-BE49-F238E27FC236}">
                <a16:creationId xmlns:a16="http://schemas.microsoft.com/office/drawing/2014/main" id="{609217B7-688A-6BA8-12CA-F5A0E13365D8}"/>
              </a:ext>
            </a:extLst>
          </xdr:cNvPr>
          <xdr:cNvGrpSpPr/>
        </xdr:nvGrpSpPr>
        <xdr:grpSpPr>
          <a:xfrm>
            <a:off x="8959586" y="670560"/>
            <a:ext cx="2119894" cy="1524000"/>
            <a:chOff x="67046" y="647700"/>
            <a:chExt cx="2119894" cy="1524000"/>
          </a:xfrm>
        </xdr:grpSpPr>
        <xdr:sp macro="" textlink="">
          <xdr:nvSpPr>
            <xdr:cNvPr id="62" name="Rectangle: Rounded Corners 61">
              <a:extLst>
                <a:ext uri="{FF2B5EF4-FFF2-40B4-BE49-F238E27FC236}">
                  <a16:creationId xmlns:a16="http://schemas.microsoft.com/office/drawing/2014/main" id="{D974AC2A-73AB-6008-DB2B-F34D9D8B9D29}"/>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63" name="Rectangle: Rounded Corners 62">
              <a:extLst>
                <a:ext uri="{FF2B5EF4-FFF2-40B4-BE49-F238E27FC236}">
                  <a16:creationId xmlns:a16="http://schemas.microsoft.com/office/drawing/2014/main" id="{443B48F4-C521-BF65-76DA-17D69BB73D30}"/>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PROFIT</a:t>
              </a:r>
              <a:r>
                <a:rPr lang="en-IN" sz="1400" baseline="0">
                  <a:latin typeface="Sitka Small Semibold" pitchFamily="2" charset="0"/>
                </a:rPr>
                <a:t> MARGIN</a:t>
              </a:r>
              <a:endParaRPr lang="en-IN" sz="1400">
                <a:latin typeface="Sitka Small Semibold" pitchFamily="2" charset="0"/>
              </a:endParaRPr>
            </a:p>
          </xdr:txBody>
        </xdr:sp>
        <xdr:sp macro="" textlink="KPI!$N$17">
          <xdr:nvSpPr>
            <xdr:cNvPr id="64" name="Rectangle: Rounded Corners 63">
              <a:extLst>
                <a:ext uri="{FF2B5EF4-FFF2-40B4-BE49-F238E27FC236}">
                  <a16:creationId xmlns:a16="http://schemas.microsoft.com/office/drawing/2014/main" id="{BBC8B6FF-47DC-5DB8-1234-BFB967AD20E1}"/>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4D25E48-8601-4CB5-AAF0-25539C618E51}" type="TxLink">
                <a:rPr lang="en-US" sz="1400" b="0" i="0" u="none" strike="noStrike">
                  <a:solidFill>
                    <a:schemeClr val="bg2"/>
                  </a:solidFill>
                  <a:latin typeface="Sitka Small Semibold" pitchFamily="2" charset="0"/>
                  <a:ea typeface="Calibri"/>
                  <a:cs typeface="Calibri"/>
                </a:rPr>
                <a:pPr marL="0" indent="0" algn="ctr"/>
                <a:t>13.45%</a:t>
              </a:fld>
              <a:endParaRPr lang="en-IN" sz="1800">
                <a:solidFill>
                  <a:schemeClr val="bg2"/>
                </a:solidFill>
                <a:latin typeface="Sitka Small Semibold" pitchFamily="2" charset="0"/>
                <a:ea typeface="Yu Gothic UI Semibold" panose="020B0700000000000000" pitchFamily="34" charset="-128"/>
                <a:cs typeface="+mn-cs"/>
              </a:endParaRPr>
            </a:p>
          </xdr:txBody>
        </xdr:sp>
        <xdr:sp macro="" textlink="">
          <xdr:nvSpPr>
            <xdr:cNvPr id="65" name="Rectangle: Rounded Corners 64">
              <a:extLst>
                <a:ext uri="{FF2B5EF4-FFF2-40B4-BE49-F238E27FC236}">
                  <a16:creationId xmlns:a16="http://schemas.microsoft.com/office/drawing/2014/main" id="{F10F9E26-6361-8C64-E751-AF5DF22FE391}"/>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clientData/>
  </xdr:twoCellAnchor>
  <xdr:twoCellAnchor>
    <xdr:from>
      <xdr:col>5</xdr:col>
      <xdr:colOff>117764</xdr:colOff>
      <xdr:row>7</xdr:row>
      <xdr:rowOff>160020</xdr:rowOff>
    </xdr:from>
    <xdr:to>
      <xdr:col>7</xdr:col>
      <xdr:colOff>512618</xdr:colOff>
      <xdr:row>9</xdr:row>
      <xdr:rowOff>76200</xdr:rowOff>
    </xdr:to>
    <xdr:graphicFrame macro="">
      <xdr:nvGraphicFramePr>
        <xdr:cNvPr id="66" name="Chart 65">
          <a:extLst>
            <a:ext uri="{FF2B5EF4-FFF2-40B4-BE49-F238E27FC236}">
              <a16:creationId xmlns:a16="http://schemas.microsoft.com/office/drawing/2014/main" id="{81062809-1E45-49B5-B75E-891E1923C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304800</xdr:colOff>
      <xdr:row>7</xdr:row>
      <xdr:rowOff>137160</xdr:rowOff>
    </xdr:from>
    <xdr:to>
      <xdr:col>12</xdr:col>
      <xdr:colOff>138544</xdr:colOff>
      <xdr:row>9</xdr:row>
      <xdr:rowOff>83820</xdr:rowOff>
    </xdr:to>
    <xdr:graphicFrame macro="">
      <xdr:nvGraphicFramePr>
        <xdr:cNvPr id="67" name="Chart 66">
          <a:extLst>
            <a:ext uri="{FF2B5EF4-FFF2-40B4-BE49-F238E27FC236}">
              <a16:creationId xmlns:a16="http://schemas.microsoft.com/office/drawing/2014/main" id="{BB93775B-4B13-4B97-8343-BE6D31A15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360218</xdr:colOff>
      <xdr:row>7</xdr:row>
      <xdr:rowOff>106680</xdr:rowOff>
    </xdr:from>
    <xdr:to>
      <xdr:col>16</xdr:col>
      <xdr:colOff>228600</xdr:colOff>
      <xdr:row>9</xdr:row>
      <xdr:rowOff>53340</xdr:rowOff>
    </xdr:to>
    <xdr:graphicFrame macro="">
      <xdr:nvGraphicFramePr>
        <xdr:cNvPr id="68" name="Chart 67">
          <a:extLst>
            <a:ext uri="{FF2B5EF4-FFF2-40B4-BE49-F238E27FC236}">
              <a16:creationId xmlns:a16="http://schemas.microsoft.com/office/drawing/2014/main" id="{6B8D6D72-5FF9-49D3-80C9-51DF14D54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20782</xdr:colOff>
      <xdr:row>7</xdr:row>
      <xdr:rowOff>137160</xdr:rowOff>
    </xdr:from>
    <xdr:to>
      <xdr:col>20</xdr:col>
      <xdr:colOff>228600</xdr:colOff>
      <xdr:row>9</xdr:row>
      <xdr:rowOff>83820</xdr:rowOff>
    </xdr:to>
    <xdr:graphicFrame macro="">
      <xdr:nvGraphicFramePr>
        <xdr:cNvPr id="69" name="Chart 68">
          <a:extLst>
            <a:ext uri="{FF2B5EF4-FFF2-40B4-BE49-F238E27FC236}">
              <a16:creationId xmlns:a16="http://schemas.microsoft.com/office/drawing/2014/main" id="{ACB8744B-D516-444F-896B-40C52FE05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411480</xdr:colOff>
      <xdr:row>7</xdr:row>
      <xdr:rowOff>121920</xdr:rowOff>
    </xdr:from>
    <xdr:to>
      <xdr:col>3</xdr:col>
      <xdr:colOff>45720</xdr:colOff>
      <xdr:row>9</xdr:row>
      <xdr:rowOff>83820</xdr:rowOff>
    </xdr:to>
    <xdr:graphicFrame macro="">
      <xdr:nvGraphicFramePr>
        <xdr:cNvPr id="70" name="Chart 69">
          <a:extLst>
            <a:ext uri="{FF2B5EF4-FFF2-40B4-BE49-F238E27FC236}">
              <a16:creationId xmlns:a16="http://schemas.microsoft.com/office/drawing/2014/main" id="{EB48DF00-8F13-4614-94AE-7C97C05C6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7932</xdr:colOff>
      <xdr:row>10</xdr:row>
      <xdr:rowOff>45027</xdr:rowOff>
    </xdr:from>
    <xdr:to>
      <xdr:col>8</xdr:col>
      <xdr:colOff>86590</xdr:colOff>
      <xdr:row>11</xdr:row>
      <xdr:rowOff>75507</xdr:rowOff>
    </xdr:to>
    <xdr:pic>
      <xdr:nvPicPr>
        <xdr:cNvPr id="71" name="Picture 70">
          <a:extLst>
            <a:ext uri="{FF2B5EF4-FFF2-40B4-BE49-F238E27FC236}">
              <a16:creationId xmlns:a16="http://schemas.microsoft.com/office/drawing/2014/main" id="{3479A2D6-F0BA-4CDA-B380-4836A810E07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75132" y="1846118"/>
          <a:ext cx="688258" cy="210589"/>
        </a:xfrm>
        <a:prstGeom prst="rect">
          <a:avLst/>
        </a:prstGeom>
        <a:noFill/>
      </xdr:spPr>
    </xdr:pic>
    <xdr:clientData/>
  </xdr:twoCellAnchor>
  <xdr:twoCellAnchor editAs="oneCell">
    <xdr:from>
      <xdr:col>11</xdr:col>
      <xdr:colOff>159996</xdr:colOff>
      <xdr:row>10</xdr:row>
      <xdr:rowOff>38100</xdr:rowOff>
    </xdr:from>
    <xdr:to>
      <xdr:col>12</xdr:col>
      <xdr:colOff>263235</xdr:colOff>
      <xdr:row>11</xdr:row>
      <xdr:rowOff>55418</xdr:rowOff>
    </xdr:to>
    <xdr:pic>
      <xdr:nvPicPr>
        <xdr:cNvPr id="72" name="Picture 71">
          <a:extLst>
            <a:ext uri="{FF2B5EF4-FFF2-40B4-BE49-F238E27FC236}">
              <a16:creationId xmlns:a16="http://schemas.microsoft.com/office/drawing/2014/main" id="{B31B62A0-BCEE-A201-8A7B-D41BEB1781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65596" y="1839191"/>
          <a:ext cx="712839" cy="197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349827</xdr:colOff>
      <xdr:row>10</xdr:row>
      <xdr:rowOff>39485</xdr:rowOff>
    </xdr:from>
    <xdr:to>
      <xdr:col>16</xdr:col>
      <xdr:colOff>471747</xdr:colOff>
      <xdr:row>11</xdr:row>
      <xdr:rowOff>83376</xdr:rowOff>
    </xdr:to>
    <xdr:pic>
      <xdr:nvPicPr>
        <xdr:cNvPr id="73" name="Picture 72">
          <a:extLst>
            <a:ext uri="{FF2B5EF4-FFF2-40B4-BE49-F238E27FC236}">
              <a16:creationId xmlns:a16="http://schemas.microsoft.com/office/drawing/2014/main" id="{04769FE8-B2D1-71F9-DCED-1BE3944A08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93827" y="1840576"/>
          <a:ext cx="731520" cy="2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604794</xdr:colOff>
      <xdr:row>10</xdr:row>
      <xdr:rowOff>67195</xdr:rowOff>
    </xdr:from>
    <xdr:to>
      <xdr:col>21</xdr:col>
      <xdr:colOff>32557</xdr:colOff>
      <xdr:row>11</xdr:row>
      <xdr:rowOff>97675</xdr:rowOff>
    </xdr:to>
    <xdr:pic>
      <xdr:nvPicPr>
        <xdr:cNvPr id="74" name="Picture 73">
          <a:extLst>
            <a:ext uri="{FF2B5EF4-FFF2-40B4-BE49-F238E27FC236}">
              <a16:creationId xmlns:a16="http://schemas.microsoft.com/office/drawing/2014/main" id="{CFD67346-2169-87CC-CD9D-096D4CE652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87194" y="1868286"/>
          <a:ext cx="646963" cy="210589"/>
        </a:xfrm>
        <a:prstGeom prst="rect">
          <a:avLst/>
        </a:prstGeom>
        <a:gradFill>
          <a:gsLst>
            <a:gs pos="0">
              <a:schemeClr val="tx1">
                <a:lumMod val="85000"/>
                <a:lumOff val="15000"/>
                <a:alpha val="80000"/>
              </a:schemeClr>
            </a:gs>
            <a:gs pos="100000">
              <a:schemeClr val="tx2">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pic>
    <xdr:clientData/>
  </xdr:twoCellAnchor>
  <xdr:twoCellAnchor editAs="oneCell">
    <xdr:from>
      <xdr:col>2</xdr:col>
      <xdr:colOff>414943</xdr:colOff>
      <xdr:row>10</xdr:row>
      <xdr:rowOff>47105</xdr:rowOff>
    </xdr:from>
    <xdr:to>
      <xdr:col>3</xdr:col>
      <xdr:colOff>567343</xdr:colOff>
      <xdr:row>11</xdr:row>
      <xdr:rowOff>69965</xdr:rowOff>
    </xdr:to>
    <xdr:pic>
      <xdr:nvPicPr>
        <xdr:cNvPr id="10" name="Picture 9" descr="gcnvnvj">
          <a:extLst>
            <a:ext uri="{FF2B5EF4-FFF2-40B4-BE49-F238E27FC236}">
              <a16:creationId xmlns:a16="http://schemas.microsoft.com/office/drawing/2014/main" id="{187DF08E-4FDF-68EA-646B-30763F13CE57}"/>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34143" y="1848196"/>
          <a:ext cx="762000" cy="202969"/>
        </a:xfrm>
        <a:prstGeom prst="rect">
          <a:avLst/>
        </a:prstGeom>
        <a:solidFill>
          <a:srgbClr val="FF0000"/>
        </a:solidFill>
        <a:ln>
          <a:noFill/>
        </a:ln>
      </xdr:spPr>
    </xdr:pic>
    <xdr:clientData/>
  </xdr:twoCellAnchor>
  <xdr:twoCellAnchor>
    <xdr:from>
      <xdr:col>0</xdr:col>
      <xdr:colOff>72044</xdr:colOff>
      <xdr:row>12</xdr:row>
      <xdr:rowOff>31173</xdr:rowOff>
    </xdr:from>
    <xdr:to>
      <xdr:col>21</xdr:col>
      <xdr:colOff>200891</xdr:colOff>
      <xdr:row>23</xdr:row>
      <xdr:rowOff>96982</xdr:rowOff>
    </xdr:to>
    <xdr:grpSp>
      <xdr:nvGrpSpPr>
        <xdr:cNvPr id="19" name="Group 18">
          <a:extLst>
            <a:ext uri="{FF2B5EF4-FFF2-40B4-BE49-F238E27FC236}">
              <a16:creationId xmlns:a16="http://schemas.microsoft.com/office/drawing/2014/main" id="{ECA96B1F-4DDD-F2D7-A847-BB5AF76CB20B}"/>
            </a:ext>
          </a:extLst>
        </xdr:cNvPr>
        <xdr:cNvGrpSpPr/>
      </xdr:nvGrpSpPr>
      <xdr:grpSpPr>
        <a:xfrm>
          <a:off x="72044" y="2192482"/>
          <a:ext cx="12930447" cy="2143991"/>
          <a:chOff x="72044" y="2192482"/>
          <a:chExt cx="12930447" cy="2143991"/>
        </a:xfrm>
      </xdr:grpSpPr>
      <xdr:sp macro="" textlink="">
        <xdr:nvSpPr>
          <xdr:cNvPr id="6" name="Rectangle: Rounded Corners 5">
            <a:extLst>
              <a:ext uri="{FF2B5EF4-FFF2-40B4-BE49-F238E27FC236}">
                <a16:creationId xmlns:a16="http://schemas.microsoft.com/office/drawing/2014/main" id="{5F99A465-C0A0-A21E-44AF-818E6A0A3646}"/>
              </a:ext>
            </a:extLst>
          </xdr:cNvPr>
          <xdr:cNvSpPr/>
        </xdr:nvSpPr>
        <xdr:spPr>
          <a:xfrm>
            <a:off x="72044" y="2200102"/>
            <a:ext cx="5074920" cy="21240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7BCA2E59-D00A-48C1-A463-A74D72900460}"/>
              </a:ext>
            </a:extLst>
          </xdr:cNvPr>
          <xdr:cNvSpPr/>
        </xdr:nvSpPr>
        <xdr:spPr>
          <a:xfrm>
            <a:off x="5230090" y="2192482"/>
            <a:ext cx="4426527" cy="21240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4EAD6DDB-D486-4D16-B1E7-A86346457F86}"/>
              </a:ext>
            </a:extLst>
          </xdr:cNvPr>
          <xdr:cNvSpPr/>
        </xdr:nvSpPr>
        <xdr:spPr>
          <a:xfrm>
            <a:off x="9760527" y="2220191"/>
            <a:ext cx="3241964" cy="2116282"/>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67D94B9B-E4D9-408C-AC55-1CDFA86CA346}"/>
              </a:ext>
            </a:extLst>
          </xdr:cNvPr>
          <xdr:cNvSpPr>
            <a:spLocks noChangeAspect="1"/>
          </xdr:cNvSpPr>
        </xdr:nvSpPr>
        <xdr:spPr>
          <a:xfrm>
            <a:off x="235527" y="2292928"/>
            <a:ext cx="3387437"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SALES AND PROFIT ANALYSIS</a:t>
            </a:r>
          </a:p>
        </xdr:txBody>
      </xdr:sp>
      <xdr:sp macro="" textlink="">
        <xdr:nvSpPr>
          <xdr:cNvPr id="15" name="Rectangle: Rounded Corners 14">
            <a:extLst>
              <a:ext uri="{FF2B5EF4-FFF2-40B4-BE49-F238E27FC236}">
                <a16:creationId xmlns:a16="http://schemas.microsoft.com/office/drawing/2014/main" id="{2F7A73CE-928C-4FB9-9DD7-48568E5F142F}"/>
              </a:ext>
            </a:extLst>
          </xdr:cNvPr>
          <xdr:cNvSpPr/>
        </xdr:nvSpPr>
        <xdr:spPr>
          <a:xfrm>
            <a:off x="5396345" y="2326410"/>
            <a:ext cx="2957946" cy="298800"/>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CATEGORY WISE PROFIT</a:t>
            </a:r>
          </a:p>
        </xdr:txBody>
      </xdr:sp>
      <xdr:sp macro="" textlink="">
        <xdr:nvSpPr>
          <xdr:cNvPr id="13" name="Rectangle: Rounded Corners 12">
            <a:extLst>
              <a:ext uri="{FF2B5EF4-FFF2-40B4-BE49-F238E27FC236}">
                <a16:creationId xmlns:a16="http://schemas.microsoft.com/office/drawing/2014/main" id="{7BDA3300-B0AE-179F-2D72-33274EBD9774}"/>
              </a:ext>
            </a:extLst>
          </xdr:cNvPr>
          <xdr:cNvSpPr>
            <a:spLocks noChangeAspect="1"/>
          </xdr:cNvSpPr>
        </xdr:nvSpPr>
        <xdr:spPr>
          <a:xfrm>
            <a:off x="9912927" y="2348345"/>
            <a:ext cx="2736273" cy="298800"/>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CAT WISE SALES SHARE </a:t>
            </a:r>
            <a:r>
              <a:rPr lang="en-IN" sz="1200" b="1">
                <a:solidFill>
                  <a:schemeClr val="lt1"/>
                </a:solidFill>
                <a:latin typeface="Sitka Small Semibold" pitchFamily="2" charset="0"/>
                <a:ea typeface="+mn-ea"/>
                <a:cs typeface="+mn-cs"/>
              </a:rPr>
              <a:t>%</a:t>
            </a:r>
            <a:endParaRPr lang="en-IN" sz="1400" b="1">
              <a:solidFill>
                <a:schemeClr val="lt1"/>
              </a:solidFill>
              <a:latin typeface="Sitka Small Semibold" pitchFamily="2" charset="0"/>
              <a:ea typeface="+mn-ea"/>
              <a:cs typeface="+mn-cs"/>
            </a:endParaRPr>
          </a:p>
        </xdr:txBody>
      </xdr:sp>
    </xdr:grpSp>
    <xdr:clientData/>
  </xdr:twoCellAnchor>
  <xdr:twoCellAnchor>
    <xdr:from>
      <xdr:col>0</xdr:col>
      <xdr:colOff>79662</xdr:colOff>
      <xdr:row>23</xdr:row>
      <xdr:rowOff>145473</xdr:rowOff>
    </xdr:from>
    <xdr:to>
      <xdr:col>21</xdr:col>
      <xdr:colOff>200891</xdr:colOff>
      <xdr:row>35</xdr:row>
      <xdr:rowOff>147827</xdr:rowOff>
    </xdr:to>
    <xdr:grpSp>
      <xdr:nvGrpSpPr>
        <xdr:cNvPr id="20" name="Group 19">
          <a:extLst>
            <a:ext uri="{FF2B5EF4-FFF2-40B4-BE49-F238E27FC236}">
              <a16:creationId xmlns:a16="http://schemas.microsoft.com/office/drawing/2014/main" id="{28961B35-1077-A188-67AA-1435F788E420}"/>
            </a:ext>
          </a:extLst>
        </xdr:cNvPr>
        <xdr:cNvGrpSpPr/>
      </xdr:nvGrpSpPr>
      <xdr:grpSpPr>
        <a:xfrm>
          <a:off x="79662" y="4384964"/>
          <a:ext cx="12922829" cy="2163663"/>
          <a:chOff x="79662" y="4384964"/>
          <a:chExt cx="12922829" cy="2163663"/>
        </a:xfrm>
      </xdr:grpSpPr>
      <xdr:sp macro="" textlink="">
        <xdr:nvSpPr>
          <xdr:cNvPr id="9" name="Rectangle: Rounded Corners 8">
            <a:extLst>
              <a:ext uri="{FF2B5EF4-FFF2-40B4-BE49-F238E27FC236}">
                <a16:creationId xmlns:a16="http://schemas.microsoft.com/office/drawing/2014/main" id="{1DA5A47B-3435-4E19-9E8C-14D452CD0FD3}"/>
              </a:ext>
            </a:extLst>
          </xdr:cNvPr>
          <xdr:cNvSpPr/>
        </xdr:nvSpPr>
        <xdr:spPr>
          <a:xfrm>
            <a:off x="79662" y="4409209"/>
            <a:ext cx="5344393" cy="21348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C06DB162-5961-46A0-9E40-AB18189B3B26}"/>
              </a:ext>
            </a:extLst>
          </xdr:cNvPr>
          <xdr:cNvSpPr/>
        </xdr:nvSpPr>
        <xdr:spPr>
          <a:xfrm>
            <a:off x="5514109" y="4413827"/>
            <a:ext cx="3713018" cy="21348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CC886885-02F1-4E55-9351-92C89B59CEAE}"/>
              </a:ext>
            </a:extLst>
          </xdr:cNvPr>
          <xdr:cNvSpPr/>
        </xdr:nvSpPr>
        <xdr:spPr>
          <a:xfrm>
            <a:off x="9331036" y="4384964"/>
            <a:ext cx="3671455" cy="21348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23C5F75D-D459-419E-A32F-32FB7C0F0C46}"/>
              </a:ext>
            </a:extLst>
          </xdr:cNvPr>
          <xdr:cNvSpPr>
            <a:spLocks noChangeAspect="1"/>
          </xdr:cNvSpPr>
        </xdr:nvSpPr>
        <xdr:spPr>
          <a:xfrm>
            <a:off x="245918" y="4531591"/>
            <a:ext cx="2912918"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SALES BY WORLD</a:t>
            </a:r>
          </a:p>
        </xdr:txBody>
      </xdr:sp>
      <xdr:sp macro="" textlink="">
        <xdr:nvSpPr>
          <xdr:cNvPr id="17" name="Rectangle: Rounded Corners 16">
            <a:extLst>
              <a:ext uri="{FF2B5EF4-FFF2-40B4-BE49-F238E27FC236}">
                <a16:creationId xmlns:a16="http://schemas.microsoft.com/office/drawing/2014/main" id="{D5F14E70-C291-4E24-BCED-0A48833612B0}"/>
              </a:ext>
            </a:extLst>
          </xdr:cNvPr>
          <xdr:cNvSpPr>
            <a:spLocks noChangeAspect="1"/>
          </xdr:cNvSpPr>
        </xdr:nvSpPr>
        <xdr:spPr>
          <a:xfrm>
            <a:off x="5701146" y="4531592"/>
            <a:ext cx="2535383"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TOP 5 SUB CATEGORY</a:t>
            </a:r>
          </a:p>
        </xdr:txBody>
      </xdr:sp>
      <xdr:sp macro="" textlink="">
        <xdr:nvSpPr>
          <xdr:cNvPr id="18" name="Rectangle: Rounded Corners 17">
            <a:extLst>
              <a:ext uri="{FF2B5EF4-FFF2-40B4-BE49-F238E27FC236}">
                <a16:creationId xmlns:a16="http://schemas.microsoft.com/office/drawing/2014/main" id="{ACDDED17-FE9D-41B3-AA7B-D008D488B15C}"/>
              </a:ext>
            </a:extLst>
          </xdr:cNvPr>
          <xdr:cNvSpPr>
            <a:spLocks noChangeAspect="1"/>
          </xdr:cNvSpPr>
        </xdr:nvSpPr>
        <xdr:spPr>
          <a:xfrm>
            <a:off x="9518073" y="4516582"/>
            <a:ext cx="2272145"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FILTER</a:t>
            </a:r>
          </a:p>
        </xdr:txBody>
      </xdr:sp>
    </xdr:grpSp>
    <xdr:clientData/>
  </xdr:twoCellAnchor>
  <xdr:twoCellAnchor>
    <xdr:from>
      <xdr:col>0</xdr:col>
      <xdr:colOff>62344</xdr:colOff>
      <xdr:row>14</xdr:row>
      <xdr:rowOff>62345</xdr:rowOff>
    </xdr:from>
    <xdr:to>
      <xdr:col>8</xdr:col>
      <xdr:colOff>284017</xdr:colOff>
      <xdr:row>23</xdr:row>
      <xdr:rowOff>110835</xdr:rowOff>
    </xdr:to>
    <xdr:graphicFrame macro="">
      <xdr:nvGraphicFramePr>
        <xdr:cNvPr id="21" name="Chart 20">
          <a:extLst>
            <a:ext uri="{FF2B5EF4-FFF2-40B4-BE49-F238E27FC236}">
              <a16:creationId xmlns:a16="http://schemas.microsoft.com/office/drawing/2014/main" id="{01205EE2-0A29-4E53-9CB4-144DA8E54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466898</xdr:colOff>
      <xdr:row>14</xdr:row>
      <xdr:rowOff>62346</xdr:rowOff>
    </xdr:from>
    <xdr:to>
      <xdr:col>15</xdr:col>
      <xdr:colOff>450273</xdr:colOff>
      <xdr:row>22</xdr:row>
      <xdr:rowOff>110836</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9CCAE774-A4E7-453F-BAC0-4D77F7DDE4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43698" y="2668386"/>
              <a:ext cx="4250575" cy="1557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145471</xdr:colOff>
      <xdr:row>14</xdr:row>
      <xdr:rowOff>90055</xdr:rowOff>
    </xdr:from>
    <xdr:to>
      <xdr:col>21</xdr:col>
      <xdr:colOff>49471</xdr:colOff>
      <xdr:row>23</xdr:row>
      <xdr:rowOff>51707</xdr:rowOff>
    </xdr:to>
    <xdr:graphicFrame macro="">
      <xdr:nvGraphicFramePr>
        <xdr:cNvPr id="24" name="Chart 23">
          <a:extLst>
            <a:ext uri="{FF2B5EF4-FFF2-40B4-BE49-F238E27FC236}">
              <a16:creationId xmlns:a16="http://schemas.microsoft.com/office/drawing/2014/main" id="{61A331A8-8C8A-4FF7-8738-56C7934A7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180109</xdr:colOff>
      <xdr:row>26</xdr:row>
      <xdr:rowOff>48490</xdr:rowOff>
    </xdr:from>
    <xdr:to>
      <xdr:col>8</xdr:col>
      <xdr:colOff>207819</xdr:colOff>
      <xdr:row>35</xdr:row>
      <xdr:rowOff>27707</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2B206265-FE79-4585-BFD9-7F227E40AA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0109" y="4894810"/>
              <a:ext cx="4904510" cy="16251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41565</xdr:colOff>
      <xdr:row>26</xdr:row>
      <xdr:rowOff>110836</xdr:rowOff>
    </xdr:from>
    <xdr:to>
      <xdr:col>15</xdr:col>
      <xdr:colOff>13855</xdr:colOff>
      <xdr:row>35</xdr:row>
      <xdr:rowOff>109854</xdr:rowOff>
    </xdr:to>
    <xdr:graphicFrame macro="">
      <xdr:nvGraphicFramePr>
        <xdr:cNvPr id="26" name="Chart 25">
          <a:extLst>
            <a:ext uri="{FF2B5EF4-FFF2-40B4-BE49-F238E27FC236}">
              <a16:creationId xmlns:a16="http://schemas.microsoft.com/office/drawing/2014/main" id="{486F5DF6-7371-4DA6-9038-0C52421CC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256309</xdr:colOff>
      <xdr:row>26</xdr:row>
      <xdr:rowOff>110837</xdr:rowOff>
    </xdr:from>
    <xdr:to>
      <xdr:col>17</xdr:col>
      <xdr:colOff>124691</xdr:colOff>
      <xdr:row>34</xdr:row>
      <xdr:rowOff>138546</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id="{6C7E38EF-0A63-416E-9EE6-7D03AE60E68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00309" y="4890655"/>
              <a:ext cx="1087582" cy="14685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182187</xdr:colOff>
      <xdr:row>26</xdr:row>
      <xdr:rowOff>117765</xdr:rowOff>
    </xdr:from>
    <xdr:to>
      <xdr:col>19</xdr:col>
      <xdr:colOff>145473</xdr:colOff>
      <xdr:row>34</xdr:row>
      <xdr:rowOff>166253</xdr:rowOff>
    </xdr:to>
    <mc:AlternateContent xmlns:mc="http://schemas.openxmlformats.org/markup-compatibility/2006" xmlns:a14="http://schemas.microsoft.com/office/drawing/2010/main">
      <mc:Choice Requires="a14">
        <xdr:graphicFrame macro="">
          <xdr:nvGraphicFramePr>
            <xdr:cNvPr id="28" name="Segment 1">
              <a:extLst>
                <a:ext uri="{FF2B5EF4-FFF2-40B4-BE49-F238E27FC236}">
                  <a16:creationId xmlns:a16="http://schemas.microsoft.com/office/drawing/2014/main" id="{A772F8C1-D1FA-4475-93FB-38C4EEB6617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545387" y="4897583"/>
              <a:ext cx="1182486" cy="1489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225827</xdr:colOff>
      <xdr:row>26</xdr:row>
      <xdr:rowOff>121921</xdr:rowOff>
    </xdr:from>
    <xdr:to>
      <xdr:col>21</xdr:col>
      <xdr:colOff>138544</xdr:colOff>
      <xdr:row>34</xdr:row>
      <xdr:rowOff>159328</xdr:rowOff>
    </xdr:to>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07EEFBDA-5DB3-430E-8E8A-F30E50D13F1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808227" y="4901739"/>
              <a:ext cx="1131917"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20088</xdr:colOff>
      <xdr:row>6</xdr:row>
      <xdr:rowOff>142009</xdr:rowOff>
    </xdr:from>
    <xdr:to>
      <xdr:col>7</xdr:col>
      <xdr:colOff>248688</xdr:colOff>
      <xdr:row>9</xdr:row>
      <xdr:rowOff>176992</xdr:rowOff>
    </xdr:to>
    <xdr:graphicFrame macro="">
      <xdr:nvGraphicFramePr>
        <xdr:cNvPr id="33" name="Chart 32">
          <a:extLst>
            <a:ext uri="{FF2B5EF4-FFF2-40B4-BE49-F238E27FC236}">
              <a16:creationId xmlns:a16="http://schemas.microsoft.com/office/drawing/2014/main" id="{71309BBD-A241-4859-B892-05228A037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290945</xdr:colOff>
      <xdr:row>6</xdr:row>
      <xdr:rowOff>155863</xdr:rowOff>
    </xdr:from>
    <xdr:to>
      <xdr:col>11</xdr:col>
      <xdr:colOff>540326</xdr:colOff>
      <xdr:row>10</xdr:row>
      <xdr:rowOff>56457</xdr:rowOff>
    </xdr:to>
    <xdr:graphicFrame macro="">
      <xdr:nvGraphicFramePr>
        <xdr:cNvPr id="34" name="Chart 33">
          <a:extLst>
            <a:ext uri="{FF2B5EF4-FFF2-40B4-BE49-F238E27FC236}">
              <a16:creationId xmlns:a16="http://schemas.microsoft.com/office/drawing/2014/main" id="{2C67C9D1-6EE8-4539-AC87-FC6854835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568035</xdr:colOff>
      <xdr:row>6</xdr:row>
      <xdr:rowOff>155863</xdr:rowOff>
    </xdr:from>
    <xdr:to>
      <xdr:col>16</xdr:col>
      <xdr:colOff>213358</xdr:colOff>
      <xdr:row>10</xdr:row>
      <xdr:rowOff>79317</xdr:rowOff>
    </xdr:to>
    <xdr:graphicFrame macro="">
      <xdr:nvGraphicFramePr>
        <xdr:cNvPr id="36" name="Chart 35">
          <a:extLst>
            <a:ext uri="{FF2B5EF4-FFF2-40B4-BE49-F238E27FC236}">
              <a16:creationId xmlns:a16="http://schemas.microsoft.com/office/drawing/2014/main" id="{68A80848-5CB9-45EC-8DB7-D890E17218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82433</xdr:colOff>
      <xdr:row>7</xdr:row>
      <xdr:rowOff>31173</xdr:rowOff>
    </xdr:from>
    <xdr:to>
      <xdr:col>20</xdr:col>
      <xdr:colOff>90053</xdr:colOff>
      <xdr:row>10</xdr:row>
      <xdr:rowOff>35676</xdr:rowOff>
    </xdr:to>
    <xdr:graphicFrame macro="">
      <xdr:nvGraphicFramePr>
        <xdr:cNvPr id="37" name="Chart 36">
          <a:extLst>
            <a:ext uri="{FF2B5EF4-FFF2-40B4-BE49-F238E27FC236}">
              <a16:creationId xmlns:a16="http://schemas.microsoft.com/office/drawing/2014/main" id="{F891F549-7646-416D-98A2-E808A43C4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refreshedDate="45759.958026157408" createdVersion="8" refreshedVersion="8" minRefreshableVersion="3" recordCount="9994" xr:uid="{C6A7ADD2-09F1-4BC1-B4DD-FD44DC1E675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26185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168BB-624E-4BF8-AB62-2A0AABD9D55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178">
      <pivotArea outline="0" collapsedLevelsAreSubtotals="1" fieldPosition="0"/>
    </format>
    <format dxfId="177">
      <pivotArea dataOnly="0" labelOnly="1" outline="0" fieldPosition="0">
        <references count="1">
          <reference field="4294967294" count="2">
            <x v="0"/>
            <x v="1"/>
          </reference>
        </references>
      </pivotArea>
    </format>
    <format dxfId="176">
      <pivotArea outline="0" collapsedLevelsAreSubtotals="1" fieldPosition="0"/>
    </format>
    <format dxfId="175">
      <pivotArea dataOnly="0" labelOnly="1" outline="0" fieldPosition="0">
        <references count="1">
          <reference field="4294967294" count="2">
            <x v="0"/>
            <x v="1"/>
          </reference>
        </references>
      </pivotArea>
    </format>
    <format dxfId="174">
      <pivotArea outline="0" collapsedLevelsAreSubtotals="1" fieldPosition="0"/>
    </format>
    <format dxfId="173">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7B1137-FBC2-4340-9AE8-30C88A4596C6}"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items count="6145">
        <item h="1" x="3173"/>
        <item h="1" x="5847"/>
        <item h="1" x="5545"/>
        <item h="1" x="3530"/>
        <item h="1" x="1796"/>
        <item h="1" x="5028"/>
        <item h="1" x="5262"/>
        <item h="1" x="2291"/>
        <item h="1" x="5257"/>
        <item h="1" x="1194"/>
        <item h="1" x="886"/>
        <item h="1" x="895"/>
        <item h="1" x="2180"/>
        <item h="1" x="3628"/>
        <item h="1" x="1473"/>
        <item h="1" x="1003"/>
        <item h="1" x="2667"/>
        <item h="1" x="3825"/>
        <item h="1" x="75"/>
        <item h="1" x="1968"/>
        <item h="1" x="2034"/>
        <item h="1" x="2956"/>
        <item h="1" x="4174"/>
        <item h="1" x="4545"/>
        <item h="1" x="4743"/>
        <item h="1" x="5818"/>
        <item h="1" x="4931"/>
        <item h="1" x="1878"/>
        <item h="1" x="966"/>
        <item h="1" x="3571"/>
        <item h="1" x="5849"/>
        <item h="1" x="2593"/>
        <item h="1" x="5576"/>
        <item h="1" x="5003"/>
        <item h="1" x="5199"/>
        <item h="1" x="4001"/>
        <item h="1" x="256"/>
        <item h="1" x="3897"/>
        <item h="1" x="3253"/>
        <item h="1" x="2266"/>
        <item h="1" x="4658"/>
        <item h="1" x="61"/>
        <item h="1" x="5595"/>
        <item h="1" x="5698"/>
        <item h="1" x="5670"/>
        <item h="1" x="5701"/>
        <item h="1" x="1099"/>
        <item h="1" x="969"/>
        <item h="1" x="5395"/>
        <item h="1" x="3112"/>
        <item h="1" x="99"/>
        <item h="1" x="5156"/>
        <item h="1" x="2725"/>
        <item h="1" x="3625"/>
        <item h="1" x="5572"/>
        <item h="1" x="3976"/>
        <item h="1" x="1077"/>
        <item h="1" x="5330"/>
        <item h="1" x="4293"/>
        <item h="1" x="3557"/>
        <item h="1" x="3432"/>
        <item h="1" x="5118"/>
        <item h="1" x="1774"/>
        <item h="1" x="2652"/>
        <item h="1" x="3240"/>
        <item h="1" x="5237"/>
        <item h="1" x="2958"/>
        <item h="1" x="1220"/>
        <item h="1" x="3219"/>
        <item h="1" x="1295"/>
        <item h="1" x="2673"/>
        <item h="1" x="5887"/>
        <item h="1" x="5455"/>
        <item h="1" x="3951"/>
        <item h="1" x="4263"/>
        <item h="1" x="3805"/>
        <item h="1" x="272"/>
        <item h="1" x="4280"/>
        <item h="1" x="6077"/>
        <item h="1" x="3376"/>
        <item h="1" x="221"/>
        <item h="1" x="4833"/>
        <item h="1" x="4132"/>
        <item h="1" x="3631"/>
        <item h="1" x="5459"/>
        <item h="1" x="5138"/>
        <item h="1" x="3172"/>
        <item h="1" x="2655"/>
        <item h="1" x="3306"/>
        <item h="1" x="3424"/>
        <item h="1" x="2097"/>
        <item h="1" x="2134"/>
        <item h="1" x="625"/>
        <item h="1" x="2421"/>
        <item h="1" x="998"/>
        <item h="1" x="5700"/>
        <item h="1" x="3005"/>
        <item h="1" x="480"/>
        <item h="1" x="123"/>
        <item h="1" x="4370"/>
        <item h="1" x="4421"/>
        <item h="1" x="4468"/>
        <item h="1" x="5346"/>
        <item h="1" x="4724"/>
        <item h="1" x="6049"/>
        <item h="1" x="1293"/>
        <item h="1" x="3650"/>
        <item h="1" x="3673"/>
        <item h="1" x="2182"/>
        <item h="1" x="15"/>
        <item h="1" x="3759"/>
        <item h="1" x="198"/>
        <item h="1" x="537"/>
        <item h="1" x="370"/>
        <item h="1" x="938"/>
        <item h="1" x="1992"/>
        <item h="1" x="5268"/>
        <item h="1" x="2812"/>
        <item h="1" x="642"/>
        <item h="1" x="3794"/>
        <item h="1" x="994"/>
        <item h="1" x="2910"/>
        <item h="1" x="661"/>
        <item h="1" x="629"/>
        <item h="1" x="5232"/>
        <item h="1" x="483"/>
        <item h="1" x="2219"/>
        <item h="1" x="1153"/>
        <item h="1" x="1104"/>
        <item h="1" x="3290"/>
        <item h="1" x="5778"/>
        <item h="1" x="1803"/>
        <item h="1" x="1881"/>
        <item h="1" x="5042"/>
        <item h="1" x="5646"/>
        <item h="1" x="5398"/>
        <item h="1" x="3339"/>
        <item h="1" x="709"/>
        <item h="1" x="5152"/>
        <item h="1" x="799"/>
        <item h="1" x="4900"/>
        <item h="1" x="5632"/>
        <item h="1" x="2603"/>
        <item h="1" x="1699"/>
        <item h="1" x="3927"/>
        <item h="1" x="425"/>
        <item h="1" x="2154"/>
        <item h="1" x="3852"/>
        <item h="1" x="2847"/>
        <item h="1" x="995"/>
        <item h="1" x="4059"/>
        <item h="1" x="3071"/>
        <item h="1" x="5745"/>
        <item h="1" x="194"/>
        <item h="1" x="5384"/>
        <item h="1" x="1648"/>
        <item h="1" x="1448"/>
        <item h="1" x="369"/>
        <item h="1" x="2629"/>
        <item h="1" x="1192"/>
        <item h="1" x="5728"/>
        <item h="1" x="5866"/>
        <item h="1" x="3500"/>
        <item h="1" x="5133"/>
        <item h="1" x="3761"/>
        <item h="1" x="4887"/>
        <item h="1" x="1089"/>
        <item h="1" x="4042"/>
        <item x="337"/>
        <item h="1" x="1160"/>
        <item h="1" x="3151"/>
        <item h="1" x="3695"/>
        <item h="1" x="2968"/>
        <item h="1" x="2621"/>
        <item h="1" x="982"/>
        <item h="1" x="5994"/>
        <item h="1" x="4116"/>
        <item h="1" x="2567"/>
        <item h="1" x="1443"/>
        <item h="1" x="3488"/>
        <item h="1" x="760"/>
        <item h="1" x="1123"/>
        <item h="1" x="2234"/>
        <item h="1" x="2688"/>
        <item h="1" x="1678"/>
        <item h="1" x="30"/>
        <item h="1" x="5347"/>
        <item h="1" x="5897"/>
        <item h="1" x="175"/>
        <item h="1" x="577"/>
        <item h="1" x="5254"/>
        <item h="1" x="106"/>
        <item h="1" x="3984"/>
        <item h="1" x="3841"/>
        <item h="1" x="622"/>
        <item h="1" x="5353"/>
        <item h="1" x="3636"/>
        <item h="1" x="2582"/>
        <item h="1" x="1634"/>
        <item h="1" x="2783"/>
        <item h="1" x="889"/>
        <item h="1" x="3804"/>
        <item h="1" x="1321"/>
        <item h="1" x="5998"/>
        <item h="1" x="4471"/>
        <item h="1" x="2753"/>
        <item h="1" x="2645"/>
        <item h="1" x="3515"/>
        <item h="1" x="4273"/>
        <item h="1" x="2872"/>
        <item h="1" x="700"/>
        <item h="1" x="5601"/>
        <item h="1" x="698"/>
        <item h="1" x="3047"/>
        <item h="1" x="1503"/>
        <item h="1" x="3019"/>
        <item h="1" x="5662"/>
        <item h="1" x="4988"/>
        <item h="1" x="3980"/>
        <item h="1" x="3273"/>
        <item h="1" x="4589"/>
        <item h="1" x="3657"/>
        <item h="1" x="1034"/>
        <item h="1" x="2581"/>
        <item h="1" x="585"/>
        <item h="1" x="1817"/>
        <item h="1" x="1307"/>
        <item h="1" x="1175"/>
        <item h="1" x="3929"/>
        <item h="1" x="3861"/>
        <item h="1" x="1416"/>
        <item h="1" x="1061"/>
        <item h="1" x="5233"/>
        <item h="1" x="2531"/>
        <item h="1" x="4644"/>
        <item h="1" x="6069"/>
        <item h="1" x="3606"/>
        <item h="1" x="4527"/>
        <item h="1" x="2686"/>
        <item h="1" x="5714"/>
        <item h="1" x="5926"/>
        <item h="1" x="4651"/>
        <item h="1" x="2397"/>
        <item h="1" x="3556"/>
        <item h="1" x="3857"/>
        <item h="1" x="2841"/>
        <item h="1" x="2970"/>
        <item h="1" x="2504"/>
        <item h="1" x="5202"/>
        <item h="1" x="536"/>
        <item h="1" x="2235"/>
        <item h="1" x="2217"/>
        <item h="1" x="133"/>
        <item h="1" x="5968"/>
        <item h="1" x="238"/>
        <item h="1" x="3942"/>
        <item h="1" x="3874"/>
        <item h="1" x="5623"/>
        <item h="1" x="4880"/>
        <item h="1" x="1531"/>
        <item h="1" x="5819"/>
        <item h="1" x="4909"/>
        <item h="1" x="1353"/>
        <item h="1" x="2189"/>
        <item h="1" x="4633"/>
        <item h="1" x="1563"/>
        <item h="1" x="3640"/>
        <item h="1" x="1728"/>
        <item h="1" x="3214"/>
        <item h="1" x="2362"/>
        <item h="1" x="5891"/>
        <item h="1" x="4437"/>
        <item h="1" x="732"/>
        <item h="1" x="6051"/>
        <item h="1" x="2741"/>
        <item h="1" x="3176"/>
        <item h="1" x="5517"/>
        <item h="1" x="5788"/>
        <item h="1" x="1456"/>
        <item h="1" x="3690"/>
        <item h="1" x="1009"/>
        <item h="1" x="972"/>
        <item h="1" x="2827"/>
        <item h="1" x="914"/>
        <item h="1" x="5936"/>
        <item h="1" x="960"/>
        <item h="1" x="2974"/>
        <item h="1" x="4514"/>
        <item h="1" x="3079"/>
        <item h="1" x="3870"/>
        <item h="1" x="3399"/>
        <item h="1" x="4281"/>
        <item h="1" x="1090"/>
        <item h="1" x="3663"/>
        <item h="1" x="1750"/>
        <item h="1" x="820"/>
        <item h="1" x="5087"/>
        <item h="1" x="4480"/>
        <item h="1" x="4176"/>
        <item h="1" x="5669"/>
        <item h="1" x="3763"/>
        <item h="1" x="877"/>
        <item h="1" x="70"/>
        <item h="1" x="701"/>
        <item h="1" x="5958"/>
        <item h="1" x="1574"/>
        <item h="1" x="2368"/>
        <item h="1" x="2986"/>
        <item h="1" x="1091"/>
        <item h="1" x="1864"/>
        <item h="1" x="5568"/>
        <item h="1" x="5364"/>
        <item h="1" x="111"/>
        <item h="1" x="5578"/>
        <item h="1" x="2836"/>
        <item h="1" x="4783"/>
        <item h="1" x="323"/>
        <item h="1" x="411"/>
        <item h="1" x="5165"/>
        <item h="1" x="2835"/>
        <item h="1" x="446"/>
        <item h="1" x="413"/>
        <item h="1" x="5628"/>
        <item h="1" x="6067"/>
        <item h="1" x="6061"/>
        <item h="1" x="5155"/>
        <item h="1" x="5590"/>
        <item h="1" x="299"/>
        <item h="1" x="322"/>
        <item h="1" x="3358"/>
        <item h="1" x="1989"/>
        <item h="1" x="1684"/>
        <item h="1" x="3710"/>
        <item h="1" x="1268"/>
        <item h="1" x="6009"/>
        <item h="1" x="1931"/>
        <item h="1" x="1715"/>
        <item h="1" x="328"/>
        <item h="1" x="1393"/>
        <item h="1" x="5421"/>
        <item h="1" x="5256"/>
        <item h="1" x="3808"/>
        <item h="1" x="1910"/>
        <item h="1" x="3162"/>
        <item h="1" x="1325"/>
        <item h="1" x="2757"/>
        <item h="1" x="1698"/>
        <item h="1" x="5235"/>
        <item h="1" x="788"/>
        <item h="1" x="1054"/>
        <item h="1" x="2559"/>
        <item h="1" x="1182"/>
        <item h="1" x="5493"/>
        <item h="1" x="4481"/>
        <item h="1" x="4004"/>
        <item h="1" x="3691"/>
        <item h="1" x="1183"/>
        <item h="1" x="5111"/>
        <item h="1" x="1866"/>
        <item h="1" x="2985"/>
        <item h="1" x="797"/>
        <item h="1" x="267"/>
        <item h="1" x="4500"/>
        <item h="1" x="5963"/>
        <item h="1" x="3632"/>
        <item h="1" x="229"/>
        <item h="1" x="1541"/>
        <item h="1" x="758"/>
        <item h="1" x="2237"/>
        <item h="1" x="2810"/>
        <item h="1" x="4843"/>
        <item h="1" x="5592"/>
        <item h="1" x="4599"/>
        <item h="1" x="5416"/>
        <item h="1" x="1410"/>
        <item h="1" x="3076"/>
        <item h="1" x="3064"/>
        <item h="1" x="4993"/>
        <item h="1" x="3364"/>
        <item h="1" x="2113"/>
        <item h="1" x="2927"/>
        <item h="1" x="4839"/>
        <item h="1" x="3610"/>
        <item h="1" x="348"/>
        <item h="1" x="2866"/>
        <item h="1" x="2271"/>
        <item h="1" x="215"/>
        <item h="1" x="4699"/>
        <item h="1" x="1564"/>
        <item h="1" x="719"/>
        <item h="1" x="1995"/>
        <item h="1" x="1103"/>
        <item h="1" x="94"/>
        <item h="1" x="5540"/>
        <item h="1" x="3517"/>
        <item h="1" x="3084"/>
        <item h="1" x="4805"/>
        <item h="1" x="6115"/>
        <item h="1" x="1784"/>
        <item h="1" x="2513"/>
        <item h="1" x="399"/>
        <item h="1" x="3756"/>
        <item h="1" x="4977"/>
        <item h="1" x="5751"/>
        <item h="1" x="5062"/>
        <item h="1" x="5713"/>
        <item h="1" x="572"/>
        <item h="1" x="4776"/>
        <item h="1" x="490"/>
        <item h="1" x="4274"/>
        <item h="1" x="811"/>
        <item h="1" x="2184"/>
        <item h="1" x="4739"/>
        <item h="1" x="3428"/>
        <item h="1" x="4095"/>
        <item h="1" x="5709"/>
        <item h="1" x="2393"/>
        <item h="1" x="459"/>
        <item h="1" x="3649"/>
        <item h="1" x="156"/>
        <item h="1" x="4452"/>
        <item h="1" x="1628"/>
        <item h="1" x="2364"/>
        <item h="1" x="192"/>
        <item h="1" x="5332"/>
        <item h="1" x="5479"/>
        <item h="1" x="2398"/>
        <item h="1" x="861"/>
        <item h="1" x="5697"/>
        <item h="1" x="5147"/>
        <item h="1" x="4611"/>
        <item h="1" x="51"/>
        <item h="1" x="3630"/>
        <item h="1" x="928"/>
        <item h="1" x="4278"/>
        <item h="1" x="3943"/>
        <item h="1" x="5956"/>
        <item h="1" x="875"/>
        <item h="1" x="5591"/>
        <item h="1" x="303"/>
        <item h="1" x="971"/>
        <item h="1" x="3012"/>
        <item h="1" x="1841"/>
        <item h="1" x="4456"/>
        <item h="1" x="689"/>
        <item h="1" x="3246"/>
        <item h="1" x="4340"/>
        <item h="1" x="5345"/>
        <item h="1" x="6098"/>
        <item h="1" x="2925"/>
        <item h="1" x="2580"/>
        <item h="1" x="4077"/>
        <item h="1" x="4120"/>
        <item h="1" x="1697"/>
        <item h="1" x="2899"/>
        <item h="1" x="4734"/>
        <item h="1" x="3566"/>
        <item h="1" x="5277"/>
        <item h="1" x="90"/>
        <item h="1" x="1758"/>
        <item h="1" x="5645"/>
        <item h="1" x="4996"/>
        <item h="1" x="2630"/>
        <item h="1" x="2637"/>
        <item h="1" x="1136"/>
        <item h="1" x="4797"/>
        <item h="1" x="5828"/>
        <item h="1" x="1545"/>
        <item h="1" x="1463"/>
        <item h="1" x="3795"/>
        <item h="1" x="2164"/>
        <item h="1" x="153"/>
        <item h="1" x="5063"/>
        <item h="1" x="408"/>
        <item h="1" x="1407"/>
        <item h="1" x="3890"/>
        <item h="1" x="1314"/>
        <item h="1" x="1420"/>
        <item h="1" x="1126"/>
        <item h="1" x="4470"/>
        <item h="1" x="1336"/>
        <item h="1" x="952"/>
        <item h="1" x="5969"/>
        <item h="1" x="1345"/>
        <item h="1" x="556"/>
        <item h="1" x="336"/>
        <item h="1" x="4758"/>
        <item h="1" x="5899"/>
        <item h="1" x="6019"/>
        <item h="1" x="1312"/>
        <item h="1" x="32"/>
        <item h="1" x="3218"/>
        <item h="1" x="975"/>
        <item h="1" x="5843"/>
        <item h="1" x="4936"/>
        <item h="1" x="2117"/>
        <item h="1" x="4889"/>
        <item h="1" x="2789"/>
        <item h="1" x="3196"/>
        <item h="1" x="2709"/>
        <item h="1" x="4513"/>
        <item h="1" x="2372"/>
        <item h="1" x="1535"/>
        <item h="1" x="4270"/>
        <item h="1" x="1913"/>
        <item h="1" x="4562"/>
        <item h="1" x="2141"/>
        <item h="1" x="991"/>
        <item h="1" x="2617"/>
        <item h="1" x="2610"/>
        <item h="1" x="5883"/>
        <item h="1" x="913"/>
        <item h="1" x="4466"/>
        <item h="1" x="1630"/>
        <item h="1" x="4536"/>
        <item h="1" x="489"/>
        <item h="1" x="181"/>
        <item h="1" x="1514"/>
        <item h="1" x="1600"/>
        <item h="1" x="1999"/>
        <item h="1" x="574"/>
        <item h="1" x="2200"/>
        <item h="1" x="5627"/>
        <item h="1" x="5530"/>
        <item h="1" x="3693"/>
        <item h="1" x="1282"/>
        <item h="1" x="6"/>
        <item h="1" x="549"/>
        <item h="1" x="2061"/>
        <item h="1" x="1775"/>
        <item h="1" x="351"/>
        <item h="1" x="1576"/>
        <item h="1" x="4556"/>
        <item h="1" x="2038"/>
        <item h="1" x="191"/>
        <item h="1" x="3328"/>
        <item h="1" x="1491"/>
        <item h="1" x="2350"/>
        <item h="1" x="5068"/>
        <item h="1" x="2820"/>
        <item h="1" x="2718"/>
        <item h="1" x="5465"/>
        <item h="1" x="3501"/>
        <item h="1" x="1474"/>
        <item h="1" x="2024"/>
        <item h="1" x="5817"/>
        <item h="1" x="262"/>
        <item h="1" x="3537"/>
        <item h="1" x="3052"/>
        <item h="1" x="245"/>
        <item h="1" x="5678"/>
        <item h="1" x="2522"/>
        <item h="1" x="1533"/>
        <item h="1" x="4695"/>
        <item h="1" x="3056"/>
        <item h="1" x="5432"/>
        <item h="1" x="5553"/>
        <item h="1" x="5402"/>
        <item h="1" x="726"/>
        <item h="1" x="326"/>
        <item h="1" x="3294"/>
        <item h="1" x="3433"/>
        <item h="1" x="3678"/>
        <item h="1" x="4149"/>
        <item h="1" x="4034"/>
        <item h="1" x="4730"/>
        <item h="1" x="1635"/>
        <item h="1" x="1507"/>
        <item h="1" x="3560"/>
        <item h="1" x="3163"/>
        <item h="1" x="2007"/>
        <item h="1" x="964"/>
        <item h="1" x="2317"/>
        <item h="1" x="4645"/>
        <item h="1" x="2837"/>
        <item h="1" x="5153"/>
        <item h="1" x="2307"/>
        <item h="1" x="2046"/>
        <item h="1" x="1063"/>
        <item h="1" x="2418"/>
        <item h="1" x="1195"/>
        <item h="1" x="4623"/>
        <item h="1" x="4659"/>
        <item h="1" x="892"/>
        <item h="1" x="5596"/>
        <item h="1" x="3373"/>
        <item h="1" x="465"/>
        <item h="1" x="3525"/>
        <item h="1" x="3905"/>
        <item h="1" x="5840"/>
        <item h="1" x="4445"/>
        <item h="1" x="2245"/>
        <item h="1" x="5369"/>
        <item h="1" x="1400"/>
        <item h="1" x="5779"/>
        <item h="1" x="3785"/>
        <item h="1" x="5582"/>
        <item h="1" x="3402"/>
        <item h="1" x="3735"/>
        <item h="1" x="355"/>
        <item h="1" x="3534"/>
        <item h="1" x="2281"/>
        <item h="1" x="2825"/>
        <item h="1" x="341"/>
        <item h="1" x="2035"/>
        <item h="1" x="5768"/>
        <item h="1" x="1838"/>
        <item h="1" x="1366"/>
        <item h="1" x="484"/>
        <item h="1" x="1033"/>
        <item h="1" x="1340"/>
        <item h="1" x="1357"/>
        <item h="1" x="3961"/>
        <item h="1" x="4422"/>
        <item h="1" x="3681"/>
        <item h="1" x="582"/>
        <item h="1" x="2955"/>
        <item h="1" x="1086"/>
        <item h="1" x="5450"/>
        <item h="1" x="3437"/>
        <item h="1" x="18"/>
        <item h="1" x="841"/>
        <item h="1" x="3723"/>
        <item h="1" x="4791"/>
        <item h="1" x="4233"/>
        <item h="1" x="5555"/>
        <item h="1" x="5911"/>
        <item h="1" x="1903"/>
        <item h="1" x="6085"/>
        <item h="1" x="880"/>
        <item h="1" x="360"/>
        <item h="1" x="1313"/>
        <item h="1" x="4528"/>
        <item h="1" x="2894"/>
        <item h="1" x="591"/>
        <item h="1" x="6100"/>
        <item h="1" x="4221"/>
        <item h="1" x="3526"/>
        <item h="1" x="525"/>
        <item h="1" x="992"/>
        <item h="1" x="4851"/>
        <item h="1" x="1676"/>
        <item h="1" x="4622"/>
        <item h="1" x="3374"/>
        <item h="1" x="1719"/>
        <item h="1" x="2216"/>
        <item h="1" x="4741"/>
        <item h="1" x="1386"/>
        <item h="1" x="3760"/>
        <item h="1" x="551"/>
        <item h="1" x="3454"/>
        <item h="1" x="1833"/>
        <item h="1" x="138"/>
        <item h="1" x="3478"/>
        <item h="1" x="947"/>
        <item h="1" x="2371"/>
        <item h="1" x="5481"/>
        <item h="1" x="3179"/>
        <item h="1" x="5017"/>
        <item h="1" x="2902"/>
        <item h="1" x="6060"/>
        <item h="1" x="3944"/>
        <item h="1" x="2965"/>
        <item h="1" x="827"/>
        <item h="1" x="4206"/>
        <item h="1" x="436"/>
        <item h="1" x="3090"/>
        <item h="1" x="5699"/>
        <item h="1" x="5016"/>
        <item h="1" x="2482"/>
        <item h="1" x="2457"/>
        <item h="1" x="6082"/>
        <item h="1" x="2447"/>
        <item h="1" x="1902"/>
        <item h="1" x="1970"/>
        <item h="1" x="3357"/>
        <item h="1" x="957"/>
        <item h="1" x="458"/>
        <item h="1" x="2893"/>
        <item h="1" x="2069"/>
        <item h="1" x="5933"/>
        <item h="1" x="4980"/>
        <item h="1" x="1083"/>
        <item h="1" x="3136"/>
        <item h="1" x="1751"/>
        <item h="1" x="1997"/>
        <item h="1" x="3307"/>
        <item h="1" x="2145"/>
        <item h="1" x="357"/>
        <item h="1" x="4766"/>
        <item h="1" x="1577"/>
        <item h="1" x="1844"/>
        <item h="1" x="4803"/>
        <item h="1" x="3396"/>
        <item h="1" x="400"/>
        <item h="1" x="1374"/>
        <item h="1" x="1747"/>
        <item h="1" x="1412"/>
        <item h="1" x="564"/>
        <item h="1" x="4970"/>
        <item h="1" x="2098"/>
        <item h="1" x="1746"/>
        <item h="1" x="4834"/>
        <item h="1" x="3065"/>
        <item h="1" x="2598"/>
        <item h="1" x="3249"/>
        <item h="1" x="2320"/>
        <item h="1" x="4511"/>
        <item h="1" x="3418"/>
        <item h="1" x="1242"/>
        <item h="1" x="1520"/>
        <item h="1" x="5408"/>
        <item h="1" x="3708"/>
        <item h="1" x="5061"/>
        <item h="1" x="4183"/>
        <item h="1" x="1250"/>
        <item h="1" x="3865"/>
        <item h="1" x="2865"/>
        <item h="1" x="383"/>
        <item h="1" x="2094"/>
        <item h="1" x="3648"/>
        <item h="1" x="5239"/>
        <item h="1" x="28"/>
        <item h="1" x="1328"/>
        <item h="1" x="2118"/>
        <item h="1" x="5974"/>
        <item h="1" x="3885"/>
        <item h="1" x="778"/>
        <item h="1" x="390"/>
        <item h="1" x="1487"/>
        <item h="1" x="76"/>
        <item h="1" x="1276"/>
        <item h="1" x="3201"/>
        <item h="1" x="3262"/>
        <item h="1" x="3996"/>
        <item h="1" x="3948"/>
        <item h="1" x="765"/>
        <item h="1" x="296"/>
        <item h="1" x="4372"/>
        <item h="1" x="3544"/>
        <item h="1" x="6118"/>
        <item h="1" x="3538"/>
        <item h="1" x="4541"/>
        <item h="1" x="160"/>
        <item h="1" x="587"/>
        <item h="1" x="5469"/>
        <item h="1" x="745"/>
        <item h="1" x="3045"/>
        <item h="1" x="4642"/>
        <item h="1" x="1882"/>
        <item h="1" x="1044"/>
        <item h="1" x="4807"/>
        <item h="1" x="3155"/>
        <item h="1" x="3769"/>
        <item h="1" x="1973"/>
        <item h="1" x="3932"/>
        <item h="1" x="3716"/>
        <item h="1" x="2822"/>
        <item h="1" x="1015"/>
        <item h="1" x="1330"/>
        <item h="1" x="4731"/>
        <item h="1" x="900"/>
        <item h="1" x="1518"/>
        <item h="1" x="1258"/>
        <item h="1" x="3758"/>
        <item h="1" x="5190"/>
        <item h="1" x="5513"/>
        <item h="1" x="2293"/>
        <item h="1" x="3598"/>
        <item h="1" x="563"/>
        <item h="1" x="3583"/>
        <item h="1" x="6072"/>
        <item h="1" x="1477"/>
        <item h="1" x="963"/>
        <item h="1" x="3050"/>
        <item h="1" x="5334"/>
        <item h="1" x="5096"/>
        <item h="1" x="3842"/>
        <item h="1" x="828"/>
        <item h="1" x="1367"/>
        <item h="1" x="4608"/>
        <item h="1" x="3444"/>
        <item h="1" x="3261"/>
        <item h="1" x="3755"/>
        <item h="1" x="5288"/>
        <item h="1" x="4216"/>
        <item h="1" x="3613"/>
        <item h="1" x="3330"/>
        <item h="1" x="232"/>
        <item h="1" x="1814"/>
        <item h="1" x="5452"/>
        <item h="1" x="2547"/>
        <item h="1" x="3024"/>
        <item h="1" x="1397"/>
        <item h="1" x="904"/>
        <item h="1" x="3893"/>
        <item h="1" x="1432"/>
        <item h="1" x="3953"/>
        <item h="1" x="1963"/>
        <item h="1" x="631"/>
        <item h="1" x="1356"/>
        <item h="1" x="2806"/>
        <item h="1" x="512"/>
        <item h="1" x="4469"/>
        <item h="1" x="2209"/>
        <item h="1" x="999"/>
        <item h="1" x="4693"/>
        <item h="1" x="3413"/>
        <item h="1" x="2431"/>
        <item h="1" x="1186"/>
        <item h="1" x="528"/>
        <item h="1" x="2762"/>
        <item h="1" x="139"/>
        <item h="1" x="2340"/>
        <item h="1" x="3023"/>
        <item h="1" x="2943"/>
        <item h="1" x="268"/>
        <item h="1" x="5446"/>
        <item h="1" x="1031"/>
        <item h="1" x="1398"/>
        <item h="1" x="5148"/>
        <item h="1" x="6048"/>
        <item h="1" x="2585"/>
        <item h="1" x="6029"/>
        <item h="1" x="5584"/>
        <item h="1" x="4033"/>
        <item h="1" x="3503"/>
        <item h="1" x="469"/>
        <item h="1" x="2227"/>
        <item h="1" x="3487"/>
        <item h="1" x="1760"/>
        <item h="1" x="3988"/>
        <item h="1" x="954"/>
        <item h="1" x="1515"/>
        <item h="1" x="5187"/>
        <item h="1" x="2080"/>
        <item h="1" x="6125"/>
        <item h="1" x="1082"/>
        <item h="1" x="5363"/>
        <item h="1" x="4905"/>
        <item h="1" x="2387"/>
        <item h="1" x="2197"/>
        <item h="1" x="2591"/>
        <item h="1" x="3938"/>
        <item h="1" x="1517"/>
        <item h="1" x="2437"/>
        <item h="1" x="3078"/>
        <item h="1" x="1717"/>
        <item h="1" x="3354"/>
        <item h="1" x="1189"/>
        <item h="1" x="1382"/>
        <item h="1" x="716"/>
        <item h="1" x="524"/>
        <item h="1" x="5859"/>
        <item h="1" x="3245"/>
        <item h="1" x="3248"/>
        <item h="1" x="5719"/>
        <item h="1" x="5872"/>
        <item h="1" x="4969"/>
        <item h="1" x="132"/>
        <item h="1" x="2828"/>
        <item h="1" x="1042"/>
        <item h="1" x="1057"/>
        <item h="1" x="5668"/>
        <item h="1" x="1488"/>
        <item h="1" x="2807"/>
        <item h="1" x="569"/>
        <item h="1" x="4091"/>
        <item h="1" x="6023"/>
        <item h="1" x="5301"/>
        <item h="1" x="25"/>
        <item h="1" x="1656"/>
        <item h="1" x="5514"/>
        <item h="1" x="1361"/>
        <item h="1" x="4145"/>
        <item h="1" x="3266"/>
        <item h="1" x="2643"/>
        <item h="1" x="235"/>
        <item h="1" x="3280"/>
        <item h="1" x="4184"/>
        <item h="1" x="4366"/>
        <item h="1" x="2722"/>
        <item h="1" x="4544"/>
        <item h="1" x="696"/>
        <item h="1" x="3030"/>
        <item h="1" x="929"/>
        <item h="1" x="3647"/>
        <item h="1" x="5337"/>
        <item h="1" x="3259"/>
        <item h="1" x="5170"/>
        <item h="1" x="1583"/>
        <item h="1" x="2945"/>
        <item h="1" x="5516"/>
        <item h="1" x="5789"/>
        <item h="1" x="2644"/>
        <item h="1" x="5474"/>
        <item h="1" x="1655"/>
        <item h="1" x="493"/>
        <item h="1" x="5085"/>
        <item h="1" x="5027"/>
        <item h="1" x="705"/>
        <item h="1" x="5162"/>
        <item h="1" x="2454"/>
        <item h="1" x="2512"/>
        <item h="1" x="5918"/>
        <item h="1" x="5896"/>
        <item h="1" x="1064"/>
        <item h="1" x="6096"/>
        <item h="1" x="3039"/>
        <item h="1" x="249"/>
        <item h="1" x="4777"/>
        <item h="1" x="4592"/>
        <item h="1" x="362"/>
        <item h="1" x="4419"/>
        <item h="1" x="5242"/>
        <item h="1" x="854"/>
        <item h="1" x="4262"/>
        <item h="1" x="419"/>
        <item h="1" x="1536"/>
        <item h="1" x="2096"/>
        <item h="1" x="3895"/>
        <item h="1" x="4357"/>
        <item h="1" x="5886"/>
        <item h="1" x="4241"/>
        <item h="1" x="5681"/>
        <item h="1" x="5910"/>
        <item h="1" x="4136"/>
        <item h="1" x="1111"/>
        <item h="1" x="1486"/>
        <item h="1" x="5464"/>
        <item h="1" x="714"/>
        <item h="1" x="2162"/>
        <item h="1" x="2853"/>
        <item h="1" x="375"/>
        <item h="1" x="1140"/>
        <item h="1" x="5078"/>
        <item h="1" x="3662"/>
        <item h="1" x="3617"/>
        <item h="1" x="3845"/>
        <item h="1" x="2036"/>
        <item h="1" x="2391"/>
        <item h="1" x="3848"/>
        <item h="1" x="4652"/>
        <item h="1" x="3268"/>
        <item h="1" x="2380"/>
        <item h="1" x="4266"/>
        <item h="1" x="1438"/>
        <item h="1" x="5967"/>
        <item h="1" x="2120"/>
        <item h="1" x="2538"/>
        <item h="1" x="1436"/>
        <item h="1" x="1936"/>
        <item h="1" x="5276"/>
        <item h="1" x="3199"/>
        <item h="1" x="1030"/>
        <item h="1" x="2600"/>
        <item h="1" x="4835"/>
        <item h="1" x="2994"/>
        <item h="1" x="2253"/>
        <item h="1" x="2794"/>
        <item h="1" x="1387"/>
        <item h="1" x="4489"/>
        <item h="1" x="3126"/>
        <item h="1" x="1788"/>
        <item h="1" x="3686"/>
        <item h="1" x="4146"/>
        <item h="1" x="3171"/>
        <item h="1" x="2519"/>
        <item h="1" x="91"/>
        <item h="1" x="1681"/>
        <item h="1" x="2653"/>
        <item h="1" x="2441"/>
        <item h="1" x="2507"/>
        <item h="1" x="843"/>
        <item h="1" x="534"/>
        <item h="1" x="4632"/>
        <item h="1" x="5876"/>
        <item h="1" x="2031"/>
        <item h="1" x="6011"/>
        <item h="1" x="3881"/>
        <item h="1" x="1206"/>
        <item h="1" x="1733"/>
        <item h="1" x="3702"/>
        <item h="1" x="2638"/>
        <item h="1" x="2805"/>
        <item h="1" x="1332"/>
        <item h="1" x="535"/>
        <item h="1" x="3154"/>
        <item h="1" x="5925"/>
        <item h="1" x="5120"/>
        <item h="1" x="5664"/>
        <item h="1" x="1238"/>
        <item h="1" x="6032"/>
        <item h="1" x="4130"/>
        <item h="1" x="1157"/>
        <item h="1" x="598"/>
        <item h="1" x="2153"/>
        <item h="1" x="1349"/>
        <item h="1" x="2537"/>
        <item h="1" x="3963"/>
        <item h="1" x="4784"/>
        <item h="1" x="522"/>
        <item h="1" x="3972"/>
        <item h="1" x="6139"/>
        <item h="1" x="5186"/>
        <item h="1" x="2569"/>
        <item h="1" x="3584"/>
        <item h="1" x="6134"/>
        <item h="1" x="4876"/>
        <item h="1" x="1402"/>
        <item h="1" x="4087"/>
        <item h="1" x="2611"/>
        <item h="1" x="814"/>
        <item h="1" x="5718"/>
        <item h="1" x="4716"/>
        <item h="1" x="1933"/>
        <item h="1" x="4225"/>
        <item h="1" x="4990"/>
        <item h="1" x="4926"/>
        <item h="1" x="4956"/>
        <item h="1" x="1479"/>
        <item h="1" x="3490"/>
        <item h="1" x="4290"/>
        <item h="1" x="3840"/>
        <item h="1" x="5115"/>
        <item h="1" x="1690"/>
        <item h="1" x="1983"/>
        <item h="1" x="3561"/>
        <item h="1" x="3202"/>
        <item h="1" x="5278"/>
        <item h="1" x="1288"/>
        <item h="1" x="5815"/>
        <item h="1" x="2700"/>
        <item h="1" x="3604"/>
        <item h="1" x="4748"/>
        <item h="1" x="5960"/>
        <item h="1" x="6138"/>
        <item h="1" x="853"/>
        <item h="1" x="2900"/>
        <item h="1" x="4808"/>
        <item h="1" x="1453"/>
        <item h="1" x="2255"/>
        <item h="1" x="1162"/>
        <item h="1" x="4107"/>
        <item h="1" x="816"/>
        <item h="1" x="544"/>
        <item h="1" x="5682"/>
        <item h="1" x="62"/>
        <item h="1" x="4397"/>
        <item h="1" x="6087"/>
        <item h="1" x="3762"/>
        <item h="1" x="261"/>
        <item h="1" x="3603"/>
        <item h="1" x="919"/>
        <item h="1" x="1230"/>
        <item h="1" x="1084"/>
        <item h="1" x="3282"/>
        <item h="1" x="496"/>
        <item h="1" x="5890"/>
        <item h="1" x="4903"/>
        <item h="1" x="3481"/>
        <item h="1" x="2167"/>
        <item h="1" x="1831"/>
        <item h="1" x="5541"/>
        <item h="1" x="3210"/>
        <item h="1" x="1180"/>
        <item h="1" x="3798"/>
        <item h="1" x="5523"/>
        <item h="1" x="2072"/>
        <item h="1" x="293"/>
        <item h="1" x="190"/>
        <item h="1" x="4459"/>
        <item h="1" x="1494"/>
        <item h="1" x="4079"/>
        <item h="1" x="5509"/>
        <item h="1" x="646"/>
        <item h="1" x="325"/>
        <item h="1" x="2660"/>
        <item h="1" x="936"/>
        <item h="1" x="939"/>
        <item h="1" x="5498"/>
        <item h="1" x="2262"/>
        <item h="1" x="1481"/>
        <item h="1" x="3192"/>
        <item h="1" x="4030"/>
        <item h="1" x="2834"/>
        <item h="1" x="1606"/>
        <item h="1" x="58"/>
        <item h="1" x="4630"/>
        <item h="1" x="4769"/>
        <item h="1" x="851"/>
        <item h="1" x="4333"/>
        <item h="1" x="2"/>
        <item h="1" x="899"/>
        <item h="1" x="1865"/>
        <item h="1" x="456"/>
        <item h="1" x="4875"/>
        <item h="1" x="2359"/>
        <item h="1" x="1674"/>
        <item h="1" x="1277"/>
        <item h="1" x="1816"/>
        <item h="1" x="1644"/>
        <item h="1" x="616"/>
        <item h="1" x="1471"/>
        <item h="1" x="4670"/>
        <item h="1" x="546"/>
        <item h="1" x="3659"/>
        <item h="1" x="3873"/>
        <item h="1" x="81"/>
        <item h="1" x="4126"/>
        <item h="1" x="1830"/>
        <item h="1" x="3652"/>
        <item h="1" x="478"/>
        <item h="1" x="3612"/>
        <item h="1" x="2748"/>
        <item h="1" x="3213"/>
        <item h="1" x="2735"/>
        <item h="1" x="1883"/>
        <item h="1" x="4405"/>
        <item h="1" x="1720"/>
        <item h="1" x="1660"/>
        <item h="1" x="2146"/>
        <item h="1" x="5349"/>
        <item h="1" x="663"/>
        <item h="1" x="2736"/>
        <item h="1" x="1150"/>
        <item h="1" x="300"/>
        <item h="1" x="5014"/>
        <item h="1" x="2921"/>
        <item h="1" x="4403"/>
        <item h="1" x="5764"/>
        <item h="1" x="5822"/>
        <item h="1" x="667"/>
        <item h="1" x="5279"/>
        <item h="1" x="302"/>
        <item h="1" x="597"/>
        <item h="1" x="401"/>
        <item h="1" x="53"/>
        <item h="1" x="770"/>
        <item h="1" x="2601"/>
        <item h="1" x="2240"/>
        <item h="1" x="1671"/>
        <item h="1" x="741"/>
        <item h="1" x="608"/>
        <item h="1" x="2339"/>
        <item h="1" x="1154"/>
        <item h="1" x="2915"/>
        <item h="1" x="4729"/>
        <item h="1" x="2887"/>
        <item h="1" x="1654"/>
        <item h="1" x="3915"/>
        <item h="1" x="12"/>
        <item h="1" x="2560"/>
        <item h="1" x="4937"/>
        <item h="1" x="3542"/>
        <item h="1" x="3910"/>
        <item h="1" x="931"/>
        <item h="1" x="4827"/>
        <item h="1" x="5397"/>
        <item h="1" x="824"/>
        <item h="1" x="1203"/>
        <item h="1" x="937"/>
        <item h="1" x="2236"/>
        <item h="1" x="581"/>
        <item h="1" x="2143"/>
        <item h="1" x="33"/>
        <item h="1" x="3907"/>
        <item h="1" x="2394"/>
        <item h="1" x="3917"/>
        <item h="1" x="3426"/>
        <item h="1" x="4073"/>
        <item h="1" x="1840"/>
        <item h="1" x="174"/>
        <item h="1" x="204"/>
        <item h="1" x="482"/>
        <item h="1" x="801"/>
        <item h="1" x="4473"/>
        <item h="1" x="3888"/>
        <item h="1" x="1766"/>
        <item h="1" x="2992"/>
        <item h="1" x="314"/>
        <item h="1" x="4698"/>
        <item h="1" x="2003"/>
        <item h="1" x="2682"/>
        <item h="1" x="2975"/>
        <item h="1" x="195"/>
        <item h="1" x="5813"/>
        <item h="1" x="3055"/>
        <item h="1" x="4533"/>
        <item h="1" x="4257"/>
        <item h="1" x="1571"/>
        <item h="1" x="3970"/>
        <item h="1" x="2738"/>
        <item h="1" x="1686"/>
        <item h="1" x="1620"/>
        <item h="1" x="2156"/>
        <item h="1" x="5428"/>
        <item h="1" x="5908"/>
        <item h="1" x="3397"/>
        <item h="1" x="3965"/>
        <item h="1" x="1363"/>
        <item h="1" x="4597"/>
        <item h="1" x="3906"/>
        <item h="1" x="3390"/>
        <item h="1" x="6088"/>
        <item h="1" x="1235"/>
        <item h="1" x="2861"/>
        <item h="1" x="4809"/>
        <item h="1" x="2309"/>
        <item h="1" x="2751"/>
        <item h="1" x="1873"/>
        <item h="1" x="1053"/>
        <item h="1" x="3416"/>
        <item h="1" x="4113"/>
        <item h="1" x="6022"/>
        <item h="1" x="4008"/>
        <item h="1" x="1459"/>
        <item h="1" x="1822"/>
        <item h="1" x="5993"/>
        <item h="1" x="2474"/>
        <item h="1" x="2499"/>
        <item h="1" x="80"/>
        <item h="1" x="4296"/>
        <item h="1" x="510"/>
        <item h="1" x="3664"/>
        <item h="1" x="3299"/>
        <item h="1" x="6058"/>
        <item h="1" x="1331"/>
        <item h="1" x="562"/>
        <item h="1" x="1406"/>
        <item h="1" x="2952"/>
        <item h="1" x="2071"/>
        <item h="1" x="4195"/>
        <item h="1" x="4711"/>
        <item h="1" x="2181"/>
        <item h="1" x="4581"/>
        <item h="1" x="1093"/>
        <item h="1" x="342"/>
        <item h="1" x="3784"/>
        <item h="1" x="1232"/>
        <item h="1" x="860"/>
        <item h="1" x="1819"/>
        <item h="1" x="4441"/>
        <item h="1" x="5429"/>
        <item h="1" x="1253"/>
        <item h="1" x="1711"/>
        <item h="1" x="4789"/>
        <item h="1" x="3366"/>
        <item h="1" x="3075"/>
        <item h="1" x="1315"/>
        <item h="1" x="5108"/>
        <item h="1" x="1761"/>
        <item h="1" x="1714"/>
        <item h="1" x="1026"/>
        <item h="1" x="4000"/>
        <item h="1" x="1151"/>
        <item h="1" x="4813"/>
        <item h="1" x="1797"/>
        <item h="1" x="738"/>
        <item h="1" x="1187"/>
        <item h="1" x="45"/>
        <item h="1" x="1133"/>
        <item h="1" x="2053"/>
        <item h="1" x="1928"/>
        <item h="1" x="3770"/>
        <item h="1" x="255"/>
        <item h="1" x="1593"/>
        <item h="1" x="683"/>
        <item h="1" x="4399"/>
        <item h="1" x="1215"/>
        <item h="1" x="1132"/>
        <item h="1" x="4634"/>
        <item h="1" x="3230"/>
        <item h="1" x="1173"/>
        <item h="1" x="2788"/>
        <item h="1" x="329"/>
        <item h="1" x="602"/>
        <item h="1" x="1511"/>
        <item h="1" x="4705"/>
        <item h="1" x="3867"/>
        <item h="1" x="5084"/>
        <item h="1" x="1429"/>
        <item h="1" x="1465"/>
        <item h="1" x="2119"/>
        <item h="1" x="897"/>
        <item h="1" x="3308"/>
        <item h="1" x="3671"/>
        <item h="1" x="2314"/>
        <item h="1" x="1333"/>
        <item h="1" x="269"/>
        <item h="1" x="4736"/>
        <item h="1" x="3226"/>
        <item h="1" x="3498"/>
        <item h="1" x="6068"/>
        <item h="1" x="2614"/>
        <item h="1" x="3594"/>
        <item h="1" x="3465"/>
        <item h="1" x="723"/>
        <item h="1" x="2187"/>
        <item h="1" x="4654"/>
        <item h="1" x="3626"/>
        <item h="1" x="829"/>
        <item h="1" x="5775"/>
        <item h="1" x="5385"/>
        <item h="1" x="495"/>
        <item h="1" x="3699"/>
        <item h="1" x="5445"/>
        <item h="1" x="1782"/>
        <item h="1" x="4997"/>
        <item h="1" x="4249"/>
        <item h="1" x="282"/>
        <item h="1" x="8"/>
        <item h="1" x="5666"/>
        <item h="1" x="5183"/>
        <item h="1" x="1909"/>
        <item h="1" x="2763"/>
        <item h="1" x="2442"/>
        <item h="1" x="662"/>
        <item h="1" x="5480"/>
        <item h="1" x="2205"/>
        <item h="1" x="226"/>
        <item h="1" x="4067"/>
        <item h="1" x="4061"/>
        <item h="1" x="5476"/>
        <item h="1" x="3553"/>
        <item h="1" x="3129"/>
        <item h="1" x="2413"/>
        <item h="1" x="2583"/>
        <item h="1" x="694"/>
        <item h="1" x="2057"/>
        <item h="1" x="2572"/>
        <item h="1" x="609"/>
        <item h="1" x="3674"/>
        <item h="1" x="605"/>
        <item h="1" x="1381"/>
        <item h="1" x="2933"/>
        <item h="1" x="2247"/>
        <item h="1" x="4026"/>
        <item h="1" x="1651"/>
        <item h="1" x="1470"/>
        <item h="1" x="2995"/>
        <item h="1" x="2448"/>
        <item h="1" x="3006"/>
        <item h="1" x="2201"/>
        <item h="1" x="3184"/>
        <item h="1" x="71"/>
        <item h="1" x="4409"/>
        <item h="1" x="281"/>
        <item h="1" x="2300"/>
        <item h="1" x="4501"/>
        <item h="1" x="2923"/>
        <item h="1" x="3764"/>
        <item h="1" x="4151"/>
        <item h="1" x="2648"/>
        <item h="1" x="4499"/>
        <item h="1" x="1768"/>
        <item h="1" x="78"/>
        <item h="1" x="5784"/>
        <item h="1" x="2563"/>
        <item h="1" x="2439"/>
        <item h="1" x="5717"/>
        <item h="1" x="4291"/>
        <item h="1" x="541"/>
        <item h="1" x="530"/>
        <item h="1" x="21"/>
        <item h="1" x="3947"/>
        <item h="1" x="1526"/>
        <item h="1" x="4846"/>
        <item h="1" x="638"/>
        <item h="1" x="4251"/>
        <item h="1" x="3962"/>
        <item h="1" x="4908"/>
        <item h="1" x="3073"/>
        <item h="1" x="1812"/>
        <item h="1" x="1209"/>
        <item h="1" x="5692"/>
        <item h="1" x="4586"/>
        <item h="1" x="1843"/>
        <item h="1" x="2401"/>
        <item h="1" x="217"/>
        <item h="1" x="4542"/>
        <item h="1" x="2990"/>
        <item h="1" x="3250"/>
        <item h="1" x="4230"/>
        <item h="1" x="5090"/>
        <item h="1" x="5193"/>
        <item h="1" x="189"/>
        <item h="1" x="3546"/>
        <item h="1" x="548"/>
        <item h="1" x="958"/>
        <item h="1" x="3002"/>
        <item h="1" x="1675"/>
        <item h="1" x="1024"/>
        <item h="1" x="86"/>
        <item h="1" x="3372"/>
        <item h="1" x="3150"/>
        <item h="1" x="184"/>
        <item h="1" x="130"/>
        <item h="1" x="5867"/>
        <item h="1" x="4312"/>
        <item h="1" x="4638"/>
        <item h="1" x="88"/>
        <item h="1" x="1869"/>
        <item h="1" x="6040"/>
        <item h="1" x="3985"/>
        <item h="1" x="171"/>
        <item h="1" x="2354"/>
        <item h="1" x="3251"/>
        <item h="1" x="5228"/>
        <item h="1" x="4895"/>
        <item h="1" x="2352"/>
        <item h="1" x="2422"/>
        <item h="1" x="3620"/>
        <item h="1" x="253"/>
        <item h="1" x="5178"/>
        <item h="1" x="5606"/>
        <item h="1" x="4076"/>
        <item h="1" x="3718"/>
        <item h="1" x="3331"/>
        <item h="1" x="5420"/>
        <item h="1" x="3689"/>
        <item h="1" x="1025"/>
        <item h="1" x="4879"/>
        <item h="1" x="6103"/>
        <item h="1" x="5302"/>
        <item h="1" x="2809"/>
        <item h="1" x="5814"/>
        <item h="1" x="346"/>
        <item h="1" x="4671"/>
        <item h="1" x="4609"/>
        <item h="1" x="1163"/>
        <item h="1" x="321"/>
        <item h="1" x="561"/>
        <item h="1" x="3846"/>
        <item h="1" x="5527"/>
        <item h="1" x="4383"/>
        <item h="1" x="207"/>
        <item h="1" x="3981"/>
        <item h="1" x="3247"/>
        <item h="1" x="1156"/>
        <item h="1" x="5647"/>
        <item h="1" x="1539"/>
        <item h="1" x="1513"/>
        <item h="1" x="3254"/>
        <item h="1" x="2579"/>
        <item h="1" x="3954"/>
        <item h="1" x="167"/>
        <item h="1" x="3165"/>
        <item h="1" x="3300"/>
        <item h="1" x="5723"/>
        <item h="1" x="5396"/>
        <item h="1" x="5687"/>
        <item h="1" x="779"/>
        <item h="1" x="3131"/>
        <item h="1" x="578"/>
        <item h="1" x="4571"/>
        <item h="1" x="4328"/>
        <item h="1" x="5029"/>
        <item h="1" x="5558"/>
        <item h="1" x="3355"/>
        <item h="1" x="3392"/>
        <item h="1" x="4039"/>
        <item h="1" x="3406"/>
        <item h="1" x="1350"/>
        <item h="1" x="4728"/>
        <item h="1" x="794"/>
        <item h="1" x="2244"/>
        <item h="1" x="1344"/>
        <item h="1" x="82"/>
        <item h="1" x="5995"/>
        <item h="1" x="1591"/>
        <item h="1" x="4065"/>
        <item h="1" x="129"/>
        <item h="1" x="1385"/>
        <item h="1" x="4643"/>
        <item h="1" x="3329"/>
        <item h="1" x="3993"/>
        <item h="1" x="748"/>
        <item h="1" x="4189"/>
        <item h="1" x="2456"/>
        <item h="1" x="5987"/>
        <item h="1" x="5766"/>
        <item h="1" x="746"/>
        <item h="1" x="2668"/>
        <item h="1" x="5018"/>
        <item h="1" x="1062"/>
        <item h="1" x="196"/>
        <item h="1" x="1174"/>
        <item h="1" x="2823"/>
        <item h="1" x="48"/>
        <item h="1" x="3461"/>
        <item h="1" x="1388"/>
        <item h="1" x="3855"/>
        <item h="1" x="876"/>
        <item h="1" x="1478"/>
        <item h="1" x="4928"/>
        <item h="1" x="5204"/>
        <item h="1" x="2521"/>
        <item h="1" x="1462"/>
        <item h="1" x="2138"/>
        <item h="1" x="5546"/>
        <item h="1" x="223"/>
        <item h="1" x="5900"/>
        <item h="1" x="5641"/>
        <item h="1" x="845"/>
        <item h="1" x="1114"/>
        <item h="1" x="424"/>
        <item h="1" x="3077"/>
        <item h="1" x="2475"/>
        <item h="1" x="500"/>
        <item h="1" x="749"/>
        <item h="1" x="5906"/>
        <item h="1" x="2880"/>
        <item h="1" x="2715"/>
        <item h="1" x="4732"/>
        <item h="1" x="2719"/>
        <item h="1" x="4002"/>
        <item h="1" x="4"/>
        <item h="1" x="1052"/>
        <item h="1" x="6114"/>
        <item h="1" x="3930"/>
        <item h="1" x="2849"/>
        <item h="1" x="4377"/>
        <item h="1" x="3243"/>
        <item h="1" x="3923"/>
        <item h="1" x="2752"/>
        <item h="1" x="5611"/>
        <item h="1" x="2433"/>
        <item h="1" x="1832"/>
        <item h="1" x="477"/>
        <item h="1" x="4134"/>
        <item h="1" x="5544"/>
        <item h="1" x="5434"/>
        <item h="1" x="2982"/>
        <item h="1" x="216"/>
        <item h="1" x="20"/>
        <item h="1" x="925"/>
        <item h="1" x="509"/>
        <item h="1" x="4915"/>
        <item h="1" x="3093"/>
        <item h="1" x="3989"/>
        <item h="1" x="1584"/>
        <item h="1" x="4861"/>
        <item h="1" x="2543"/>
        <item h="1" x="4785"/>
        <item h="1" x="996"/>
        <item h="1" x="3310"/>
        <item h="1" x="1011"/>
        <item h="1" x="1113"/>
        <item h="1" x="5989"/>
        <item h="1" x="5484"/>
        <item h="1" x="4173"/>
        <item h="1" x="5261"/>
        <item h="1" x="5746"/>
        <item h="1" x="795"/>
        <item h="1" x="1071"/>
        <item h="1" x="2382"/>
        <item h="1" x="5684"/>
        <item h="1" x="4971"/>
        <item h="1" x="3817"/>
        <item h="1" x="4962"/>
        <item h="1" x="1423"/>
        <item h="1" x="5521"/>
        <item h="1" x="350"/>
        <item h="1" x="5783"/>
        <item h="1" x="4837"/>
        <item h="1" x="4607"/>
        <item h="1" x="1013"/>
        <item h="1" x="5073"/>
        <item h="1" x="371"/>
        <item h="1" x="5192"/>
        <item h="1" x="3032"/>
        <item h="1" x="3471"/>
        <item h="1" x="4461"/>
        <item h="1" x="2931"/>
        <item h="1" x="439"/>
        <item h="1" x="3452"/>
        <item h="1" x="5759"/>
        <item h="1" x="5797"/>
        <item h="1" x="4713"/>
        <item h="1" x="5825"/>
        <item h="1" x="208"/>
        <item h="1" x="1993"/>
        <item h="1" x="775"/>
        <item h="1" x="5357"/>
        <item h="1" x="632"/>
        <item h="1" x="361"/>
        <item h="1" x="5711"/>
        <item h="1" x="4950"/>
        <item h="1" x="2374"/>
        <item h="1" x="1708"/>
        <item h="1" x="4267"/>
        <item h="1" x="1371"/>
        <item h="1" x="100"/>
        <item h="1" x="1392"/>
        <item h="1" x="942"/>
        <item h="1" x="2305"/>
        <item h="1" x="112"/>
        <item h="1" x="1821"/>
        <item h="1" x="1169"/>
        <item h="1" x="3137"/>
        <item h="1" x="734"/>
        <item h="1" x="4279"/>
        <item h="1" x="2701"/>
        <item h="1" x="906"/>
        <item h="1" x="4866"/>
        <item h="1" x="1693"/>
        <item h="1" x="4194"/>
        <item h="1" x="2021"/>
        <item h="1" x="5123"/>
        <item h="1" x="6117"/>
        <item h="1" x="2737"/>
        <item h="1" x="5410"/>
        <item h="1" x="1898"/>
        <item h="1" x="2426"/>
        <item h="1" x="2485"/>
        <item h="1" x="2953"/>
        <item h="1" x="3736"/>
        <item h="1" x="4529"/>
        <item h="1" x="671"/>
        <item h="1" x="4484"/>
        <item h="1" x="4418"/>
        <item h="1" x="335"/>
        <item h="1" x="4396"/>
        <item h="1" x="4709"/>
        <item h="1" x="4443"/>
        <item h="1" x="1072"/>
        <item h="1" x="3224"/>
        <item h="1" x="4196"/>
        <item h="1" x="4382"/>
        <item h="1" x="2922"/>
        <item h="1" x="1636"/>
        <item h="1" x="176"/>
        <item h="1" x="271"/>
        <item h="1" x="2615"/>
        <item h="1" x="3482"/>
        <item h="1" x="1730"/>
        <item h="1" x="1691"/>
        <item h="1" x="1614"/>
        <item h="1" x="3456"/>
        <item h="1" x="3148"/>
        <item h="1" x="2989"/>
        <item h="1" x="3195"/>
        <item h="1" x="3889"/>
        <item h="1" x="1198"/>
        <item h="1" x="1433"/>
        <item h="1" x="2149"/>
        <item h="1" x="6110"/>
        <item h="1" x="2855"/>
        <item h="1" x="2228"/>
        <item h="1" x="5059"/>
        <item h="1" x="970"/>
        <item h="1" x="5236"/>
        <item h="1" x="4349"/>
        <item h="1" x="3276"/>
        <item h="1" x="1046"/>
        <item h="1" x="869"/>
        <item h="1" x="3554"/>
        <item h="1" x="3383"/>
        <item h="1" x="5163"/>
        <item h="1" x="2370"/>
        <item h="1" x="870"/>
        <item h="1" x="2116"/>
        <item h="1" x="4198"/>
        <item h="1" x="2826"/>
        <item h="1" x="2212"/>
        <item h="1" x="3451"/>
        <item h="1" x="5463"/>
        <item h="1" x="2318"/>
        <item h="1" x="5207"/>
        <item h="1" x="3567"/>
        <item h="1" x="4751"/>
        <item h="1" x="756"/>
        <item h="1" x="63"/>
        <item h="1" x="4395"/>
        <item h="1" x="3119"/>
        <item h="1" x="4213"/>
        <item h="1" x="2781"/>
        <item h="1" x="243"/>
        <item h="1" x="233"/>
        <item h="1" x="2310"/>
        <item h="1" x="2275"/>
        <item h="1" x="3346"/>
        <item h="1" x="2467"/>
        <item h="1" x="1795"/>
        <item h="1" x="4892"/>
        <item h="1" x="3186"/>
        <item h="1" x="2578"/>
        <item h="1" x="3205"/>
        <item h="1" x="4152"/>
        <item h="1" x="5715"/>
        <item h="1" x="4322"/>
        <item h="1" x="2689"/>
        <item h="1" x="1354"/>
        <item h="1" x="2224"/>
        <item h="1" x="1713"/>
        <item h="1" x="611"/>
        <item h="1" x="4364"/>
        <item h="1" x="3643"/>
        <item h="1" x="6071"/>
        <item h="1" x="978"/>
        <item h="1" x="5412"/>
        <item h="1" x="1603"/>
        <item h="1" x="3378"/>
        <item h="1" x="5105"/>
        <item h="1" x="1682"/>
        <item h="1" x="5039"/>
        <item h="1" x="4109"/>
        <item h="1" x="3725"/>
        <item h="1" x="1785"/>
        <item h="1" x="5386"/>
        <item h="1" x="6017"/>
        <item h="1" x="2998"/>
        <item h="1" x="4327"/>
        <item h="1" x="4111"/>
        <item h="1" x="3059"/>
        <item h="1" x="1709"/>
        <item h="1" x="295"/>
        <item h="1" x="3999"/>
        <item h="1" x="3447"/>
        <item h="1" x="2051"/>
        <item h="1" x="5158"/>
        <item h="1" x="5937"/>
        <item h="1" x="1165"/>
        <item h="1" x="783"/>
        <item h="1" x="5946"/>
        <item h="1" x="1649"/>
        <item h="1" x="1372"/>
        <item h="1" x="2858"/>
        <item h="1" x="3320"/>
        <item h="1" x="388"/>
        <item h="1" x="220"/>
        <item h="1" x="3370"/>
        <item h="1" x="2618"/>
        <item h="1" x="5917"/>
        <item h="1" x="5749"/>
        <item h="1" x="1939"/>
        <item h="1" x="77"/>
        <item h="1" x="2746"/>
        <item h="1" x="3312"/>
        <item h="1" x="4083"/>
        <item h="1" x="3347"/>
        <item h="1" x="3377"/>
        <item h="1" x="4086"/>
        <item h="1" x="5539"/>
        <item h="1" x="3177"/>
        <item h="1" x="1877"/>
        <item h="1" x="1193"/>
        <item h="1" x="1302"/>
        <item h="1" x="3834"/>
        <item h="1" x="4105"/>
        <item h="1" x="289"/>
        <item h="1" x="3609"/>
        <item h="1" x="4075"/>
        <item h="1" x="159"/>
        <item h="1" x="3578"/>
        <item h="1" x="1806"/>
        <item h="1" x="3607"/>
        <item h="1" x="3562"/>
        <item h="1" x="2633"/>
        <item h="1" x="4778"/>
        <item h="1" x="3252"/>
        <item h="1" x="643"/>
        <item h="1" x="5438"/>
        <item h="1" x="4667"/>
        <item h="1" x="1128"/>
        <item h="1" x="2898"/>
        <item h="1" x="4746"/>
        <item h="1" x="3386"/>
        <item h="1" x="1056"/>
        <item h="1" x="692"/>
        <item h="1" x="5482"/>
        <item h="1" x="893"/>
        <item h="1" x="105"/>
        <item h="1" x="4261"/>
        <item h="1" x="5552"/>
        <item h="1" x="3883"/>
        <item h="1" x="5287"/>
        <item h="1" x="4681"/>
        <item h="1" x="2351"/>
        <item h="1" x="2430"/>
        <item h="1" x="4186"/>
        <item h="1" x="391"/>
        <item h="1" x="2221"/>
        <item h="1" x="158"/>
        <item h="1" x="1646"/>
        <item h="1" x="2696"/>
        <item h="1" x="441"/>
        <item h="1" x="2813"/>
        <item h="1" x="4064"/>
        <item h="1" x="943"/>
        <item h="1" x="1528"/>
        <item h="1" x="6076"/>
        <item h="1" x="3443"/>
        <item h="1" x="5736"/>
        <item h="1" x="4911"/>
        <item h="1" x="4708"/>
        <item h="1" x="4054"/>
        <item h="1" x="850"/>
        <item h="1" x="4375"/>
        <item h="1" x="1204"/>
        <item h="1" x="986"/>
        <item h="1" x="1316"/>
        <item h="1" x="2634"/>
        <item h="1" x="180"/>
        <item h="1" x="1749"/>
        <item h="1" x="2972"/>
        <item h="1" x="2769"/>
        <item h="1" x="2056"/>
        <item h="1" x="2472"/>
        <item h="1" x="3325"/>
        <item h="1" x="2640"/>
        <item h="1" x="4172"/>
        <item h="1" x="3204"/>
        <item h="1" x="993"/>
        <item h="1" x="5603"/>
        <item h="1" x="2814"/>
        <item h="1" x="1579"/>
        <item h="1" x="1139"/>
        <item h="1" x="1624"/>
        <item h="1" x="5011"/>
        <item h="1" x="5805"/>
        <item h="1" x="4098"/>
        <item h="1" x="2111"/>
        <item h="1" x="34"/>
        <item h="1" x="3520"/>
        <item h="1" x="5150"/>
        <item h="1" x="873"/>
        <item h="1" x="461"/>
        <item h="1" x="5117"/>
        <item h="1" x="3511"/>
        <item h="1" x="3125"/>
        <item h="1" x="1725"/>
        <item h="1" x="1286"/>
        <item h="1" x="856"/>
        <item h="1" x="5422"/>
        <item h="1" x="4013"/>
        <item h="1" x="1199"/>
        <item h="1" x="1418"/>
        <item h="1" x="1278"/>
        <item h="1" x="1640"/>
        <item h="1" x="3548"/>
        <item h="1" x="2744"/>
        <item h="1" x="5057"/>
        <item h="1" x="1871"/>
        <item h="1" x="4017"/>
        <item h="1" x="5734"/>
        <item h="1" x="6120"/>
        <item h="1" x="2065"/>
        <item h="1" x="4156"/>
        <item h="1" x="809"/>
        <item h="1" x="59"/>
        <item h="1" x="2428"/>
        <item h="1" x="884"/>
        <item h="1" x="5520"/>
        <item h="1" x="615"/>
        <item h="1" x="4740"/>
        <item h="1" x="3581"/>
        <item h="1" x="3060"/>
        <item h="1" x="4361"/>
        <item h="1" x="6027"/>
        <item h="1" x="5487"/>
        <item h="1" x="5206"/>
        <item h="1" x="3601"/>
        <item h="1" x="2241"/>
        <item h="1" x="635"/>
        <item h="1" x="5210"/>
        <item h="1" x="3361"/>
        <item h="1" x="2690"/>
        <item h="1" x="429"/>
        <item h="1" x="5154"/>
        <item h="1" x="5657"/>
        <item h="1" x="2539"/>
        <item h="1" x="2484"/>
        <item h="1" x="5526"/>
        <item h="1" x="5875"/>
        <item h="1" x="5306"/>
        <item h="1" x="4106"/>
        <item h="1" x="2246"/>
        <item h="1" x="4858"/>
        <item h="1" x="2791"/>
        <item h="1" x="5164"/>
        <item h="1" x="5658"/>
        <item h="1" x="117"/>
        <item h="1" x="4951"/>
        <item h="1" x="4862"/>
        <item h="1" x="2895"/>
        <item h="1" x="3833"/>
        <item h="1" x="2646"/>
        <item h="1" x="2733"/>
        <item h="1" x="5586"/>
        <item h="1" x="4844"/>
        <item h="1" x="4771"/>
        <item h="1" x="331"/>
        <item h="1" x="5976"/>
        <item h="1" x="5351"/>
        <item h="1" x="2551"/>
        <item h="1" x="4747"/>
        <item h="1" x="762"/>
        <item h="1" x="277"/>
        <item h="1" x="4995"/>
        <item h="1" x="5799"/>
        <item h="1" x="555"/>
        <item h="1" x="2294"/>
        <item h="1" x="5512"/>
        <item h="1" x="5562"/>
        <item h="1" x="5231"/>
        <item h="1" x="565"/>
        <item h="1" x="2443"/>
        <item h="1" x="1582"/>
        <item h="1" x="3470"/>
        <item h="1" x="1213"/>
        <item h="1" x="815"/>
        <item h="1" x="974"/>
        <item h="1" x="2483"/>
        <item h="1" x="5305"/>
        <item h="1" x="1629"/>
        <item h="1" x="614"/>
        <item h="1" x="3381"/>
        <item h="1" x="2511"/>
        <item h="1" x="4142"/>
        <item h="1" x="2864"/>
        <item h="1" x="5348"/>
        <item h="1" x="5881"/>
        <item h="1" x="2501"/>
        <item h="1" x="945"/>
        <item h="1" x="417"/>
        <item h="1" x="1051"/>
        <item h="1" x="3899"/>
        <item h="1" x="5795"/>
        <item h="1" x="1318"/>
        <item h="1" x="236"/>
        <item h="1" x="4573"/>
        <item h="1" x="4674"/>
        <item h="1" x="5760"/>
        <item h="1" x="4228"/>
        <item h="1" x="164"/>
        <item h="1" x="733"/>
        <item h="1" x="5835"/>
        <item h="1" x="5938"/>
        <item h="1" x="2297"/>
        <item h="1" x="4832"/>
        <item h="1" x="3900"/>
        <item h="1" x="3966"/>
        <item h="1" x="725"/>
        <item h="1" x="3859"/>
        <item h="1" x="5762"/>
        <item h="1" x="1467"/>
        <item h="1" x="56"/>
        <item h="1" x="4613"/>
        <item h="1" x="5411"/>
        <item h="1" x="4663"/>
        <item h="1" x="2942"/>
        <item h="1" x="2604"/>
        <item h="1" x="5882"/>
        <item h="1" x="5949"/>
        <item h="1" x="4779"/>
        <item h="1" x="404"/>
        <item h="1" x="4968"/>
        <item h="1" x="1998"/>
        <item h="1" x="729"/>
        <item h="1" x="3388"/>
        <item h="1" x="2102"/>
        <item h="1" x="481"/>
        <item h="1" x="2731"/>
        <item h="1" x="1158"/>
        <item h="1" x="2427"/>
        <item h="1" x="93"/>
        <item h="1" x="1147"/>
        <item h="1" x="4119"/>
        <item h="1" x="3955"/>
        <item h="1" x="5132"/>
        <item h="1" x="1742"/>
        <item h="1" x="1549"/>
        <item h="1" x="3509"/>
        <item h="1" x="907"/>
        <item h="1" x="2514"/>
        <item h="1" x="5265"/>
        <item h="1" x="545"/>
        <item h="1" x="3281"/>
        <item h="1" x="1810"/>
        <item h="1" x="5618"/>
        <item h="1" x="3304"/>
        <item h="1" x="1735"/>
        <item h="1" x="2449"/>
        <item h="1" x="657"/>
        <item h="1" x="5625"/>
        <item h="1" x="1476"/>
        <item h="1" x="3446"/>
        <item h="1" x="1399"/>
        <item h="1" x="1335"/>
        <item h="1" x="6122"/>
        <item h="1" x="4392"/>
        <item h="1" x="3018"/>
        <item h="1" x="3295"/>
        <item h="1" x="4323"/>
        <item h="1" x="4532"/>
        <item h="1" x="687"/>
        <item h="1" x="2891"/>
        <item h="1" x="3665"/>
        <item h="1" x="1297"/>
        <item h="1" x="2333"/>
        <item h="1" x="2896"/>
        <item h="1" x="2147"/>
        <item h="1" x="1320"/>
        <item h="1" x="1284"/>
        <item h="1" x="3460"/>
        <item h="1" x="3712"/>
        <item h="1" x="2816"/>
        <item h="1" x="2041"/>
        <item h="1" x="1687"/>
        <item h="1" x="887"/>
        <item h="1" x="4024"/>
        <item h="1" x="3229"/>
        <item h="1" x="2926"/>
        <item h="1" x="5983"/>
        <item h="1" x="3887"/>
        <item h="1" x="1608"/>
        <item h="1" x="1369"/>
        <item h="1" x="4326"/>
        <item h="1" x="2452"/>
        <item h="1" x="4015"/>
        <item h="1" x="4665"/>
        <item h="1" x="2295"/>
        <item h="1" x="343"/>
        <item h="1" x="805"/>
        <item h="1" x="4692"/>
        <item h="1" x="1339"/>
        <item h="1" x="527"/>
        <item h="1" x="4010"/>
        <item h="1" x="1835"/>
        <item h="1" x="728"/>
        <item h="1" x="5130"/>
        <item h="1" x="1637"/>
        <item h="1" x="3595"/>
        <item h="1" x="819"/>
        <item h="1" x="2890"/>
        <item h="1" x="5030"/>
        <item h="1" x="3368"/>
        <item h="1" x="1601"/>
        <item h="1" x="5616"/>
        <item h="1" x="1450"/>
        <item h="1" x="3356"/>
        <item h="1" x="1510"/>
        <item h="1" x="1981"/>
        <item h="1" x="5376"/>
        <item h="1" x="4987"/>
        <item h="1" x="4337"/>
        <item h="1" x="2765"/>
        <item h="1" x="768"/>
        <item h="1" x="2983"/>
        <item h="1" x="1700"/>
        <item h="1" x="1927"/>
        <item h="1" x="1530"/>
        <item h="1" x="1863"/>
        <item h="1" x="430"/>
        <item h="1" x="2083"/>
        <item h="1" x="200"/>
        <item h="1" x="5707"/>
        <item h="1" x="3851"/>
        <item h="1" x="5981"/>
        <item h="1" x="774"/>
        <item h="1" x="4596"/>
        <item h="1" x="2691"/>
        <item h="1" x="2276"/>
        <item h="1" x="1380"/>
        <item h="1" x="1442"/>
        <item h="1" x="3826"/>
        <item h="1" x="131"/>
        <item h="1" x="4646"/>
        <item h="1" x="5371"/>
        <item h="1" x="3771"/>
        <item h="1" x="735"/>
        <item h="1" x="5955"/>
        <item h="1" x="3551"/>
        <item h="1" x="595"/>
        <item h="1" x="3685"/>
        <item h="1" x="2934"/>
        <item h="1" x="5486"/>
        <item h="1" x="989"/>
        <item h="1" x="2045"/>
        <item h="1" x="1342"/>
        <item h="1" x="4949"/>
        <item h="1" x="1211"/>
        <item h="1" x="2405"/>
        <item h="1" x="1125"/>
        <item h="1" x="385"/>
        <item h="1" x="1499"/>
        <item h="1" x="379"/>
        <item h="1" x="3651"/>
        <item h="1" x="878"/>
        <item h="1" x="5472"/>
        <item h="1" x="4883"/>
        <item h="1" x="3978"/>
        <item h="1" x="4941"/>
        <item h="1" x="2345"/>
        <item h="1" x="3684"/>
        <item h="1" x="2771"/>
        <item h="1" x="2642"/>
        <item h="1" x="344"/>
        <item h="1" x="2470"/>
        <item h="1" x="2311"/>
        <item h="1" x="1590"/>
        <item h="1" x="2873"/>
        <item h="1" x="503"/>
        <item h="1" x="637"/>
        <item h="1" x="4394"/>
        <item h="1" x="3441"/>
        <item h="1" x="2978"/>
        <item h="1" x="5743"/>
        <item h="1" x="1976"/>
        <item h="1" x="4719"/>
        <item h="1" x="3830"/>
        <item h="1" x="4168"/>
        <item h="1" x="3111"/>
        <item h="1" x="941"/>
        <item h="1" x="905"/>
        <item h="1" x="4966"/>
        <item h="1" x="1287"/>
        <item h="1" x="4018"/>
        <item h="1" x="6123"/>
        <item h="1" x="2862"/>
        <item h="1" x="2204"/>
        <item h="1" x="655"/>
        <item h="1" x="103"/>
        <item h="1" x="3322"/>
        <item h="1" x="2712"/>
        <item h="1" x="2013"/>
        <item h="1" x="1560"/>
        <item h="1" x="1191"/>
        <item h="1" x="5149"/>
        <item h="1" x="4687"/>
        <item h="1" x="5389"/>
        <item h="1" x="4474"/>
        <item h="1" x="263"/>
        <item h="1" x="183"/>
        <item h="1" x="769"/>
        <item h="1" x="3878"/>
        <item h="1" x="3410"/>
        <item h="1" x="6034"/>
        <item h="1" x="2191"/>
        <item h="1" x="1886"/>
        <item h="1" x="3197"/>
        <item h="1" x="3672"/>
        <item h="1" x="5577"/>
        <item h="1" x="1108"/>
        <item h="1" x="782"/>
        <item h="1" x="2383"/>
        <item h="1" x="5620"/>
        <item h="1" x="2850"/>
        <item h="1" x="3185"/>
        <item h="1" x="2011"/>
        <item h="1" x="2095"/>
        <item h="1" x="818"/>
        <item h="1" x="1023"/>
        <item h="1" x="1265"/>
        <item h="1" x="4639"/>
        <item h="1" x="5712"/>
        <item h="1" x="319"/>
        <item h="1" x="4896"/>
        <item h="1" x="2692"/>
        <item h="1" x="5470"/>
        <item h="1" x="589"/>
        <item h="1" x="2920"/>
        <item h="1" x="2479"/>
        <item h="1" x="3960"/>
        <item h="1" x="488"/>
        <item h="1" x="4430"/>
        <item h="1" x="1824"/>
        <item h="1" x="1900"/>
        <item h="1" x="5934"/>
        <item h="1" x="3035"/>
        <item h="1" x="49"/>
        <item h="1" x="2801"/>
        <item h="1" x="5055"/>
        <item h="1" x="1872"/>
        <item h="1" x="3081"/>
        <item h="1" x="2414"/>
        <item h="1" x="3747"/>
        <item h="1" x="4108"/>
        <item h="1" x="1224"/>
        <item h="1" x="4188"/>
        <item h="1" x="1811"/>
        <item h="1" x="1012"/>
        <item h="1" x="5211"/>
        <item h="1" x="3812"/>
        <item h="1" x="4800"/>
        <item h="1" x="1120"/>
        <item h="1" x="4841"/>
        <item h="1" x="1754"/>
        <item h="1" x="789"/>
        <item h="1" x="640"/>
        <item h="1" x="2799"/>
        <item h="1" x="2360"/>
        <item h="1" x="3926"/>
        <item h="1" x="384"/>
        <item h="1" x="3422"/>
        <item h="1" x="5691"/>
        <item h="1" x="2984"/>
        <item h="1" x="4604"/>
        <item h="1" x="2423"/>
        <item h="1" x="3115"/>
        <item h="1" x="2033"/>
        <item h="1" x="5069"/>
        <item h="1" x="2389"/>
        <item h="1" x="5218"/>
        <item h="1" x="3585"/>
        <item h="1" x="5524"/>
        <item h="1" x="4576"/>
        <item h="1" x="2010"/>
        <item h="1" x="4493"/>
        <item h="1" x="1500"/>
        <item h="1" x="5528"/>
        <item h="1" x="5812"/>
        <item h="1" x="2588"/>
        <item h="1" x="3839"/>
        <item h="1" x="5537"/>
        <item h="1" x="1155"/>
        <item h="1" x="6131"/>
        <item h="1" x="1778"/>
        <item h="1" x="3089"/>
        <item h="1" x="5238"/>
        <item h="1" x="792"/>
        <item h="1" x="1409"/>
        <item h="1" x="372"/>
        <item h="1" x="3936"/>
        <item h="1" x="1362"/>
        <item h="1" x="3149"/>
        <item h="1" x="4836"/>
        <item h="1" x="2710"/>
        <item h="1" x="1329"/>
        <item h="1" x="1598"/>
        <item h="1" x="110"/>
        <item h="1" x="1736"/>
        <item h="1" x="3022"/>
        <item h="1" x="5940"/>
        <item h="1" x="455"/>
        <item h="1" x="5056"/>
        <item h="1" x="3038"/>
        <item h="1" x="2353"/>
        <item h="1" x="727"/>
        <item h="1" x="3920"/>
        <item h="1" x="3425"/>
        <item h="1" x="1319"/>
        <item h="1" x="586"/>
        <item h="1" x="5518"/>
        <item h="1" x="1100"/>
        <item h="1" x="3083"/>
        <item h="1" x="5953"/>
        <item h="1" x="1390"/>
        <item h="1" x="5557"/>
        <item h="1" x="3572"/>
        <item h="1" x="4313"/>
        <item h="1" x="1360"/>
        <item h="1" x="4088"/>
        <item h="1" x="2868"/>
        <item h="1" x="1597"/>
        <item h="1" x="973"/>
        <item h="1" x="3365"/>
        <item h="1" x="1001"/>
        <item h="1" x="1112"/>
        <item h="1" x="5220"/>
        <item h="1" x="1018"/>
        <item h="1" x="5808"/>
        <item h="1" x="4426"/>
        <item h="1" x="4960"/>
        <item h="1" x="1430"/>
        <item h="1" x="521"/>
        <item h="1" x="3088"/>
        <item h="1" x="5271"/>
        <item h="1" x="1437"/>
        <item h="1" x="3101"/>
        <item h="1" x="1417"/>
        <item h="1" x="2967"/>
        <item h="1" x="759"/>
        <item h="1" x="1311"/>
        <item h="1" x="4591"/>
        <item h="1" x="1524"/>
        <item h="1" x="2185"/>
        <item h="1" x="4717"/>
        <item h="1" x="2416"/>
        <item h="1" x="1958"/>
        <item h="1" x="1848"/>
        <item h="1" x="3822"/>
        <item h="1" x="1135"/>
        <item h="1" x="1085"/>
        <item h="1" x="3739"/>
        <item h="1" x="365"/>
        <item h="1" x="4299"/>
        <item h="1" x="5264"/>
        <item h="1" x="1454"/>
        <item h="1" x="5045"/>
        <item h="1" x="3096"/>
        <item h="1" x="2878"/>
        <item h="1" x="108"/>
        <item h="1" x="3051"/>
        <item h="1" x="2115"/>
        <item h="1" x="5137"/>
        <item h="1" x="3085"/>
        <item h="1" x="2272"/>
        <item h="1" x="1468"/>
        <item h="1" x="6055"/>
        <item h="1" x="4318"/>
        <item h="1" x="532"/>
        <item h="1" x="511"/>
        <item h="1" x="2198"/>
        <item h="1" x="4214"/>
        <item h="1" x="3931"/>
        <item h="1" x="2949"/>
        <item h="1" x="3587"/>
        <item h="1" x="2207"/>
        <item h="1" x="4580"/>
        <item h="1" x="3309"/>
        <item h="1" x="1935"/>
        <item h="1" x="1705"/>
        <item h="1" x="1946"/>
        <item h="1" x="4222"/>
        <item h="1" x="742"/>
        <item h="1" x="5375"/>
        <item h="1" x="2526"/>
        <item h="1" x="136"/>
        <item h="1" x="3579"/>
        <item h="1" x="752"/>
        <item h="1" x="575"/>
        <item h="1" x="3829"/>
        <item h="1" x="1905"/>
        <item h="1" x="4820"/>
        <item h="1" x="2435"/>
        <item h="1" x="1826"/>
        <item h="1" x="3395"/>
        <item h="1" x="3558"/>
        <item h="1" x="4368"/>
        <item h="1" x="5458"/>
        <item h="1" x="3847"/>
        <item h="1" x="2663"/>
        <item h="1" x="1906"/>
        <item h="1" x="2726"/>
        <item h="1" x="311"/>
        <item h="1" x="2226"/>
        <item h="1" x="3582"/>
        <item h="1" x="2908"/>
        <item h="1" x="2415"/>
        <item h="1" x="1875"/>
        <item h="1" x="1489"/>
        <item h="1" x="1127"/>
        <item h="1" x="2911"/>
        <item h="1" x="5356"/>
        <item h="1" x="3384"/>
        <item h="1" x="3742"/>
        <item h="1" x="908"/>
        <item h="1" x="5622"/>
        <item h="1" x="1594"/>
        <item h="1" x="5491"/>
        <item h="1" x="3070"/>
        <item h="1" x="1851"/>
        <item h="1" x="2446"/>
        <item h="1" x="4744"/>
        <item h="1" x="791"/>
        <item h="1" x="5343"/>
        <item h="1" x="3082"/>
        <item h="1" x="4870"/>
        <item h="1" x="5219"/>
        <item h="1" x="6089"/>
        <item h="1" x="915"/>
        <item h="1" x="3080"/>
        <item h="1" x="2542"/>
        <item h="1" x="3779"/>
        <item h="1" x="3752"/>
        <item h="1" x="1143"/>
        <item h="1" x="3600"/>
        <item h="1" x="802"/>
        <item h="1" x="2606"/>
        <item h="1" x="2628"/>
        <item h="1" x="4680"/>
        <item h="1" x="47"/>
        <item h="1" x="3816"/>
        <item h="1" x="855"/>
        <item h="1" x="4648"/>
        <item h="1" x="962"/>
        <item h="1" x="4060"/>
        <item h="1" x="3496"/>
        <item h="1" x="5864"/>
        <item h="1" x="1568"/>
        <item h="1" x="4284"/>
        <item h="1" x="5468"/>
        <item h="1" x="5850"/>
        <item h="1" x="297"/>
        <item h="1" x="2817"/>
        <item h="1" x="6075"/>
        <item h="1" x="2607"/>
        <item h="1" x="682"/>
        <item h="1" x="3819"/>
        <item h="1" x="2107"/>
        <item h="1" x="1846"/>
        <item h="1" x="502"/>
        <item h="1" x="3811"/>
        <item h="1" x="5246"/>
        <item h="1" x="2800"/>
        <item h="1" x="2254"/>
        <item h="1" x="1445"/>
        <item h="1" x="1962"/>
        <item h="1" x="5143"/>
        <item h="1" x="44"/>
        <item h="1" x="3468"/>
        <item h="1" x="1986"/>
        <item h="1" x="4118"/>
        <item h="1" x="849"/>
        <item h="1" x="4761"/>
        <item h="1" x="193"/>
        <item h="1" x="2123"/>
        <item h="1" x="1731"/>
        <item h="1" x="3212"/>
        <item h="1" x="4888"/>
        <item h="1" x="1956"/>
        <item h="1" x="6084"/>
        <item h="1" x="1667"/>
        <item h="1" x="2063"/>
        <item h="1" x="5610"/>
        <item h="1" x="1555"/>
        <item h="1" x="1004"/>
        <item h="1" x="3854"/>
        <item h="1" x="670"/>
        <item h="1" x="485"/>
        <item h="1" x="1172"/>
        <item h="1" x="1047"/>
        <item h="1" x="1799"/>
        <item h="1" x="1525"/>
        <item h="1" x="4588"/>
        <item h="1" x="4972"/>
        <item h="1" x="837"/>
        <item h="1" x="826"/>
        <item h="1" x="5159"/>
        <item h="1" x="116"/>
        <item h="1" x="349"/>
        <item h="1" x="1208"/>
        <item h="1" x="5915"/>
        <item h="1" x="2406"/>
        <item h="1" x="2885"/>
        <item h="1" x="5191"/>
        <item h="1" x="659"/>
        <item h="1" x="4625"/>
        <item h="1" x="5694"/>
        <item h="1" x="2319"/>
        <item h="1" x="4021"/>
        <item h="1" x="1726"/>
        <item h="1" x="2332"/>
        <item h="1" x="1662"/>
        <item h="1" x="1501"/>
        <item h="1" x="3706"/>
        <item h="1" x="3152"/>
        <item h="1" x="1205"/>
        <item h="1" x="241"/>
        <item h="1" x="3642"/>
        <item h="1" x="5856"/>
        <item h="1" x="5839"/>
        <item h="1" x="507"/>
        <item h="1" x="1107"/>
        <item h="1" x="1914"/>
        <item h="1" x="4650"/>
        <item h="1" x="4594"/>
        <item h="1" x="334"/>
        <item h="1" x="3264"/>
        <item h="1" x="736"/>
        <item h="1" x="1404"/>
        <item h="1" x="2758"/>
        <item h="1" x="4616"/>
        <item h="1" x="1925"/>
        <item h="1" x="5907"/>
        <item h="1" x="2290"/>
        <item h="1" x="60"/>
        <item h="1" x="3593"/>
        <item h="1" x="5038"/>
        <item h="1" x="3274"/>
        <item h="1" x="2724"/>
        <item h="1" x="3415"/>
        <item h="1" x="2529"/>
        <item h="1" x="1116"/>
        <item h="1" x="3677"/>
        <item h="1" x="5205"/>
        <item h="1" x="5665"/>
        <item h="1" x="3701"/>
        <item h="1" x="1142"/>
        <item h="1" x="6062"/>
        <item h="1" x="3627"/>
        <item h="1" x="4212"/>
        <item h="1" x="3072"/>
        <item h="1" x="5"/>
        <item h="1" x="4738"/>
        <item h="1" x="786"/>
        <item h="1" x="3046"/>
        <item h="1" x="5846"/>
        <item h="1" x="1553"/>
        <item h="1" x="4081"/>
        <item h="1" x="1231"/>
        <item h="1" x="338"/>
        <item h="1" x="3228"/>
        <item h="1" x="4303"/>
        <item h="1" x="2301"/>
        <item h="1" x="5550"/>
        <item h="1" x="1738"/>
        <item h="1" x="364"/>
        <item h="1" x="4868"/>
        <item h="1" x="2000"/>
        <item h="1" x="5021"/>
        <item h="1" x="1612"/>
        <item h="1" x="2377"/>
        <item h="1" x="4873"/>
        <item h="1" x="4434"/>
        <item h="1" x="3621"/>
        <item h="1" x="377"/>
        <item h="1" x="695"/>
        <item h="1" x="1424"/>
        <item h="1" x="6053"/>
        <item h="1" x="1055"/>
        <item h="1" x="5742"/>
        <item h="1" x="2298"/>
        <item h="1" x="5769"/>
        <item h="1" x="4774"/>
        <item h="1" x="4498"/>
        <item h="1" x="6094"/>
        <item h="1" x="4503"/>
        <item h="1" x="3872"/>
        <item h="1" x="2706"/>
        <item h="1" x="4610"/>
        <item h="1" x="4891"/>
        <item h="1" x="2681"/>
        <item h="1" x="3311"/>
        <item h="1" x="717"/>
        <item h="1" x="363"/>
        <item h="1" x="4344"/>
        <item h="1" x="2649"/>
        <item h="1" x="4348"/>
        <item h="1" x="1188"/>
        <item h="1" x="2596"/>
        <item h="1" x="6128"/>
        <item h="1" x="4351"/>
        <item h="1" x="777"/>
        <item h="1" x="5869"/>
        <item h="1" x="5492"/>
        <item h="1" x="96"/>
        <item h="1" x="4316"/>
        <item h="1" x="492"/>
        <item h="1" x="1534"/>
        <item h="1" x="552"/>
        <item h="1" x="699"/>
        <item h="1" x="3786"/>
        <item h="1" x="5924"/>
        <item h="1" x="3871"/>
        <item h="1" x="4853"/>
        <item h="1" x="2140"/>
        <item h="1" x="2678"/>
        <item h="1" x="5382"/>
        <item h="1" x="5400"/>
        <item h="1" x="187"/>
        <item h="1" x="5440"/>
        <item h="1" x="4961"/>
        <item h="1" x="5831"/>
        <item h="1" x="800"/>
        <item h="1" x="2375"/>
        <item h="1" x="3518"/>
        <item h="1" x="3223"/>
        <item h="1" x="5774"/>
        <item h="1" x="5180"/>
        <item h="1" x="3700"/>
        <item h="1" x="3036"/>
        <item h="1" x="1317"/>
        <item h="1" x="1301"/>
        <item h="1" x="2464"/>
        <item h="1" x="205"/>
        <item h="1" x="2367"/>
        <item h="1" x="2386"/>
        <item h="1" x="3575"/>
        <item h="1" x="3858"/>
        <item h="1" x="170"/>
        <item h="1" x="505"/>
        <item h="1" x="4821"/>
        <item h="1" x="5581"/>
        <item h="1" x="2672"/>
        <item h="1" x="5820"/>
        <item h="1" x="4984"/>
        <item h="1" x="833"/>
        <item h="1" x="5046"/>
        <item h="1" x="3098"/>
        <item h="1" x="1892"/>
        <item h="1" x="2194"/>
        <item h="1" x="4035"/>
        <item h="1" x="4824"/>
        <item h="1" x="2587"/>
        <item h="1" x="3807"/>
        <item h="1" x="3545"/>
        <item h="1" x="3091"/>
        <item h="1" x="92"/>
        <item h="1" x="5579"/>
        <item h="1" x="1210"/>
        <item h="1" x="354"/>
        <item h="1" x="4727"/>
        <item h="1" x="2469"/>
        <item h="1" x="2099"/>
        <item h="1" x="3086"/>
        <item h="1" x="3748"/>
        <item h="1" x="5094"/>
        <item h="1" x="251"/>
        <item h="1" x="1043"/>
        <item h="1" x="1562"/>
        <item h="1" x="3459"/>
        <item h="1" x="3285"/>
        <item h="1" x="4070"/>
        <item h="1" x="2740"/>
        <item h="1" x="5945"/>
        <item h="1" x="316"/>
        <item h="1" x="3287"/>
        <item h="1" x="4942"/>
        <item h="1" x="2040"/>
        <item h="1" x="157"/>
        <item h="1" x="4558"/>
        <item h="1" x="2299"/>
        <item h="1" x="4919"/>
        <item h="1" x="3188"/>
        <item h="1" x="2001"/>
        <item h="1" x="3992"/>
        <item h="1" x="3412"/>
        <item h="1" x="1572"/>
        <item h="1" x="1855"/>
        <item h="1" x="2803"/>
        <item h="1" x="4121"/>
        <item h="1" x="3576"/>
        <item h="1" x="3837"/>
        <item h="1" x="5489"/>
        <item h="1" x="4763"/>
        <item h="1" x="2888"/>
        <item h="1" x="702"/>
        <item h="1" x="498"/>
        <item h="1" x="579"/>
        <item h="1" x="3203"/>
        <item h="1" x="6132"/>
        <item h="1" x="5604"/>
        <item h="1" x="2444"/>
        <item h="1" x="1303"/>
        <item h="1" x="3142"/>
        <item h="1" x="967"/>
        <item h="1" x="447"/>
        <item h="1" x="17"/>
        <item h="1" x="5298"/>
        <item h="1" x="6142"/>
        <item h="1" x="5633"/>
        <item h="1" x="5951"/>
        <item h="1" x="5800"/>
        <item h="1" x="5490"/>
        <item h="1" x="2336"/>
        <item h="1" x="3698"/>
        <item h="1" x="3258"/>
        <item h="1" x="1073"/>
        <item h="1" x="392"/>
        <item h="1" x="4029"/>
        <item h="1" x="684"/>
        <item h="1" x="6066"/>
        <item h="1" x="3967"/>
        <item h="1" x="4509"/>
        <item h="1" x="5424"/>
        <item h="1" x="2348"/>
        <item h="1" x="2471"/>
        <item h="1" x="4603"/>
        <item h="1" x="5496"/>
        <item h="1" x="2015"/>
        <item h="1" x="3092"/>
        <item h="1" x="5311"/>
        <item h="1" x="403"/>
        <item h="1" x="3531"/>
        <item h="1" x="2747"/>
        <item h="1" x="4350"/>
        <item h="1" x="4356"/>
        <item h="1" x="3704"/>
        <item h="1" x="3987"/>
        <item h="1" x="5827"/>
        <item h="1" x="3436"/>
        <item h="1" x="291"/>
        <item h="1" x="5522"/>
        <item h="1" x="708"/>
        <item h="1" x="2059"/>
        <item h="1" x="2976"/>
        <item h="1" x="5023"/>
        <item h="1" x="3957"/>
        <item h="1" x="4074"/>
        <item h="1" x="3198"/>
        <item h="1" x="1753"/>
        <item h="1" x="4161"/>
        <item h="1" x="264"/>
        <item h="1" x="3580"/>
        <item h="1" x="382"/>
        <item h="1" x="5870"/>
        <item h="1" x="5243"/>
        <item h="1" x="2206"/>
        <item h="1" x="2495"/>
        <item h="1" x="4057"/>
        <item h="1" x="3061"/>
        <item h="1" x="4097"/>
        <item h="1" x="706"/>
        <item h="1" x="3574"/>
        <item h="1" x="518"/>
        <item h="1" x="4522"/>
        <item h="1" x="1777"/>
        <item h="1" x="3994"/>
        <item h="1" x="2260"/>
        <item h="1" x="5050"/>
        <item h="1" x="713"/>
        <item h="1" x="2502"/>
        <item h="1" x="2308"/>
        <item h="1" x="1000"/>
        <item h="1" x="150"/>
        <item h="1" x="4725"/>
        <item h="1" x="2860"/>
        <item h="1" x="948"/>
        <item h="1" x="2037"/>
        <item h="1" x="1460"/>
        <item h="1" x="2573"/>
        <item h="1" x="2750"/>
        <item h="1" x="3782"/>
        <item h="1" x="5642"/>
        <item h="1" x="2062"/>
        <item h="1" x="798"/>
        <item h="1" x="2304"/>
        <item h="1" x="5406"/>
        <item h="1" x="5685"/>
        <item h="1" x="1419"/>
        <item h="1" x="426"/>
        <item h="1" x="3359"/>
        <item h="1" x="270"/>
        <item h="1" x="3291"/>
        <item h="1" x="4181"/>
        <item h="1" x="676"/>
        <item h="1" x="2012"/>
        <item h="1" x="3497"/>
        <item h="1" x="4027"/>
        <item h="1" x="3634"/>
        <item h="1" x="731"/>
        <item h="1" x="3345"/>
        <item h="1" x="127"/>
        <item h="1" x="1543"/>
        <item h="1" x="5146"/>
        <item h="1" x="2830"/>
        <item h="1" x="4894"/>
        <item h="1" x="4510"/>
        <item h="1" x="2912"/>
        <item h="1" x="3161"/>
        <item h="1" x="1847"/>
        <item h="1" x="4124"/>
        <item h="1" x="1991"/>
        <item h="1" x="2616"/>
        <item h="1" x="22"/>
        <item h="1" x="6124"/>
        <item h="1" x="1556"/>
        <item h="1" x="780"/>
        <item h="1" x="3892"/>
        <item h="1" x="1952"/>
        <item h="1" x="1271"/>
        <item h="1" x="5255"/>
        <item h="1" x="1926"/>
        <item h="1" x="3318"/>
        <item h="1" x="5477"/>
        <item h="1" x="2329"/>
        <item h="1" x="2530"/>
        <item h="1" x="1859"/>
        <item h="1" x="1947"/>
        <item h="1" x="4053"/>
        <item h="1" x="2195"/>
        <item h="1" x="5830"/>
        <item h="1" x="2302"/>
        <item h="1" x="2508"/>
        <item h="1" x="4939"/>
        <item h="1" x="1745"/>
        <item h="1" x="3550"/>
        <item h="1" x="5286"/>
        <item h="1" x="2179"/>
        <item h="1" x="5977"/>
        <item h="1" x="3675"/>
        <item h="1" x="5880"/>
        <item h="1" x="3733"/>
        <item h="1" x="639"/>
        <item h="1" x="4916"/>
        <item h="1" x="6090"/>
        <item h="1" x="3629"/>
        <item h="1" x="3242"/>
        <item h="1" x="3058"/>
        <item h="1" x="1879"/>
        <item h="1" x="1845"/>
        <item h="1" x="2944"/>
        <item h="1" x="1168"/>
        <item h="1" x="4546"/>
        <item h="1" x="4677"/>
        <item h="1" x="5008"/>
        <item h="1" x="3510"/>
        <item h="1" x="3877"/>
        <item h="1" x="1028"/>
        <item h="1" x="2566"/>
        <item h="1" x="2586"/>
        <item h="1" x="3234"/>
        <item h="1" x="3952"/>
        <item h="1" x="1038"/>
        <item h="1" x="5447"/>
        <item h="1" x="2971"/>
        <item h="1" x="1538"/>
        <item h="1" x="4854"/>
        <item h="1" x="4436"/>
        <item h="1" x="452"/>
        <item h="1" x="6045"/>
        <item h="1" x="5392"/>
        <item h="1" x="3472"/>
        <item h="1" x="3750"/>
        <item h="1" x="3588"/>
        <item h="1" x="2159"/>
        <item h="1" x="3408"/>
        <item h="1" x="4814"/>
        <item h="1" x="2960"/>
        <item h="1" x="1595"/>
        <item h="1" x="2780"/>
        <item h="1" x="1581"/>
        <item h="1" x="1326"/>
        <item h="1" x="210"/>
        <item h="1" x="1964"/>
        <item h="1" x="930"/>
        <item h="1" x="3108"/>
        <item h="1" x="5852"/>
        <item h="1" x="3100"/>
        <item h="1" x="2029"/>
        <item h="1" x="1854"/>
        <item h="1" x="1346"/>
        <item h="1" x="4343"/>
        <item h="1" x="4384"/>
        <item h="1" x="1558"/>
        <item h="1" x="433"/>
        <item h="1" x="3569"/>
        <item h="1" x="1019"/>
        <item h="1" x="3292"/>
        <item h="1" x="3982"/>
        <item h="1" x="2636"/>
        <item h="1" x="2869"/>
        <item h="1" x="3891"/>
        <item h="1" x="1480"/>
        <item h="1" x="1109"/>
        <item h="1" x="4881"/>
        <item h="1" x="466"/>
        <item h="1" x="1145"/>
        <item h="1" x="6018"/>
        <item h="1" x="4011"/>
        <item h="1" x="2202"/>
        <item h="1" x="2092"/>
        <item h="1" x="4159"/>
        <item h="1" x="5573"/>
        <item h="1" x="5425"/>
        <item h="1" x="3493"/>
        <item h="1" x="97"/>
        <item h="1" x="6015"/>
        <item h="1" x="2851"/>
        <item h="1" x="1767"/>
        <item h="1" x="4904"/>
        <item h="1" x="1466"/>
        <item h="1" x="5833"/>
        <item h="1" x="2074"/>
        <item h="1" x="5777"/>
        <item h="1" x="1809"/>
        <item h="1" x="647"/>
        <item h="1" x="2940"/>
        <item h="1" x="5525"/>
        <item h="1" x="3527"/>
        <item h="1" x="5379"/>
        <item h="1" x="1861"/>
        <item h="1" x="2716"/>
        <item h="1" x="4292"/>
        <item h="1" x="2838"/>
        <item h="1" x="5782"/>
        <item h="1" x="959"/>
        <item h="1" x="4975"/>
        <item h="1" x="3449"/>
        <item h="1" x="2720"/>
        <item h="1" x="135"/>
        <item h="1" x="4353"/>
        <item h="1" x="4407"/>
        <item h="1" x="773"/>
        <item h="1" x="5735"/>
        <item h="1" x="2693"/>
        <item h="1" x="520"/>
        <item h="1" x="499"/>
        <item h="1" x="199"/>
        <item h="1" x="4358"/>
        <item h="1" x="2790"/>
        <item h="1" x="3766"/>
        <item h="1" x="2917"/>
        <item h="1" x="4411"/>
        <item h="1" x="1252"/>
        <item h="1" x="4068"/>
        <item h="1" x="2461"/>
        <item h="1" x="5224"/>
        <item h="1" x="5660"/>
        <item h="1" x="2564"/>
        <item h="1" x="2190"/>
        <item h="1" x="1743"/>
        <item h="1" x="3653"/>
        <item h="1" x="5335"/>
        <item h="1" x="3143"/>
        <item h="1" x="5505"/>
        <item h="1" x="4806"/>
        <item h="1" x="3189"/>
        <item h="1" x="4918"/>
        <item h="1" x="4005"/>
        <item h="1" x="5575"/>
        <item h="1" x="1870"/>
        <item h="1" x="2558"/>
        <item h="1" x="3731"/>
        <item h="1" x="3793"/>
        <item h="1" x="766"/>
        <item h="1" x="5689"/>
        <item h="1" x="3676"/>
        <item h="1" x="5536"/>
        <item h="1" x="4922"/>
        <item h="1" x="4672"/>
        <item h="1" x="3767"/>
        <item h="1" x="4584"/>
        <item h="1" x="3549"/>
        <item h="1" x="2541"/>
        <item h="1" x="4009"/>
        <item h="1" x="5082"/>
        <item h="1" x="120"/>
        <item h="1" x="3147"/>
        <item h="1" x="4354"/>
        <item h="1" x="5456"/>
        <item h="1" x="5962"/>
        <item h="1" x="1942"/>
        <item h="1" x="3776"/>
        <item h="1" x="812"/>
        <item h="1" x="5877"/>
        <item h="1" x="4243"/>
        <item h="1" x="4560"/>
        <item h="1" x="648"/>
        <item h="1" x="4028"/>
        <item h="1" x="4044"/>
        <item h="1" x="4574"/>
        <item h="1" x="3799"/>
        <item h="1" x="1623"/>
        <item h="1" x="14"/>
        <item h="1" x="2664"/>
        <item h="1" x="3879"/>
        <item h="1" x="3344"/>
        <item h="1" x="3350"/>
        <item h="1" x="2376"/>
        <item h="1" x="3398"/>
        <item h="1" x="1960"/>
        <item h="1" x="3277"/>
        <item h="1" x="4417"/>
        <item h="1" x="476"/>
        <item h="1" x="5372"/>
        <item h="1" x="1971"/>
        <item h="1" x="3669"/>
        <item h="1" x="1695"/>
        <item h="1" x="2876"/>
        <item h="1" x="3573"/>
        <item h="1" x="550"/>
        <item h="1" x="2884"/>
        <item h="1" x="1134"/>
        <item h="1" x="1570"/>
        <item h="1" x="3502"/>
        <item h="1" x="407"/>
        <item h="1" x="823"/>
        <item h="1" x="1856"/>
        <item h="1" x="378"/>
        <item h="1" x="3824"/>
        <item h="1" x="467"/>
        <item h="1" x="2395"/>
        <item h="1" x="6042"/>
        <item h="1" x="2685"/>
        <item h="1" x="3134"/>
        <item h="1" x="5639"/>
        <item h="1" x="1887"/>
        <item h="1" x="2399"/>
        <item h="1" x="5986"/>
        <item h="1" x="2745"/>
        <item h="1" x="421"/>
        <item h="1" x="5361"/>
        <item h="1" x="558"/>
        <item h="1" x="2148"/>
        <item h="1" x="1716"/>
        <item h="1" x="4085"/>
        <item h="1" x="4192"/>
        <item h="1" x="5051"/>
        <item h="1" x="4362"/>
        <item h="1" x="23"/>
        <item h="1" x="4342"/>
        <item h="1" x="1849"/>
        <item h="1" x="3614"/>
        <item h="1" x="186"/>
        <item h="1" x="3337"/>
        <item h="1" x="5004"/>
        <item h="1" x="332"/>
        <item h="1" x="3272"/>
        <item h="1" x="5571"/>
        <item h="1" x="1002"/>
        <item h="1" x="2941"/>
        <item h="1" x="981"/>
        <item h="1" x="2257"/>
        <item h="1" x="983"/>
        <item h="1" x="1492"/>
        <item h="1" x="2775"/>
        <item h="1" x="5842"/>
        <item h="1" x="1888"/>
        <item h="1" x="4477"/>
        <item h="1" x="543"/>
        <item h="1" x="4276"/>
        <item h="1" x="1270"/>
        <item h="1" x="4160"/>
        <item h="1" x="3720"/>
        <item h="1" x="218"/>
        <item h="1" x="3145"/>
        <item h="1" x="5309"/>
        <item h="1" x="74"/>
        <item h="1" x="1185"/>
        <item h="1" x="5225"/>
        <item h="1" x="5862"/>
        <item h="1" x="2687"/>
        <item h="1" x="4307"/>
        <item h="1" x="3935"/>
        <item h="1" x="1411"/>
        <item h="1" x="3191"/>
        <item h="1" x="677"/>
        <item h="1" x="4689"/>
        <item h="1" x="5405"/>
        <item h="1" x="6026"/>
        <item h="1" x="4925"/>
        <item h="1" x="89"/>
        <item h="1" x="4521"/>
        <item h="1" x="5485"/>
        <item h="1" x="5113"/>
        <item h="1" x="5731"/>
        <item h="1" x="2270"/>
        <item h="1" x="3066"/>
        <item h="1" x="104"/>
        <item h="1" x="5630"/>
        <item h="1" x="1355"/>
        <item h="1" x="3524"/>
        <item h="1" x="4055"/>
        <item h="1" x="5139"/>
        <item h="1" x="4840"/>
        <item h="1" x="5738"/>
        <item h="1" x="4171"/>
        <item h="1" x="4244"/>
        <item h="1" x="4114"/>
        <item h="1" x="5281"/>
        <item h="1" x="1201"/>
        <item h="1" x="5659"/>
        <item h="1" x="50"/>
        <item h="1" x="5071"/>
        <item h="1" x="1752"/>
        <item h="1" x="5263"/>
        <item h="1" x="1261"/>
        <item h="1" x="1578"/>
        <item h="1" x="376"/>
        <item h="1" x="3810"/>
        <item h="1" x="69"/>
        <item h="1" x="109"/>
        <item h="1" x="4733"/>
        <item h="1" x="566"/>
        <item h="1" x="3001"/>
        <item h="1" x="134"/>
        <item h="1" x="1953"/>
        <item h="1" x="3453"/>
        <item h="1" x="5565"/>
        <item h="1" x="5201"/>
        <item h="1" x="5095"/>
        <item h="1" x="3499"/>
        <item h="1" x="1996"/>
        <item h="1" x="2650"/>
        <item h="1" x="4449"/>
        <item h="1" x="2288"/>
        <item h="1" x="1272"/>
        <item h="1" x="4897"/>
        <item h="1" x="2723"/>
        <item h="1" x="3477"/>
        <item h="1" x="4231"/>
        <item h="1" x="5289"/>
        <item h="1" x="292"/>
        <item h="1" x="3323"/>
        <item h="1" x="5609"/>
        <item h="1" x="42"/>
        <item h="1" x="2101"/>
        <item h="1" x="2540"/>
        <item h="1" x="1098"/>
        <item h="1" x="1617"/>
        <item h="1" x="443"/>
        <item h="1" x="128"/>
        <item h="1" x="2561"/>
        <item h="1" x="288"/>
        <item h="1" x="4487"/>
        <item h="1" x="5767"/>
        <item h="1" x="5259"/>
        <item h="1" x="871"/>
        <item h="1" x="3773"/>
        <item h="1" x="2169"/>
        <item h="1" x="3097"/>
        <item h="1" x="1219"/>
        <item h="1" x="1378"/>
        <item h="1" x="1834"/>
        <item h="1" x="2918"/>
        <item h="1" x="4092"/>
        <item h="1" x="6001"/>
        <item h="1" x="1972"/>
        <item h="1" x="2220"/>
        <item h="1" x="65"/>
        <item h="1" x="4565"/>
        <item h="1" x="1955"/>
        <item h="1" x="260"/>
        <item h="1" x="710"/>
        <item h="1" x="2020"/>
        <item h="1" x="6079"/>
        <item h="1" x="1105"/>
        <item h="1" x="5569"/>
        <item h="1" x="2620"/>
        <item h="1" x="3928"/>
        <item h="1" x="1566"/>
        <item h="1" x="3705"/>
        <item h="1" x="2279"/>
        <item h="1" x="3995"/>
        <item h="1" x="1765"/>
        <item h="1" x="3265"/>
        <item h="1" x="247"/>
        <item h="1" x="152"/>
        <item h="1" x="4165"/>
        <item h="1" x="1240"/>
        <item h="1" x="4285"/>
        <item h="1" x="5947"/>
        <item h="1" x="540"/>
        <item h="1" x="2261"/>
        <item h="1" x="5227"/>
        <item h="1" x="4099"/>
        <item h="1" x="125"/>
        <item h="1" x="4917"/>
        <item h="1" x="4319"/>
        <item h="1" x="2680"/>
        <item h="1" x="3596"/>
        <item h="1" x="2424"/>
        <item h="1" x="4190"/>
        <item h="1" x="5914"/>
        <item h="1" x="1067"/>
        <item h="1" x="3217"/>
        <item h="1" x="3411"/>
        <item h="1" x="2658"/>
        <item h="1" x="4465"/>
        <item h="1" x="956"/>
        <item h="1" x="250"/>
        <item h="1" x="3303"/>
        <item h="1" x="5196"/>
        <item h="1" x="644"/>
        <item h="1" x="4051"/>
        <item h="1" x="5350"/>
        <item h="1" x="4781"/>
        <item h="1" x="3121"/>
        <item h="1" x="320"/>
        <item h="1" x="137"/>
        <item h="1" x="1368"/>
        <item h="1" x="2076"/>
        <item h="1" x="5599"/>
        <item h="1" x="1792"/>
        <item h="1" x="2808"/>
        <item h="1" x="1544"/>
        <item h="1" x="4775"/>
        <item h="1" x="4022"/>
        <item h="1" x="4162"/>
        <item h="1" x="784"/>
        <item h="1" x="817"/>
        <item h="1" x="2358"/>
        <item h="1" x="1348"/>
        <item h="1" x="1148"/>
        <item h="1" x="4585"/>
        <item h="1" x="202"/>
        <item h="1" x="2067"/>
        <item h="1" x="1239"/>
        <item h="1" x="2487"/>
        <item h="1" x="367"/>
        <item h="1" x="1414"/>
        <item h="1" x="5583"/>
        <item h="1" x="533"/>
        <item h="1" x="2906"/>
        <item h="1" x="4718"/>
        <item h="1" x="5453"/>
        <item h="1" x="3975"/>
        <item h="1" x="560"/>
        <item h="1" x="3692"/>
        <item h="1" x="1827"/>
        <item h="1" x="4475"/>
        <item h="1" x="693"/>
        <item h="1" x="1763"/>
        <item h="1" x="633"/>
        <item h="1" x="844"/>
        <item h="1" x="4125"/>
        <item h="1" x="1021"/>
        <item h="1" x="1850"/>
        <item h="1" x="4967"/>
        <item h="1" x="3017"/>
        <item h="1" x="5360"/>
        <item h="1" x="2086"/>
        <item h="1" x="3670"/>
        <item h="1" x="3016"/>
        <item h="1" x="1921"/>
        <item h="1" x="3033"/>
        <item h="1" x="3959"/>
        <item h="1" x="3789"/>
        <item h="1" x="1269"/>
        <item h="1" x="31"/>
        <item h="1" x="1146"/>
        <item h="1" x="1808"/>
        <item h="1" x="2657"/>
        <item h="1" x="940"/>
        <item h="1" x="284"/>
        <item h="1" x="5414"/>
        <item h="1" x="4831"/>
        <item h="1" x="2802"/>
        <item h="1" x="4207"/>
        <item h="1" x="3903"/>
        <item h="1" x="5423"/>
        <item h="1" x="4582"/>
        <item h="1" x="3000"/>
        <item h="1" x="304"/>
        <item h="1" x="2954"/>
        <item h="1" x="2077"/>
        <item h="1" x="4412"/>
        <item h="1" x="4986"/>
        <item h="1" x="1190"/>
        <item h="1" x="2914"/>
        <item h="1" x="4240"/>
        <item h="1" x="590"/>
        <item h="1" x="1943"/>
        <item h="1" x="5770"/>
        <item h="1" x="3255"/>
        <item h="1" x="1254"/>
        <item h="1" x="1294"/>
        <item h="1" x="1666"/>
        <item h="1" x="2550"/>
        <item h="1" x="333"/>
        <item h="1" x="1504"/>
        <item h="1" x="4976"/>
        <item h="1" x="4268"/>
        <item h="1" x="5295"/>
        <item h="1" x="3419"/>
        <item h="1" x="2229"/>
        <item h="1" x="6007"/>
        <item h="1" x="2879"/>
        <item h="1" x="212"/>
        <item h="1" x="5741"/>
        <item h="1" x="4860"/>
        <item h="1" x="4014"/>
        <item h="1" x="4550"/>
        <item h="1" x="852"/>
        <item h="1" x="5626"/>
        <item h="1" x="5126"/>
        <item h="1" x="1324"/>
        <item h="1" x="2273"/>
        <item h="1" x="3624"/>
        <item h="1" x="52"/>
        <item h="1" x="3866"/>
        <item h="1" x="2597"/>
        <item h="1" x="4497"/>
        <item h="1" x="2088"/>
        <item h="1" x="3658"/>
        <item h="1" x="3476"/>
        <item h="1" x="26"/>
        <item h="1" x="6000"/>
        <item h="1" x="2489"/>
        <item h="1" x="4153"/>
        <item h="1" x="1779"/>
        <item h="1" x="5172"/>
        <item h="1" x="832"/>
        <item h="1" x="2409"/>
        <item h="1" x="3586"/>
        <item h="1" x="3187"/>
        <item h="1" x="5944"/>
        <item h="1" x="4100"/>
        <item h="1" x="1299"/>
        <item h="1" x="3660"/>
        <item h="1" x="422"/>
        <item h="1" x="5566"/>
        <item h="1" x="3183"/>
        <item h="1" x="5916"/>
        <item h="1" x="3644"/>
        <item h="1" x="3462"/>
        <item h="1" x="1296"/>
        <item h="1" x="2462"/>
        <item h="1" x="539"/>
        <item h="1" x="2856"/>
        <item h="1" x="1377"/>
        <item h="1" x="206"/>
        <item h="1" x="1580"/>
        <item h="1" x="451"/>
        <item h="1" x="4865"/>
        <item h="1" x="1663"/>
        <item h="1" x="5677"/>
        <item h="1" x="5948"/>
        <item h="1" x="2557"/>
        <item h="1" x="5752"/>
        <item h="1" x="213"/>
        <item h="1" x="4147"/>
        <item h="1" x="5589"/>
        <item h="1" x="3783"/>
        <item h="1" x="5247"/>
        <item h="1" x="4635"/>
        <item h="1" x="4714"/>
        <item h="1" x="1207"/>
        <item h="1" x="143"/>
        <item h="1" x="470"/>
        <item h="1" x="5399"/>
        <item h="1" x="2016"/>
        <item h="1" x="5549"/>
        <item h="1" x="3241"/>
        <item h="1" x="4200"/>
        <item h="1" x="5824"/>
        <item h="1" x="1951"/>
        <item h="1" x="453"/>
        <item h="1" x="1815"/>
        <item h="1" x="5127"/>
        <item h="1" x="1457"/>
        <item h="1" x="2050"/>
        <item h="1" x="4135"/>
        <item h="1" x="6107"/>
        <item h="1" x="4605"/>
        <item h="1" x="43"/>
        <item h="1" x="2263"/>
        <item h="1" x="4690"/>
        <item h="1" x="2782"/>
        <item h="1" x="454"/>
        <item h="1" x="3124"/>
        <item h="1" x="1092"/>
        <item h="1" x="397"/>
        <item h="1" x="1449"/>
        <item h="1" x="2233"/>
        <item h="1" x="1679"/>
        <item h="1" x="5703"/>
        <item h="1" x="98"/>
        <item h="1" x="1075"/>
        <item h="1" x="916"/>
        <item h="1" x="4210"/>
        <item h="1" x="1225"/>
        <item h="1" x="3656"/>
        <item h="1" x="1508"/>
        <item h="1" x="5559"/>
        <item h="1" x="95"/>
        <item h="1" x="3260"/>
        <item h="1" x="5319"/>
        <item h="1" x="73"/>
        <item h="1" x="596"/>
        <item h="1" x="2425"/>
        <item h="1" x="172"/>
        <item h="1" x="6074"/>
        <item h="1" x="5538"/>
        <item h="1" x="6010"/>
        <item h="1" x="1923"/>
        <item h="1" x="660"/>
        <item h="1" x="619"/>
        <item h="1" x="2064"/>
        <item h="1" x="3118"/>
        <item h="1" x="5848"/>
        <item h="1" x="6141"/>
        <item h="1" x="1537"/>
        <item h="1" x="3049"/>
        <item h="1" x="1548"/>
        <item h="1" x="2909"/>
        <item h="1" x="5721"/>
        <item h="1" x="2066"/>
        <item h="1" x="4016"/>
        <item h="1" x="4032"/>
        <item h="1" x="4661"/>
        <item h="1" x="306"/>
        <item h="1" x="1618"/>
        <item h="1" x="1472"/>
        <item h="1" x="4506"/>
        <item h="1" x="2811"/>
        <item h="1" x="641"/>
        <item h="1" x="4069"/>
        <item h="1" x="3316"/>
        <item h="1" x="6137"/>
        <item h="1" x="5804"/>
        <item h="1" x="4767"/>
        <item h="1" x="921"/>
        <item h="1" x="2085"/>
        <item h="1" x="691"/>
        <item h="1" x="3740"/>
        <item h="1" x="4191"/>
        <item h="1" x="3421"/>
        <item h="1" x="839"/>
        <item h="1" x="4432"/>
        <item h="1" x="5674"/>
        <item h="1" x="2622"/>
        <item h="1" x="313"/>
        <item h="1" x="1506"/>
        <item h="1" x="318"/>
        <item h="1" x="1610"/>
        <item h="1" x="997"/>
        <item h="1" x="519"/>
        <item h="1" x="4649"/>
        <item h="1" x="3568"/>
        <item h="1" x="3780"/>
        <item h="1" x="3933"/>
        <item h="1" x="5923"/>
        <item h="1" x="4946"/>
        <item h="1" x="3638"/>
        <item h="1" x="2292"/>
        <item h="1" x="1016"/>
        <item h="1" x="3113"/>
        <item h="1" x="5785"/>
        <item h="1" x="2554"/>
        <item h="1" x="5640"/>
        <item h="1" x="3973"/>
        <item h="1" x="5990"/>
        <item h="1" x="5806"/>
        <item h="1" x="5510"/>
        <item h="1" x="793"/>
        <item h="1" x="1141"/>
        <item h="1" x="102"/>
        <item h="1" x="4721"/>
        <item h="1" x="4553"/>
        <item h="1" x="5834"/>
        <item h="1" x="2981"/>
        <item h="1" x="4617"/>
        <item h="1" x="5617"/>
        <item h="1" x="2133"/>
        <item h="1" x="4450"/>
        <item h="1" x="3238"/>
        <item h="1" x="675"/>
        <item h="1" x="620"/>
        <item h="1" x="3977"/>
        <item h="1" x="5903"/>
        <item h="1" x="4467"/>
        <item h="1" x="825"/>
        <item h="1" x="437"/>
        <item h="1" x="2901"/>
        <item h="1" x="4491"/>
        <item h="1" x="3333"/>
        <item h="1" x="653"/>
        <item h="1" x="4197"/>
        <item h="1" x="3823"/>
        <item h="1" x="1464"/>
        <item h="1" x="5979"/>
        <item h="1" x="4178"/>
        <item h="1" x="1807"/>
        <item h="1" x="5898"/>
        <item h="1" x="5704"/>
        <item h="1" x="4400"/>
        <item h="1" x="352"/>
        <item h="1" x="2833"/>
        <item h="1" x="2840"/>
        <item h="1" x="1245"/>
        <item h="1" x="2889"/>
        <item h="1" x="1744"/>
        <item h="1" x="5972"/>
        <item h="1" x="2488"/>
        <item h="1" x="1482"/>
        <item h="1" x="472"/>
        <item h="1" x="151"/>
        <item h="1" x="3916"/>
        <item h="1" x="554"/>
        <item h="1" x="5970"/>
        <item h="1" x="2222"/>
        <item h="1" x="2815"/>
        <item h="1" x="4676"/>
        <item h="1" x="5260"/>
        <item h="1" x="1780"/>
        <item h="1" x="1938"/>
        <item h="1" x="806"/>
        <item h="1" x="2106"/>
        <item h="1" x="5000"/>
        <item h="1" x="1604"/>
        <item h="1" x="4336"/>
        <item h="1" x="5462"/>
        <item h="1" x="1483"/>
        <item h="1" x="6073"/>
        <item h="1" x="588"/>
        <item h="1" x="2060"/>
        <item h="1" x="2269"/>
        <item h="1" x="3850"/>
        <item h="1" x="961"/>
        <item h="1" x="4220"/>
        <item h="1" x="1557"/>
        <item h="1" x="3313"/>
        <item h="1" x="3781"/>
        <item h="1" x="715"/>
        <item h="1" x="2619"/>
        <item h="1" x="4182"/>
        <item h="1" x="2335"/>
        <item h="1" x="955"/>
        <item h="1" x="4420"/>
        <item h="1" x="2238"/>
        <item h="1" x="4451"/>
        <item h="1" x="1880"/>
        <item h="1" x="3968"/>
        <item h="1" x="5729"/>
        <item h="1" x="3034"/>
        <item h="1" x="2742"/>
        <item h="1" x="636"/>
        <item h="1" x="4507"/>
        <item h="1" x="5323"/>
        <item h="1" x="1049"/>
        <item h="1" x="3922"/>
        <item h="1" x="3703"/>
        <item h="1" x="6135"/>
        <item h="1" x="4242"/>
        <item h="1" x="1532"/>
        <item h="1" x="2239"/>
        <item h="1" x="1446"/>
        <item h="1" x="3379"/>
        <item h="1" x="4295"/>
        <item h="1" x="4940"/>
        <item h="1" x="3440"/>
        <item h="1" x="4360"/>
        <item h="1" x="4485"/>
        <item h="1" x="5436"/>
        <item h="1" x="168"/>
        <item h="1" x="5329"/>
        <item h="1" x="3682"/>
        <item h="1" x="4912"/>
        <item h="1" x="5636"/>
        <item h="1" x="2951"/>
        <item h="1" x="4818"/>
        <item h="1" x="2699"/>
        <item h="1" x="1829"/>
        <item h="1" x="2129"/>
        <item h="1" x="3940"/>
        <item h="1" x="4453"/>
        <item h="1" x="1375"/>
        <item h="1" x="5387"/>
        <item h="1" x="1781"/>
        <item h="1" x="3193"/>
        <item h="1" x="4131"/>
        <item h="1" x="4062"/>
        <item h="1" x="1689"/>
        <item h="1" x="3448"/>
        <item h="1" x="5168"/>
        <item h="1" x="37"/>
        <item h="1" x="4653"/>
        <item h="1" x="4816"/>
        <item h="1" x="3563"/>
        <item h="1" x="621"/>
        <item h="1" x="394"/>
        <item h="1" x="4863"/>
        <item h="1" x="4332"/>
        <item h="1" x="4614"/>
        <item h="1" x="1097"/>
        <item h="1" x="3314"/>
        <item h="1" x="2417"/>
        <item h="1" x="2009"/>
        <item h="1" x="3369"/>
        <item h="1" x="1965"/>
        <item h="1" x="1159"/>
        <item h="1" x="5020"/>
        <item h="1" x="2496"/>
        <item h="1" x="4478"/>
        <item h="1" x="2328"/>
        <item h="1" x="5125"/>
        <item h="1" x="9"/>
        <item h="1" x="1164"/>
        <item h="1" x="119"/>
        <item h="1" x="5567"/>
        <item h="1" x="912"/>
        <item h="1" x="787"/>
        <item h="1" x="4309"/>
        <item h="1" x="5829"/>
        <item h="1" x="4701"/>
        <item h="1" x="2796"/>
        <item h="1" x="2248"/>
        <item h="1" x="4380"/>
        <item h="1" x="4930"/>
        <item h="1" x="4848"/>
        <item h="1" x="1260"/>
        <item h="1" x="5272"/>
        <item h="1" x="3423"/>
        <item h="1" x="4621"/>
        <item h="1" x="2676"/>
        <item h="1" x="4138"/>
        <item h="1" x="4325"/>
        <item h="1" x="3668"/>
        <item h="1" x="5868"/>
        <item h="1" x="5722"/>
        <item h="1" x="4038"/>
        <item h="1" x="5543"/>
        <item h="1" x="5092"/>
        <item h="1" x="2946"/>
        <item h="1" x="5619"/>
        <item h="1" x="965"/>
        <item h="1" x="3508"/>
        <item h="1" x="4428"/>
        <item h="1" x="4311"/>
        <item h="1" x="5098"/>
        <item h="1" x="5091"/>
        <item h="1" x="6136"/>
        <item h="1" x="473"/>
        <item h="1" x="2058"/>
        <item h="1" x="712"/>
        <item h="1" x="600"/>
        <item h="1" x="1005"/>
        <item h="1" x="4416"/>
        <item h="1" x="3787"/>
        <item h="1" x="1273"/>
        <item h="1" x="584"/>
        <item h="1" x="5001"/>
        <item h="1" x="668"/>
        <item h="1" x="2546"/>
        <item h="1" x="2486"/>
        <item h="1" x="1006"/>
        <item h="1" x="5253"/>
        <item h="1" x="984"/>
        <item h="1" x="2341"/>
        <item h="1" x="5885"/>
        <item h="1" x="2497"/>
        <item h="1" x="1987"/>
        <item h="1" x="6078"/>
        <item h="1" x="3200"/>
        <item h="1" x="5563"/>
        <item h="1" x="5810"/>
        <item h="1" x="1444"/>
        <item h="1" x="1857"/>
        <item h="1" x="1308"/>
        <item h="1" x="5978"/>
        <item h="1" x="2114"/>
        <item h="1" x="2188"/>
        <item h="1" x="5652"/>
        <item h="1" x="1632"/>
        <item h="1" x="2175"/>
        <item h="1" x="4331"/>
        <item h="1" x="1176"/>
        <item h="1" x="4561"/>
        <item h="1" x="4619"/>
        <item h="1" x="4801"/>
        <item h="1" x="606"/>
        <item h="1" x="1919"/>
        <item h="1" x="4457"/>
        <item h="1" x="1036"/>
        <item h="1" x="4772"/>
        <item h="1" x="2176"/>
        <item h="1" x="4953"/>
        <item h="1" x="2609"/>
        <item h="1" x="1546"/>
        <item h="1" x="1247"/>
        <item h="1" x="4810"/>
        <item h="1" x="2436"/>
        <item h="1" x="3541"/>
        <item h="1" x="1222"/>
        <item h="1" x="1966"/>
        <item h="1" x="5854"/>
        <item h="1" x="1862"/>
        <item h="1" x="3971"/>
        <item h="1" x="3484"/>
        <item h="1" x="4706"/>
        <item h="1" x="935"/>
        <item h="1" x="883"/>
        <item h="1" x="29"/>
        <item h="1" x="6104"/>
        <item h="1" x="2259"/>
        <item h="1" x="5176"/>
        <item h="1" x="2494"/>
        <item h="1" x="2093"/>
        <item h="1" x="1020"/>
        <item h="1" x="1376"/>
        <item h="1" x="1889"/>
        <item h="1" x="923"/>
        <item h="1" x="5772"/>
        <item h="1" x="5594"/>
        <item h="1" x="4355"/>
        <item h="1" x="1045"/>
        <item h="1" x="4564"/>
        <item h="1" x="4543"/>
        <item h="1" x="5251"/>
        <item h="1" x="2278"/>
        <item h="1" x="4874"/>
        <item h="1" x="4963"/>
        <item h="1" x="487"/>
        <item h="1" x="4006"/>
        <item h="1" x="5250"/>
        <item h="1" x="882"/>
        <item h="1" x="5076"/>
        <item h="1" x="2903"/>
        <item h="1" x="5299"/>
        <item h="1" x="3602"/>
        <item h="1" x="4093"/>
        <item h="1" x="5185"/>
        <item h="1" x="5696"/>
        <item h="1" x="3438"/>
        <item h="1" x="1984"/>
        <item h="1" x="5548"/>
        <item h="1" x="1607"/>
        <item h="1" x="4655"/>
        <item h="1" x="4180"/>
        <item h="1" x="3445"/>
        <item h="1" x="2506"/>
        <item h="1" x="3391"/>
        <item h="1" x="5922"/>
        <item h="1" x="5325"/>
        <item h="1" x="3233"/>
        <item h="1" x="2019"/>
        <item h="1" x="2665"/>
        <item h="1" x="3680"/>
        <item h="1" x="2734"/>
        <item h="1" x="2396"/>
        <item h="1" x="3286"/>
        <item h="1" x="1512"/>
        <item h="1" x="5222"/>
        <item h="1" x="434"/>
        <item h="1" x="4080"/>
        <item h="1" x="681"/>
        <item h="1" x="2110"/>
        <item h="1" x="2256"/>
        <item h="1" x="5629"/>
        <item h="1" x="113"/>
        <item h="1" x="3529"/>
        <item h="1" x="5532"/>
        <item h="1" x="5580"/>
        <item h="1" x="381"/>
        <item h="1" x="4684"/>
        <item h="1" x="2728"/>
        <item h="1" x="6111"/>
        <item h="1" x="5502"/>
        <item h="1" x="576"/>
        <item h="1" x="3326"/>
        <item h="1" x="203"/>
        <item h="1" x="4704"/>
        <item h="1" x="4143"/>
        <item h="1" x="612"/>
        <item h="1" x="5964"/>
        <item h="1" x="2249"/>
        <item h="1" x="6091"/>
        <item h="1" x="747"/>
        <item h="1" x="4429"/>
        <item h="1" x="4566"/>
        <item h="1" x="2761"/>
        <item h="1" x="4568"/>
        <item h="1" x="5588"/>
        <item h="1" x="3009"/>
        <item h="1" x="5282"/>
        <item h="1" x="623"/>
        <item h="1" x="3473"/>
        <item h="1" x="859"/>
        <item h="1" x="5217"/>
        <item h="1" x="3040"/>
        <item h="1" x="1550"/>
        <item h="1" x="4084"/>
        <item h="1" x="4495"/>
        <item h="1" x="4817"/>
        <item h="1" x="2852"/>
        <item h="1" x="2390"/>
        <item h="1" x="5716"/>
        <item h="1" x="307"/>
        <item h="1" x="2525"/>
        <item h="1" x="6056"/>
        <item h="1" x="2627"/>
        <item h="1" x="5676"/>
        <item h="1" x="4472"/>
        <item h="1" x="5912"/>
        <item h="1" x="3843"/>
        <item h="1" x="4090"/>
        <item h="1" x="2178"/>
        <item h="1" x="1650"/>
        <item h="1" x="5451"/>
        <item h="1" x="2068"/>
        <item h="1" x="1975"/>
        <item h="1" x="3464"/>
        <item h="1" x="5390"/>
        <item h="1" x="6002"/>
        <item h="1" x="1609"/>
        <item h="1" x="4856"/>
        <item h="1" x="4847"/>
        <item h="1" x="5781"/>
        <item h="1" x="4640"/>
        <item h="1" x="3790"/>
        <item h="1" x="1289"/>
        <item h="1" x="2857"/>
        <item h="1" x="5534"/>
        <item h="1" x="6052"/>
        <item h="1" x="395"/>
        <item h="1" x="1839"/>
        <item h="1" x="4007"/>
        <item h="1" x="4567"/>
        <item h="1" x="1552"/>
        <item h="1" x="5724"/>
        <item h="1" x="4089"/>
        <item h="1" x="4072"/>
        <item h="1" x="6043"/>
        <item h="1" x="1196"/>
        <item h="1" x="3483"/>
        <item h="1" x="1596"/>
        <item h="1" x="5005"/>
        <item h="1" x="1088"/>
        <item h="1" x="1605"/>
        <item h="1" x="5274"/>
        <item h="1" x="4385"/>
        <item h="1" x="275"/>
        <item h="1" x="5435"/>
        <item h="1" x="1741"/>
        <item h="1" x="4264"/>
        <item h="1" x="4907"/>
        <item h="1" x="3521"/>
        <item h="1" x="2870"/>
        <item h="1" x="4031"/>
        <item h="1" x="573"/>
        <item h="1" x="4515"/>
        <item h="1" x="1137"/>
        <item h="1" x="5792"/>
        <item h="1" x="1918"/>
        <item h="1" x="4759"/>
        <item h="1" x="140"/>
        <item h="1" x="2344"/>
        <item h="1" x="838"/>
        <item h="1" x="3901"/>
        <item h="1" x="5661"/>
        <item h="1" x="2130"/>
        <item h="1" x="740"/>
        <item h="1" x="166"/>
        <item h="1" x="570"/>
        <item h="1" x="3803"/>
        <item h="1" x="5919"/>
        <item h="1" x="2402"/>
        <item h="1" x="1722"/>
        <item h="1" x="5542"/>
        <item h="1" x="3063"/>
        <item h="1" x="1221"/>
        <item h="1" x="1670"/>
        <item h="1" x="3489"/>
        <item h="1" x="2316"/>
        <item h="1" x="1228"/>
        <item h="1" x="2044"/>
        <item h="1" x="4666"/>
        <item h="1" x="2988"/>
        <item h="1" x="3174"/>
        <item h="1" x="1770"/>
        <item h="1" x="5013"/>
        <item h="1" x="5283"/>
        <item h="1" x="4794"/>
        <item h="1" x="5851"/>
        <item h="1" x="64"/>
        <item h="1" x="4757"/>
        <item h="1" x="678"/>
        <item h="1" x="5053"/>
        <item h="1" x="5598"/>
        <item h="1" x="41"/>
        <item h="1" x="2772"/>
        <item h="1" x="5826"/>
        <item h="1" x="5442"/>
        <item h="1" x="5303"/>
        <item h="1" x="4756"/>
        <item h="1" x="2882"/>
        <item h="1" x="3027"/>
        <item h="1" x="1490"/>
        <item h="1" x="5058"/>
        <item h="1" x="2584"/>
        <item h="1" x="842"/>
        <item h="1" x="1818"/>
        <item h="1" x="4447"/>
        <item h="1" x="6063"/>
        <item h="1" x="179"/>
        <item h="1" x="145"/>
        <item h="1" x="3937"/>
        <item h="1" x="5501"/>
        <item h="1" x="4615"/>
        <item h="1" x="4424"/>
        <item h="1" x="3463"/>
        <item h="1" x="4277"/>
        <item h="1" x="5693"/>
        <item h="1" x="3909"/>
        <item h="1" x="1267"/>
        <item h="1" x="4857"/>
        <item h="1" x="917"/>
        <item h="1" x="4406"/>
        <item h="1" x="3025"/>
        <item h="1" x="2766"/>
        <item h="1" x="5706"/>
        <item h="1" x="4668"/>
        <item h="1" x="4272"/>
        <item h="1" x="1281"/>
        <item h="1" x="4050"/>
        <item h="1" x="6083"/>
        <item h="1" x="513"/>
        <item h="1" x="1813"/>
        <item h="1" x="2907"/>
        <item h="1" x="1860"/>
        <item h="1" x="2365"/>
        <item h="1" x="2081"/>
        <item h="1" x="3466"/>
        <item h="1" x="4938"/>
        <item h="1" x="6108"/>
        <item h="1" x="1509"/>
        <item h="1" x="1248"/>
        <item h="1" x="1259"/>
        <item h="1" x="901"/>
        <item h="1" x="5136"/>
        <item h="1" x="1982"/>
        <item h="1" x="2886"/>
        <item h="1" x="918"/>
        <item h="1" x="3026"/>
        <item h="1" x="2161"/>
        <item h="1" x="2126"/>
        <item h="1" x="1177"/>
        <item h="1" x="5686"/>
        <item h="1" x="922"/>
        <item h="1" x="822"/>
        <item h="1" x="4524"/>
        <item h="1" x="1408"/>
        <item h="1" x="2338"/>
        <item h="1" x="3156"/>
        <item h="1" x="4415"/>
        <item h="1" x="2403"/>
        <item h="1" x="707"/>
        <item h="1" x="115"/>
        <item h="1" x="4826"/>
        <item h="1" x="148"/>
        <item h="1" x="3820"/>
        <item h="1" x="5033"/>
        <item h="1" x="87"/>
        <item h="1" x="3608"/>
        <item h="1" x="3180"/>
        <item h="1" x="1237"/>
        <item h="1" x="2030"/>
        <item h="1" x="4519"/>
        <item h="1" x="5702"/>
        <item h="1" x="4703"/>
        <item h="1" x="3332"/>
        <item h="1" x="1035"/>
        <item h="1" x="3863"/>
        <item h="1" x="5631"/>
        <item h="1" x="1802"/>
        <item h="1" x="4606"/>
        <item h="1" x="5119"/>
        <item h="1" x="3175"/>
        <item h="1" x="4101"/>
        <item h="1" x="460"/>
        <item h="1" x="1305"/>
        <item h="1" x="858"/>
        <item h="1" x="5109"/>
        <item h="1" x="1985"/>
        <item h="1" x="547"/>
        <item h="1" x="1451"/>
        <item h="1" x="885"/>
        <item h="1" x="2695"/>
        <item h="1" x="3178"/>
        <item h="1" x="4305"/>
        <item h="1" x="3289"/>
        <item h="1" x="224"/>
        <item h="1" x="1721"/>
        <item h="1" x="594"/>
        <item h="1" x="427"/>
        <item h="1" x="4229"/>
        <item h="1" x="2930"/>
        <item h="1" x="1755"/>
        <item h="1" x="4923"/>
        <item h="1" x="4598"/>
        <item h="1" x="4793"/>
        <item h="1" x="5857"/>
        <item h="1" x="3514"/>
        <item h="1" x="2919"/>
        <item h="1" x="3838"/>
        <item h="1" x="2152"/>
        <item h="1" x="5433"/>
        <item h="1" x="5921"/>
        <item h="1" x="1291"/>
        <item h="1" x="5006"/>
        <item h="1" x="6121"/>
        <item h="1" x="2210"/>
        <item h="1" x="2231"/>
        <item h="1" x="1110"/>
        <item h="1" x="1263"/>
        <item h="1" x="5441"/>
        <item h="1" x="5280"/>
        <item h="1" x="1673"/>
        <item h="1" x="656"/>
        <item h="1" x="1696"/>
        <item h="1" x="3495"/>
        <item h="1" x="4365"/>
        <item h="1" x="240"/>
        <item h="1" x="666"/>
        <item h="1" x="5720"/>
        <item h="1" x="4320"/>
        <item h="1" x="1876"/>
        <item h="1" x="650"/>
        <item h="1" x="3746"/>
        <item h="1" x="864"/>
        <item h="1" x="4954"/>
        <item h="1" x="3302"/>
        <item h="1" x="5110"/>
        <item h="1" x="3856"/>
        <item h="1" x="3467"/>
        <item h="1" x="3815"/>
        <item h="1" x="1244"/>
        <item h="1" x="68"/>
        <item h="1" x="767"/>
        <item h="1" x="3921"/>
        <item h="1" x="4660"/>
        <item h="1" x="951"/>
        <item h="1" x="3208"/>
        <item h="1" x="3207"/>
        <item h="1" x="3382"/>
        <item h="1" x="4932"/>
        <item h="1" x="1447"/>
        <item h="1" x="2711"/>
        <item h="1" x="3120"/>
        <item h="1" x="5331"/>
        <item h="1" x="1575"/>
        <item h="1" x="4324"/>
        <item h="1" x="3011"/>
        <item h="1" x="5036"/>
        <item h="1" x="1394"/>
        <item h="1" x="3010"/>
        <item h="1" x="5100"/>
        <item h="1" x="5370"/>
        <item h="1" x="3635"/>
        <item h="1" x="2473"/>
        <item h="1" x="147"/>
        <item h="1" x="1379"/>
        <item h="1" x="4955"/>
        <item h="1" x="3349"/>
        <item h="1" x="1058"/>
        <item h="1" x="3102"/>
        <item h="1" x="3914"/>
        <item h="1" x="5950"/>
        <item h="1" x="3140"/>
        <item h="1" x="6081"/>
        <item h="1" x="3528"/>
        <item h="1" x="4259"/>
        <item h="1" x="3407"/>
        <item h="1" x="872"/>
        <item h="1" x="2131"/>
        <item h="1" x="1642"/>
        <item h="1" x="2048"/>
        <item h="1" x="5212"/>
        <item h="1" x="3239"/>
        <item h="1" x="5368"/>
        <item h="1" x="5483"/>
        <item h="1" x="5296"/>
        <item h="1" x="4749"/>
        <item h="1" x="4782"/>
        <item h="1" x="2002"/>
        <item h="1" x="4927"/>
        <item h="1" x="1621"/>
        <item h="1" x="182"/>
        <item h="1" x="1322"/>
        <item h="1" x="932"/>
        <item h="1" x="237"/>
        <item h="1" x="5531"/>
        <item h="1" x="1665"/>
        <item h="1" x="3479"/>
        <item h="1" x="4096"/>
        <item h="1" x="2859"/>
        <item h="1" x="5761"/>
        <item h="1" x="5667"/>
        <item h="1" x="165"/>
        <item h="1" x="4103"/>
        <item h="1" x="305"/>
        <item h="1" x="2883"/>
        <item h="1" x="5999"/>
        <item h="1" x="2323"/>
        <item h="1" x="5121"/>
        <item h="1" x="4379"/>
        <item h="1" x="4019"/>
        <item h="1" x="3998"/>
        <item h="1" x="386"/>
        <item h="1" x="690"/>
        <item h="1" x="5679"/>
        <item h="1" x="4590"/>
        <item h="1" x="2571"/>
        <item h="1" x="771"/>
        <item h="1" x="2171"/>
        <item h="1" x="2973"/>
        <item h="1" x="5365"/>
        <item h="1" x="2764"/>
        <item h="1" x="2662"/>
        <item h="1" x="3969"/>
        <item h="1" x="4154"/>
        <item h="1" x="2605"/>
        <item h="1" x="2570"/>
        <item h="1" x="1932"/>
        <item h="1" x="2905"/>
        <item h="1" x="2124"/>
        <item h="1" x="3869"/>
        <item h="1" x="5488"/>
        <item h="1" x="5551"/>
        <item h="1" x="4823"/>
        <item h="1" x="3637"/>
        <item h="1" x="685"/>
        <item h="1" x="3849"/>
        <item h="1" x="1101"/>
        <item h="1" x="645"/>
        <item h="1" x="1727"/>
        <item h="1" x="1178"/>
        <item h="1" x="5858"/>
        <item h="1" x="1214"/>
        <item h="1" x="3342"/>
        <item h="1" x="2381"/>
        <item h="1" x="5838"/>
        <item h="1" x="4236"/>
        <item h="1" x="442"/>
        <item h="1" x="4884"/>
        <item h="1" x="2324"/>
        <item h="1" x="790"/>
        <item h="1" x="2004"/>
        <item h="1" x="781"/>
        <item h="1" x="3831"/>
        <item h="1" x="5913"/>
        <item h="1" x="3765"/>
        <item h="1" x="4702"/>
        <item h="1" x="737"/>
        <item h="1" x="5103"/>
        <item h="1" x="3768"/>
        <item h="1" x="3884"/>
        <item h="1" x="5093"/>
        <item h="1" x="2163"/>
        <item h="1" x="2432"/>
        <item h="1" x="3284"/>
        <item h="1" x="5065"/>
        <item h="1" x="409"/>
        <item h="1" x="2408"/>
        <item h="1" x="471"/>
        <item h="1" x="5733"/>
        <item h="1" x="506"/>
        <item h="1" x="3363"/>
        <item h="1" x="1897"/>
        <item h="1" x="4792"/>
        <item h="1" x="36"/>
        <item h="1" x="3880"/>
        <item h="1" x="5656"/>
        <item h="1" x="796"/>
        <item h="1" x="5340"/>
        <item h="1" x="879"/>
        <item h="1" x="2420"/>
        <item h="1" x="1868"/>
        <item h="1" x="1643"/>
        <item h="1" x="2843"/>
        <item h="1" x="3029"/>
        <item h="1" x="1837"/>
        <item h="1" x="772"/>
        <item h="1" x="652"/>
        <item h="1" x="2250"/>
        <item h="1" x="807"/>
        <item h="1" x="4921"/>
        <item h="1" x="4056"/>
        <item h="1" x="5644"/>
        <item h="1" x="4306"/>
        <item h="1" x="2784"/>
        <item h="1" x="3117"/>
        <item h="1" x="1102"/>
        <item h="1" x="2714"/>
        <item h="1" x="4534"/>
        <item h="1" x="1949"/>
        <item h="1" x="4934"/>
        <item h="1" x="279"/>
        <item h="1" x="5040"/>
        <item h="1" x="968"/>
        <item h="1" x="420"/>
        <item h="1" x="4965"/>
        <item h="1" x="2468"/>
        <item h="1" x="1040"/>
        <item h="1" x="2303"/>
        <item h="1" x="3589"/>
        <item h="1" x="5865"/>
        <item h="1" x="3494"/>
        <item h="1" x="4398"/>
        <item h="1" x="4631"/>
        <item h="1" x="1616"/>
        <item h="1" x="1461"/>
        <item h="1" x="4389"/>
        <item h="1" x="402"/>
        <item h="1" x="2103"/>
        <item h="1" x="3263"/>
        <item h="1" x="5931"/>
        <item h="1" x="3067"/>
        <item h="1" x="1066"/>
        <item h="1" x="5985"/>
        <item h="1" x="933"/>
        <item h="1" x="658"/>
        <item h="1" x="1421"/>
        <item h="1" x="4765"/>
        <item h="1" x="4554"/>
        <item h="1" x="1915"/>
        <item h="1" x="5240"/>
        <item h="1" x="4199"/>
        <item h="1" x="5473"/>
        <item h="1" x="3728"/>
        <item h="1" x="3351"/>
        <item h="1" x="1723"/>
        <item h="1" x="1772"/>
        <item h="1" x="1664"/>
        <item h="1" x="4559"/>
        <item h="1" x="1343"/>
        <item h="1" x="3853"/>
        <item h="1" x="4371"/>
        <item h="1" x="83"/>
        <item h="1" x="6021"/>
        <item h="1" x="2626"/>
        <item h="1" x="1401"/>
        <item h="1" x="1227"/>
        <item h="1" x="4043"/>
        <item h="1" x="149"/>
        <item h="1" x="2677"/>
        <item h="1" x="5284"/>
        <item h="1" x="2631"/>
        <item h="1" x="4842"/>
        <item h="1" x="1359"/>
        <item h="1" x="874"/>
        <item h="1" x="5942"/>
        <item h="1" x="3135"/>
        <item h="1" x="6005"/>
        <item h="1" x="2929"/>
        <item h="1" x="1896"/>
        <item h="1" x="4754"/>
        <item h="1" x="1256"/>
        <item h="1" x="445"/>
        <item h="1" x="4308"/>
        <item h="1" x="2132"/>
        <item h="1" x="4482"/>
        <item h="1" x="4141"/>
        <item h="1" x="6050"/>
        <item h="1" x="1351"/>
        <item h="1" x="5226"/>
        <item h="1" x="4504"/>
        <item h="1" x="2544"/>
        <item h="1" x="1519"/>
        <item h="1" x="2445"/>
        <item h="1" x="724"/>
        <item h="1" x="5621"/>
        <item h="1" x="5801"/>
        <item h="1" x="2592"/>
        <item h="1" x="6112"/>
        <item h="1" x="2450"/>
        <item h="1" x="3271"/>
        <item h="1" x="418"/>
        <item h="1" x="3683"/>
        <item h="1" x="79"/>
        <item h="1" x="4750"/>
        <item h="1" x="55"/>
        <item h="1" x="5892"/>
        <item h="1" x="613"/>
        <item h="1" x="5409"/>
        <item h="1" x="3555"/>
        <item h="1" x="5635"/>
        <item h="1" x="4770"/>
        <item h="1" x="1801"/>
        <item h="1" x="1441"/>
        <item h="1" x="3389"/>
        <item h="1" x="664"/>
        <item h="1" x="266"/>
        <item h="1" x="4552"/>
        <item h="1" x="2779"/>
        <item h="1" x="3711"/>
        <item h="1" x="4012"/>
        <item h="1" x="3836"/>
        <item h="1" x="2545"/>
        <item h="1" x="3714"/>
        <item h="1" x="5585"/>
        <item h="1" x="5258"/>
        <item h="1" x="4408"/>
        <item h="1" x="497"/>
        <item h="1" x="5860"/>
        <item h="1" x="2005"/>
        <item h="1" x="6065"/>
        <item h="1" x="5383"/>
        <item h="1" x="5673"/>
        <item h="1" x="2023"/>
        <item h="1" x="46"/>
        <item h="1" x="39"/>
        <item h="1" x="3523"/>
        <item h="1" x="3543"/>
        <item h="1" x="4283"/>
        <item h="1" x="1358"/>
        <item h="1" x="3724"/>
        <item h="1" x="3924"/>
        <item h="1" x="66"/>
        <item h="1" x="2875"/>
        <item h="1" x="3949"/>
        <item h="1" x="4572"/>
        <item h="1" x="19"/>
        <item h="1" x="755"/>
        <item h="1" x="2325"/>
        <item h="1" x="6093"/>
        <item h="1" x="5012"/>
        <item h="1" x="2490"/>
        <item h="1" x="2732"/>
        <item h="1" x="5297"/>
        <item h="1" x="1944"/>
        <item h="1" x="1561"/>
        <item h="1" x="750"/>
        <item h="1" x="1804"/>
        <item h="1" x="4512"/>
        <item h="1" x="1627"/>
        <item h="1" x="5415"/>
        <item h="1" x="2075"/>
        <item h="1" x="4133"/>
        <item h="1" x="2867"/>
        <item h="1" x="287"/>
        <item h="1" x="5407"/>
        <item h="1" x="197"/>
        <item h="1" x="294"/>
        <item h="1" x="2708"/>
        <item h="1" x="985"/>
        <item h="1" x="2612"/>
        <item h="1" x="1547"/>
        <item h="1" x="4579"/>
        <item h="1" x="5141"/>
        <item h="1" x="3159"/>
        <item h="1" x="2515"/>
        <item h="1" x="5504"/>
        <item h="1" x="1280"/>
        <item h="1" x="1217"/>
        <item h="1" x="2199"/>
        <item h="1" x="2518"/>
        <item h="1" x="3167"/>
        <item h="1" x="5216"/>
        <item h="1" x="3730"/>
        <item h="1" x="3552"/>
        <item h="1" x="4413"/>
        <item h="1" x="254"/>
        <item h="1" x="1794"/>
        <item h="1" x="3519"/>
        <item h="1" x="5043"/>
        <item h="1" x="5615"/>
        <item h="1" x="3713"/>
        <item h="1" x="5507"/>
        <item h="1" x="2705"/>
        <item h="1" x="449"/>
        <item h="1" x="1334"/>
        <item h="1" x="6126"/>
        <item h="1" x="5426"/>
        <item h="1" x="1070"/>
        <item h="1" x="1922"/>
        <item h="1" x="3934"/>
        <item h="1" x="5965"/>
        <item h="1" x="2284"/>
        <item h="1" x="4167"/>
        <item h="1" x="5054"/>
        <item h="1" x="4745"/>
        <item h="1" x="118"/>
        <item h="1" x="3597"/>
        <item h="1" x="3641"/>
        <item h="1" x="2251"/>
        <item h="1" x="4760"/>
        <item h="1" x="2478"/>
        <item h="1" x="4444"/>
        <item h="1" x="5317"/>
        <item h="1" x="2671"/>
        <item h="1" x="1894"/>
        <item h="1" x="2343"/>
        <item h="1" x="4438"/>
        <item h="1" x="2186"/>
        <item h="1" x="286"/>
        <item h="1" x="84"/>
        <item h="1" x="4540"/>
        <item h="1" x="3107"/>
        <item h="1" x="3655"/>
        <item h="1" x="2656"/>
        <item h="1" x="3774"/>
        <item h="1" x="3127"/>
        <item h="1" x="2916"/>
        <item h="1" x="1828"/>
        <item h="1" x="227"/>
        <item h="1" x="4215"/>
        <item h="1" x="4048"/>
        <item h="1" x="5291"/>
        <item h="1" x="4347"/>
        <item h="1" x="6070"/>
        <item h="1" x="4700"/>
        <item h="1" x="603"/>
        <item h="1" x="5182"/>
        <item h="1" x="5044"/>
        <item h="1" x="4830"/>
        <item h="1" x="4973"/>
        <item h="1" x="3128"/>
        <item h="1" x="4974"/>
        <item h="1" x="1685"/>
        <item h="1" x="4255"/>
        <item h="1" x="126"/>
        <item h="1" x="4148"/>
        <item h="1" x="101"/>
        <item h="1" x="1740"/>
        <item h="1" x="4250"/>
        <item h="1" x="5680"/>
        <item h="1" x="5316"/>
        <item h="1" x="5010"/>
        <item h="1" x="5982"/>
        <item h="1" x="4175"/>
        <item h="1" x="3450"/>
        <item h="1" x="276"/>
        <item h="1" x="4547"/>
        <item h="1" x="3590"/>
        <item h="1" x="5500"/>
        <item h="1" x="5710"/>
        <item h="1" x="1226"/>
        <item h="1" x="3991"/>
        <item h="1" x="3979"/>
        <item h="1" x="3727"/>
        <item h="1" x="764"/>
        <item h="1" x="1977"/>
        <item h="1" x="1243"/>
        <item h="1" x="2562"/>
        <item h="1" x="4427"/>
        <item h="1" x="5457"/>
        <item h="1" x="3028"/>
        <item h="1" x="4656"/>
        <item h="1" x="2670"/>
        <item h="1" x="3062"/>
        <item h="1" x="5494"/>
        <item h="1" x="2624"/>
        <item h="1" x="5427"/>
        <item h="1" x="475"/>
        <item h="1" x="3513"/>
        <item h="1" x="1805"/>
        <item h="1" x="6030"/>
        <item h="1" x="5188"/>
        <item h="1" x="2516"/>
        <item h="1" x="1365"/>
        <item h="1" x="5367"/>
        <item h="1" x="1497"/>
        <item h="1" x="423"/>
        <item h="1" x="6143"/>
        <item h="1" x="599"/>
        <item h="1" x="2453"/>
        <item h="1" x="3611"/>
        <item h="1" x="4535"/>
        <item h="1" x="124"/>
        <item h="1" x="1304"/>
        <item h="1" x="1672"/>
        <item h="1" x="2679"/>
        <item h="1" x="4494"/>
        <item h="1" x="4762"/>
        <item h="1" x="3605"/>
        <item h="1" x="4232"/>
        <item h="1" x="4025"/>
        <item h="1" x="3279"/>
        <item h="1" x="2166"/>
        <item h="1" x="373"/>
        <item h="1" x="1352"/>
        <item h="1" x="5560"/>
        <item h="1" x="4367"/>
        <item h="1" x="4410"/>
        <item h="1" x="414"/>
        <item h="1" x="4828"/>
        <item h="1" x="2407"/>
        <item h="1" x="5300"/>
        <item h="1" x="2165"/>
        <item h="1" x="2641"/>
        <item h="1" x="3394"/>
        <item h="1" x="2528"/>
        <item h="1" x="1095"/>
        <item h="1" x="2932"/>
        <item h="1" x="5116"/>
        <item h="1" x="523"/>
        <item h="1" x="2739"/>
        <item h="1" x="312"/>
        <item h="1" x="4578"/>
        <item h="1" x="1152"/>
        <item h="1" x="1255"/>
        <item h="1" x="1771"/>
        <item h="1" x="5075"/>
        <item h="1" x="4933"/>
        <item h="1" x="1990"/>
        <item h="1" x="848"/>
        <item h="1" x="2505"/>
        <item h="1" x="5904"/>
        <item h="1" x="3338"/>
        <item h="1" x="1994"/>
        <item h="1" x="4628"/>
        <item h="1" x="3654"/>
        <item h="1" x="278"/>
        <item h="1" x="1569"/>
        <item h="1" x="1825"/>
        <item h="1" x="1680"/>
        <item h="1" x="949"/>
        <item h="1" x="444"/>
        <item h="1" x="2574"/>
        <item h="1" x="2369"/>
        <item h="1" x="1119"/>
        <item h="1" x="3074"/>
        <item h="1" x="5787"/>
        <item h="1" x="1130"/>
        <item h="1" x="474"/>
        <item h="1" x="5837"/>
        <item h="1" x="1096"/>
        <item h="1" x="1309"/>
        <item h="1" x="283"/>
        <item h="1" x="5809"/>
        <item h="1" x="3094"/>
        <item h="1" x="1611"/>
        <item h="1" x="2277"/>
        <item h="1" x="4811"/>
        <item h="1" x="2052"/>
        <item h="1" x="230"/>
        <item h="1" x="1212"/>
        <item h="1" x="3480"/>
        <item h="1" x="2534"/>
        <item h="1" x="3809"/>
        <item h="1" x="1059"/>
        <item h="1" x="5080"/>
        <item h="1" x="2897"/>
        <item h="1" x="1793"/>
        <item h="1" x="1934"/>
        <item h="1" x="5786"/>
        <item h="1" x="4688"/>
        <item h="1" x="4641"/>
        <item h="1" x="4193"/>
        <item h="1" x="5099"/>
        <item h="1" x="2213"/>
        <item h="1" x="0"/>
        <item h="1" x="1588"/>
        <item h="1" x="2727"/>
        <item h="1" x="2669"/>
        <item h="1" x="2555"/>
        <item h="1" x="428"/>
        <item h="1" x="2392"/>
        <item h="1" x="1274"/>
        <item h="1" x="5324"/>
        <item h="1" x="2108"/>
        <item h="1" x="2523"/>
        <item h="1" x="776"/>
        <item h="1" x="4583"/>
        <item h="1" x="1950"/>
        <item h="1" x="4602"/>
        <item h="1" x="3898"/>
        <item h="1" x="5134"/>
        <item h="1" x="6046"/>
        <item h="1" x="5203"/>
        <item h="1" x="3536"/>
        <item h="1" x="5290"/>
        <item h="1" x="2055"/>
        <item h="1" x="3646"/>
        <item h="1" x="5832"/>
        <item h="1" x="1748"/>
        <item h="1" x="4647"/>
        <item h="1" x="3420"/>
        <item h="1" x="2964"/>
        <item h="1" x="3946"/>
        <item h="1" x="3048"/>
        <item h="1" x="4275"/>
        <item h="1" x="3335"/>
        <item h="1" x="3439"/>
        <item h="1" x="2659"/>
        <item h="1" x="5245"/>
        <item h="1" x="1081"/>
        <item h="1" x="5608"/>
        <item h="1" x="2721"/>
        <item h="1" x="1669"/>
        <item h="1" x="5197"/>
        <item h="1" x="4260"/>
        <item h="1" x="6102"/>
        <item h="1" x="4282"/>
        <item h="1" x="697"/>
        <item h="1" x="1619"/>
        <item h="1" x="1050"/>
        <item h="1" x="5879"/>
        <item h="1" x="2032"/>
        <item h="1" x="4046"/>
        <item h="1" x="6031"/>
        <item h="1" x="4878"/>
        <item h="1" x="1652"/>
        <item h="1" x="4601"/>
        <item h="1" x="2963"/>
        <item h="1" x="5708"/>
        <item h="1" x="5449"/>
        <item h="1" x="4855"/>
        <item h="1" x="3133"/>
        <item h="1" x="4310"/>
        <item h="1" x="4682"/>
        <item h="1" x="4082"/>
        <item h="1" x="4624"/>
        <item h="1" x="2438"/>
        <item h="1" x="4825"/>
        <item h="1" x="162"/>
        <item h="1" x="309"/>
        <item h="1" x="3540"/>
        <item h="1" x="1701"/>
        <item h="1" x="5648"/>
        <item h="1" x="3139"/>
        <item h="1" x="4795"/>
        <item h="1" x="1959"/>
        <item h="1" x="5327"/>
        <item h="1" x="1149"/>
        <item h="1" x="2760"/>
        <item h="1" x="3904"/>
        <item h="1" x="4496"/>
        <item h="1" x="1007"/>
        <item h="1" x="1790"/>
        <item h="1" x="5747"/>
        <item h="1" x="463"/>
        <item h="1" x="804"/>
        <item h="1" x="1941"/>
        <item h="1" x="672"/>
        <item h="1" x="2717"/>
        <item h="1" x="1218"/>
        <item h="1" x="2625"/>
        <item h="1" x="1694"/>
        <item h="1" x="5988"/>
        <item h="1" x="953"/>
        <item h="1" x="3506"/>
        <item h="1" x="5726"/>
        <item h="1" x="514"/>
        <item h="1" x="5312"/>
        <item h="1" x="431"/>
        <item h="1" x="654"/>
        <item h="1" x="4052"/>
        <item h="1" x="4150"/>
        <item h="1" x="1184"/>
        <item h="1" x="5905"/>
        <item h="1" x="4433"/>
        <item h="1" x="5122"/>
        <item h="1" x="1692"/>
        <item h="1" x="3099"/>
        <item h="1" x="1167"/>
        <item h="1" x="4906"/>
        <item h="1" x="2756"/>
        <item h="1" x="5443"/>
        <item h="1" x="6037"/>
        <item h="1" x="2357"/>
        <item h="1" x="1022"/>
        <item h="1" x="4246"/>
        <item h="1" x="3110"/>
        <item h="1" x="406"/>
        <item h="1" x="785"/>
        <item h="1" x="2804"/>
        <item h="1" x="1170"/>
        <item h="1" x="5602"/>
        <item h="1" x="5597"/>
        <item h="1" x="2491"/>
        <item h="1" x="298"/>
        <item h="1" x="4753"/>
        <item h="1" x="4492"/>
        <item h="1" x="1757"/>
        <item h="1" x="6097"/>
        <item h="1" x="4815"/>
        <item h="1" x="1413"/>
        <item h="1" x="315"/>
        <item h="1" x="3414"/>
        <item h="1" x="4520"/>
        <item h="1" x="5124"/>
        <item h="1" x="4359"/>
        <item h="1" x="410"/>
        <item h="1" x="4898"/>
        <item h="1" x="1138"/>
        <item h="1" x="1529"/>
        <item h="1" x="5318"/>
        <item h="1" x="5342"/>
        <item h="1" x="1718"/>
        <item h="1" x="559"/>
        <item h="1" x="5266"/>
        <item h="1" x="5754"/>
        <item h="1" x="4490"/>
        <item h="1" x="680"/>
        <item h="1" x="6036"/>
        <item h="1" x="1688"/>
        <item h="1" x="6105"/>
        <item h="1" x="1455"/>
        <item h="1" x="5214"/>
        <item h="1" x="2520"/>
        <item h="1" x="2331"/>
        <item h="1" x="5401"/>
        <item h="1" x="1657"/>
        <item h="1" x="5244"/>
        <item h="1" x="5688"/>
        <item h="1" x="674"/>
        <item h="1" x="4435"/>
        <item h="1" x="3749"/>
        <item h="1" x="5366"/>
        <item h="1" x="285"/>
        <item h="1" x="2334"/>
        <item h="1" x="601"/>
        <item h="1" x="1216"/>
        <item h="1" x="2090"/>
        <item h="1" x="5079"/>
        <item h="1" x="5771"/>
        <item h="1" x="85"/>
        <item h="1" x="214"/>
        <item h="1" x="3164"/>
        <item h="1" x="4869"/>
        <item h="1" x="3722"/>
        <item h="1" x="5980"/>
        <item h="1" x="3367"/>
        <item h="1" x="3334"/>
        <item h="1" x="3616"/>
        <item h="1" x="5448"/>
        <item h="1" x="3301"/>
        <item h="1" x="1724"/>
        <item h="1" x="3222"/>
        <item h="1" x="4164"/>
        <item h="1" x="5927"/>
        <item h="1" x="2412"/>
        <item h="1" x="1842"/>
        <item h="1" x="5570"/>
        <item h="1" x="1920"/>
        <item h="1" x="3911"/>
        <item h="1" x="396"/>
        <item h="1" x="5157"/>
        <item h="1" x="5996"/>
        <item h="1" x="1496"/>
        <item h="1" x="3894"/>
        <item h="1" x="2373"/>
        <item h="1" x="673"/>
        <item h="1" x="2315"/>
        <item h="1" x="4786"/>
        <item h="1" x="1223"/>
        <item h="1" x="2385"/>
        <item h="1" x="4252"/>
        <item h="1" x="1786"/>
        <item h="1" x="5431"/>
        <item h="1" x="5275"/>
        <item h="1" x="721"/>
        <item h="1" x="4439"/>
        <item h="1" x="3057"/>
        <item h="1" x="4376"/>
        <item h="1" x="5655"/>
        <item h="1" x="2232"/>
        <item h="1" x="2136"/>
        <item h="1" x="4203"/>
        <item h="1" x="416"/>
        <item h="1" x="5873"/>
        <item h="1" x="5344"/>
        <item h="1" x="2361"/>
        <item h="1" x="4289"/>
        <item h="1" x="1836"/>
        <item h="1" x="5725"/>
        <item h="1" x="5763"/>
        <item h="1" x="4877"/>
        <item h="1" x="5811"/>
        <item h="1" x="617"/>
        <item h="1" x="2613"/>
        <item h="1" x="5750"/>
        <item h="1" x="2599"/>
        <item h="1" x="2608"/>
        <item h="1" x="4796"/>
        <item h="1" x="57"/>
        <item h="1" x="5794"/>
        <item h="1" x="2157"/>
        <item h="1" x="4537"/>
        <item h="1" x="3215"/>
        <item h="1" x="1895"/>
        <item h="1" x="4570"/>
        <item h="1" x="5179"/>
        <item h="1" x="1707"/>
        <item h="1" x="5920"/>
        <item h="1" x="244"/>
        <item h="1" x="2947"/>
        <item h="1" x="5744"/>
        <item h="1" x="808"/>
        <item h="1" x="2144"/>
        <item h="1" x="831"/>
        <item h="1" x="2285"/>
        <item h="1" x="830"/>
        <item h="1" x="3305"/>
        <item h="1" x="5161"/>
        <item h="1" x="1783"/>
        <item h="1" x="5072"/>
        <item h="1" x="3429"/>
        <item h="1" x="6035"/>
        <item h="1" x="4525"/>
        <item h="1" x="2463"/>
        <item h="1" x="568"/>
        <item h="1" x="2170"/>
        <item h="1" x="4302"/>
        <item h="1" x="259"/>
        <item h="1" x="3806"/>
        <item h="1" x="4238"/>
        <item h="1" x="2654"/>
        <item h="1" x="3902"/>
        <item h="1" x="4341"/>
        <item h="1" x="610"/>
        <item h="1" x="1890"/>
        <item h="1" x="4849"/>
        <item h="1" x="4102"/>
        <item h="1" x="3958"/>
        <item h="1" x="3244"/>
        <item h="1" x="4317"/>
        <item h="1" x="4502"/>
        <item h="1" x="743"/>
        <item h="1" x="2977"/>
        <item h="1" x="1729"/>
        <item h="1" x="3393"/>
        <item h="1" x="3844"/>
        <item h="1" x="3666"/>
        <item h="1" x="1264"/>
        <item h="1" x="2881"/>
        <item h="1" x="763"/>
        <item h="1" x="5074"/>
        <item h="1" x="5333"/>
        <item h="1" x="2962"/>
        <item h="1" x="894"/>
        <item h="1" x="5732"/>
        <item h="1" x="5189"/>
        <item h="1" x="4423"/>
        <item h="1" x="1080"/>
        <item h="1" x="4239"/>
        <item h="1" x="3160"/>
        <item h="1" x="6054"/>
        <item h="1" x="2121"/>
        <item h="1" x="107"/>
        <item h="1" x="3864"/>
        <item h="1" x="169"/>
        <item h="1" x="4935"/>
        <item h="1" x="4314"/>
        <item h="1" x="448"/>
        <item h="1" x="1759"/>
        <item h="1" x="2661"/>
        <item h="1" x="4864"/>
        <item h="1" x="1249"/>
        <item h="1" x="2498"/>
        <item h="1" x="4271"/>
        <item h="1" x="5195"/>
        <item h="1" x="1017"/>
        <item h="1" x="2458"/>
        <item h="1" x="5209"/>
        <item h="1" x="3532"/>
        <item h="1" x="3216"/>
        <item h="1" x="4637"/>
        <item h="1" x="5695"/>
        <item h="1" x="2047"/>
        <item h="1" x="3912"/>
        <item h="1" x="3719"/>
        <item h="1" x="2548"/>
        <item h="1" x="1559"/>
        <item h="1" x="988"/>
        <item h="1" x="3913"/>
        <item h="1" x="5755"/>
        <item h="1" x="1241"/>
        <item h="1" x="739"/>
        <item h="1" x="2589"/>
        <item h="1" x="5032"/>
        <item h="1" x="2265"/>
        <item h="1" x="2230"/>
        <item h="1" x="1732"/>
        <item h="1" x="3435"/>
        <item h="1" x="836"/>
        <item h="1" x="3053"/>
        <item h="1" x="3832"/>
        <item h="1" x="4123"/>
        <item h="1" x="1383"/>
        <item h="1" x="751"/>
        <item h="1" x="4071"/>
        <item h="1" x="4115"/>
        <item h="1" x="987"/>
        <item h="1" x="4710"/>
        <item h="1" x="4577"/>
        <item h="1" x="3041"/>
        <item h="1" x="5358"/>
        <item h="1" x="3956"/>
        <item h="1" x="3918"/>
        <item h="1" x="4662"/>
        <item h="1" x="1403"/>
        <item h="1" x="704"/>
        <item h="1" x="3754"/>
        <item h="1" x="4618"/>
        <item h="1" x="3564"/>
        <item h="1" x="1911"/>
        <item h="1" x="2264"/>
        <item h="1" x="2022"/>
        <item h="1" x="2684"/>
        <item h="1" x="310"/>
        <item h="1" x="2936"/>
        <item h="1" x="1522"/>
        <item h="1" x="3348"/>
        <item h="1" x="2698"/>
        <item h="1" x="248"/>
        <item h="1" x="2759"/>
        <item h="1" x="6113"/>
        <item h="1" x="5221"/>
        <item h="1" x="1599"/>
        <item h="1" x="979"/>
        <item h="1" x="1041"/>
        <item h="1" x="1275"/>
        <item h="1" x="4158"/>
        <item h="1" x="6047"/>
        <item h="1" x="2697"/>
        <item h="1" x="3037"/>
        <item h="1" x="4872"/>
        <item h="1" x="5739"/>
        <item h="1" x="1954"/>
        <item h="1" x="3577"/>
        <item h="1" x="5430"/>
        <item h="1" x="4752"/>
        <item h="1" x="2039"/>
        <item h="1" x="4679"/>
        <item h="1" x="1542"/>
        <item h="1" x="2411"/>
        <item h="1" x="4852"/>
        <item h="1" x="5957"/>
        <item h="1" x="4235"/>
        <item h="1" x="580"/>
        <item h="1" x="665"/>
        <item h="1" x="5466"/>
        <item h="1" x="2218"/>
        <item h="1" x="1615"/>
        <item h="1" x="40"/>
        <item h="1" x="4669"/>
        <item h="1" x="810"/>
        <item h="1" x="4549"/>
        <item h="1" x="5417"/>
        <item h="1" x="3106"/>
        <item h="1" x="5413"/>
        <item h="1" x="538"/>
        <item h="1" x="2602"/>
        <item h="1" x="366"/>
        <item h="1" x="5391"/>
        <item h="1" x="4742"/>
        <item h="1" x="5984"/>
        <item h="1" x="4063"/>
        <item h="1" x="2590"/>
        <item h="1" x="2258"/>
        <item h="1" x="4943"/>
        <item h="1" x="5574"/>
        <item h="1" x="618"/>
        <item h="1" x="4958"/>
        <item h="1" x="3591"/>
        <item h="1" x="516"/>
        <item h="1" x="5821"/>
        <item h="1" x="1389"/>
        <item h="1" x="634"/>
        <item h="1" x="4901"/>
        <item h="1" x="2773"/>
        <item h="1" x="1395"/>
        <item h="1" x="711"/>
        <item h="1" x="6133"/>
        <item h="1" x="3430"/>
        <item h="1" x="1625"/>
        <item h="1" x="4020"/>
        <item h="1" x="398"/>
        <item h="1" x="4338"/>
        <item h="1" x="3130"/>
        <item h="1" x="3293"/>
        <item h="1" x="2961"/>
        <item h="1" x="2702"/>
        <item h="1" x="144"/>
        <item h="1" x="4373"/>
        <item h="1" x="4486"/>
        <item h="1" x="3340"/>
        <item h="1" x="1341"/>
        <item h="1" x="3232"/>
        <item h="1" x="3237"/>
        <item h="1" x="5624"/>
        <item h="1" x="4957"/>
        <item h="1" x="4575"/>
        <item h="1" x="2388"/>
        <item h="1" x="4224"/>
        <item h="1" x="3360"/>
        <item h="1" x="1144"/>
        <item h="1" x="340"/>
        <item h="1" x="5229"/>
        <item h="1" x="225"/>
        <item h="1" x="1948"/>
        <item h="1" x="2565"/>
        <item h="1" x="4945"/>
        <item h="1" x="1940"/>
        <item h="1" x="3743"/>
        <item h="1" x="604"/>
        <item h="1" x="865"/>
        <item h="1" x="5267"/>
        <item h="1" x="4587"/>
        <item h="1" x="1622"/>
        <item h="1" x="3225"/>
        <item h="1" x="2535"/>
        <item h="1" x="4627"/>
        <item h="1" x="1338"/>
        <item h="1" x="173"/>
        <item h="1" x="4440"/>
        <item h="1" x="5009"/>
        <item h="1" x="3818"/>
        <item h="1" x="1115"/>
        <item h="1" x="1631"/>
        <item h="1" x="3737"/>
        <item h="1" x="5841"/>
        <item h="1" x="5971"/>
        <item h="1" x="1469"/>
        <item h="1" x="3860"/>
        <item h="1" x="4516"/>
        <item h="1" x="4768"/>
        <item h="1" x="1236"/>
        <item h="1" x="5194"/>
        <item h="1" x="686"/>
        <item h="1" x="5975"/>
        <item h="1" x="4910"/>
        <item h="1" x="3753"/>
        <item h="1" x="2466"/>
        <item h="1" x="6106"/>
        <item h="1" x="5757"/>
        <item h="1" x="4335"/>
        <item h="1" x="3169"/>
        <item h="1" x="2795"/>
        <item h="1" x="1769"/>
        <item h="1" x="5790"/>
        <item h="1" x="557"/>
        <item h="1" x="846"/>
        <item h="1" x="13"/>
        <item h="1" x="1262"/>
        <item h="1" x="2379"/>
        <item h="1" x="177"/>
        <item h="1" x="4301"/>
        <item h="1" x="3141"/>
        <item h="1" x="1633"/>
        <item h="1" x="5997"/>
        <item h="1" x="4460"/>
        <item h="1" x="1527"/>
        <item h="1" x="1764"/>
        <item h="1" x="4691"/>
        <item h="1" x="3087"/>
        <item h="1" x="4223"/>
        <item h="1" x="4595"/>
        <item h="1" x="3319"/>
        <item h="1" x="4163"/>
        <item h="1" x="1945"/>
        <item h="1" x="3400"/>
        <item h="1" x="5853"/>
        <item h="1" x="2785"/>
        <item h="1" x="3442"/>
        <item h="1" x="1257"/>
        <item h="1" x="234"/>
        <item h="1" x="4531"/>
        <item h="1" x="1171"/>
        <item h="1" x="4798"/>
        <item h="1" x="4139"/>
        <item h="1" x="1823"/>
        <item h="1" x="5497"/>
        <item h="1" x="5048"/>
        <item h="1" x="2283"/>
        <item h="1" x="5200"/>
        <item h="1" x="4899"/>
        <item h="1" x="5884"/>
        <item h="1" x="2208"/>
        <item h="1" x="1800"/>
        <item h="1" x="1961"/>
        <item h="1" x="1279"/>
        <item h="1" x="5952"/>
        <item h="1" x="4381"/>
        <item h="1" x="5874"/>
        <item h="1" x="5765"/>
        <item h="1" x="4227"/>
        <item h="1" x="2595"/>
        <item h="1" x="6059"/>
        <item h="1" x="5135"/>
        <item h="1" x="1074"/>
        <item h="1" x="5454"/>
        <item h="1" x="2674"/>
        <item h="1" x="2125"/>
        <item h="1" x="2404"/>
        <item h="1" x="5377"/>
        <item h="1" x="3209"/>
        <item h="1" x="1502"/>
        <item h="1" x="3491"/>
        <item h="1" x="5037"/>
        <item h="1" x="1916"/>
        <item h="1" x="2774"/>
        <item h="1" x="4211"/>
        <item h="1" x="2683"/>
        <item h="1" x="5404"/>
        <item h="1" x="6140"/>
        <item h="1" x="1907"/>
        <item h="1" x="1435"/>
        <item h="1" x="2313"/>
        <item h="1" x="2824"/>
        <item h="1" x="2913"/>
        <item h="1" x="3492"/>
        <item h="1" x="3516"/>
        <item h="1" x="5184"/>
        <item h="1" x="5081"/>
        <item h="1" x="4374"/>
        <item h="1" x="1516"/>
        <item h="1" x="1852"/>
        <item h="1" x="2337"/>
        <item h="1" x="201"/>
        <item h="1" x="4929"/>
        <item h="1" x="4998"/>
        <item h="1" x="567"/>
        <item h="1" x="5101"/>
        <item h="1" x="857"/>
        <item h="1" x="990"/>
        <item h="1" x="2509"/>
        <item h="1" x="1048"/>
        <item h="1" x="3020"/>
        <item h="1" x="3298"/>
        <item h="1" x="4964"/>
        <item h="1" x="468"/>
        <item h="1" x="4298"/>
        <item h="1" x="4920"/>
        <item h="1" x="4636"/>
        <item h="1" x="5650"/>
        <item h="1" x="5561"/>
        <item h="1" x="5129"/>
        <item h="1" x="2073"/>
        <item h="1" x="542"/>
        <item h="1" x="209"/>
        <item h="1" x="3457"/>
        <item h="1" x="1300"/>
        <item h="1" x="1384"/>
        <item h="1" x="5959"/>
        <item h="1" x="4454"/>
        <item h="1" x="5273"/>
        <item h="1" x="3182"/>
        <item h="1" x="1498"/>
        <item h="1" x="5753"/>
        <item h="1" x="1039"/>
        <item h="1" x="5863"/>
        <item h="1" x="4003"/>
        <item h="1" x="5144"/>
        <item h="1" x="5844"/>
        <item h="1" x="154"/>
        <item h="1" x="4237"/>
        <item h="1" x="4802"/>
        <item h="1" x="4104"/>
        <item h="1" x="630"/>
        <item h="1" x="3721"/>
        <item h="1" x="1659"/>
        <item h="1" x="3599"/>
        <item h="1" x="5181"/>
        <item h="1" x="3775"/>
        <item h="1" x="3618"/>
        <item h="1" x="2904"/>
        <item h="1" x="4369"/>
        <item h="1" x="2848"/>
        <item h="1" x="3757"/>
        <item h="1" x="6109"/>
        <item h="1" x="301"/>
        <item h="1" x="3679"/>
        <item h="1" x="3732"/>
        <item h="1" x="5131"/>
        <item h="1" x="515"/>
        <item h="1" x="4551"/>
        <item h="1" x="5160"/>
        <item h="1" x="5690"/>
        <item h="1" x="1292"/>
        <item h="1" x="6025"/>
        <item h="1" x="553"/>
        <item h="1" x="5314"/>
        <item h="1" x="2749"/>
        <item h="1" x="4787"/>
        <item h="1" x="3114"/>
        <item h="1" x="5326"/>
        <item h="1" x="5519"/>
        <item h="1" x="2999"/>
        <item h="1" x="4462"/>
        <item h="1" x="2274"/>
        <item h="1" x="5909"/>
        <item h="1" x="4593"/>
        <item h="1" x="6014"/>
        <item h="1" x="5954"/>
        <item h="1" x="2151"/>
        <item h="1" x="3362"/>
        <item h="1" x="1645"/>
        <item h="1" x="358"/>
        <item h="1" x="4720"/>
        <item h="1" x="1787"/>
        <item h="1" x="5174"/>
        <item h="1" x="2104"/>
        <item h="1" x="2510"/>
        <item h="1" x="4620"/>
        <item h="1" x="1706"/>
        <item h="1" x="651"/>
        <item h="1" x="5478"/>
        <item h="1" x="2006"/>
        <item h="1" x="4726"/>
        <item h="1" x="219"/>
        <item h="1" x="5643"/>
        <item h="1" x="3013"/>
        <item h="1" x="3021"/>
        <item h="1" x="5529"/>
        <item h="1" x="2289"/>
        <item h="1" x="6006"/>
        <item h="1" x="368"/>
        <item h="1" x="3235"/>
        <item h="1" x="5756"/>
        <item h="1" x="5019"/>
        <item h="1" x="911"/>
        <item h="1" x="4548"/>
        <item h="1" x="1246"/>
        <item h="1" x="1065"/>
        <item h="1" x="1885"/>
        <item h="1" x="5388"/>
        <item h="1" x="2778"/>
        <item h="1" x="5727"/>
        <item h="1" x="1638"/>
        <item h="1" x="347"/>
        <item h="1" x="5654"/>
        <item h="1" x="2160"/>
        <item h="1" x="1967"/>
        <item h="1" x="4712"/>
        <item h="1" x="2755"/>
        <item h="1" x="2054"/>
        <item h="1" x="5637"/>
        <item h="1" x="3427"/>
        <item h="1" x="571"/>
        <item h="1" x="2639"/>
        <item h="1" x="4678"/>
        <item h="1" x="1901"/>
        <item h="1" x="5495"/>
        <item h="1" x="1540"/>
        <item h="1" x="5034"/>
        <item h="1" x="5403"/>
        <item h="1" x="3827"/>
        <item h="1" x="5515"/>
        <item h="1" x="2429"/>
        <item h="1" x="4041"/>
        <item h="1" x="1912"/>
        <item h="1" x="2938"/>
        <item h="1" x="6039"/>
        <item h="1" x="881"/>
        <item h="1" x="4388"/>
        <item h="1" x="178"/>
        <item h="1" x="4483"/>
        <item h="1" x="2465"/>
        <item h="1" x="1641"/>
        <item h="1" x="4526"/>
        <item h="1" x="4254"/>
        <item h="1" x="5022"/>
        <item h="1" x="5173"/>
        <item h="1" x="2786"/>
        <item h="1" x="4952"/>
        <item h="1" x="330"/>
        <item h="1" x="2928"/>
        <item h="1" x="4066"/>
        <item h="1" x="6092"/>
        <item h="1" x="1789"/>
        <item h="1" x="5002"/>
        <item h="1" x="5394"/>
        <item h="1" x="5320"/>
        <item h="1" x="3103"/>
        <item h="1" x="4626"/>
        <item h="1" x="2777"/>
        <item h="1" x="462"/>
        <item h="1" x="1484"/>
        <item h="1" x="866"/>
        <item h="1" x="6080"/>
        <item h="1" x="5554"/>
        <item h="1" x="1428"/>
        <item h="1" x="2480"/>
        <item h="1" x="4269"/>
        <item h="1" x="4600"/>
        <item h="1" x="5230"/>
        <item h="1" x="4157"/>
        <item h="1" x="896"/>
        <item h="1" x="3324"/>
        <item h="1" x="3533"/>
        <item h="1" x="1427"/>
        <item h="1" x="4982"/>
        <item h="1" x="4764"/>
        <item h="1" x="593"/>
        <item h="1" x="2979"/>
        <item h="1" x="2987"/>
        <item h="1" x="5304"/>
        <item h="1" x="1893"/>
        <item h="1" x="5114"/>
        <item h="1" x="4209"/>
        <item h="1" x="2568"/>
        <item h="1" x="4505"/>
        <item h="1" x="2174"/>
        <item h="1" x="38"/>
        <item h="1" x="1988"/>
        <item h="1" x="4110"/>
        <item h="1" x="5035"/>
        <item h="1" x="3469"/>
        <item h="1" x="3431"/>
        <item h="1" x="2754"/>
        <item h="1" x="4985"/>
        <item h="1" x="2384"/>
        <item h="1" x="4959"/>
        <item h="1" x="5066"/>
        <item h="1" x="2651"/>
        <item h="1" x="2503"/>
        <item h="1" x="1129"/>
        <item h="1" x="863"/>
        <item h="1" x="5248"/>
        <item h="1" x="1904"/>
        <item h="1" x="688"/>
        <item h="1" x="3116"/>
        <item h="1" x="821"/>
        <item h="1" x="730"/>
        <item h="1" x="2577"/>
        <item h="1" x="2043"/>
        <item h="1" x="1703"/>
        <item h="1" x="3919"/>
        <item h="1" x="2434"/>
        <item h="1" x="4023"/>
        <item h="1" x="3522"/>
        <item h="1" x="1957"/>
        <item h="1" x="1405"/>
        <item h="1" x="5336"/>
        <item h="1" x="3745"/>
        <item h="1" x="5166"/>
        <item h="1" x="2935"/>
        <item h="1" x="4226"/>
        <item h="1" x="1197"/>
        <item h="1" x="592"/>
        <item h="1" x="5773"/>
        <item h="1" x="3123"/>
        <item h="1" x="1969"/>
        <item h="1" x="5313"/>
        <item h="1" x="2729"/>
        <item h="1" x="1521"/>
        <item h="1" x="4890"/>
        <item h="1" x="3044"/>
        <item h="1" x="4696"/>
        <item h="1" x="890"/>
        <item h="1" x="1373"/>
        <item h="1" x="2322"/>
        <item h="1" x="4431"/>
        <item h="1" x="5310"/>
        <item h="1" x="3623"/>
        <item h="1" x="4386"/>
        <item h="1" x="1626"/>
        <item h="1" x="2950"/>
        <item h="1" x="2533"/>
        <item h="1" x="4346"/>
        <item h="1" x="3801"/>
        <item h="1" x="4569"/>
        <item h="1" x="5128"/>
        <item h="1" x="703"/>
        <item h="1" x="2675"/>
        <item h="1" x="3797"/>
        <item h="1" x="2792"/>
        <item h="1" x="4446"/>
        <item h="1" x="4979"/>
        <item h="1" x="5213"/>
        <item h="1" x="2070"/>
        <item h="1" x="3146"/>
        <item h="1" x="720"/>
        <item h="1" x="1166"/>
        <item h="1" x="5930"/>
        <item h="1" x="6101"/>
        <item h="1" x="3297"/>
        <item h="1" x="5894"/>
        <item h="1" x="1181"/>
        <item h="1" x="4219"/>
        <item h="1" x="4140"/>
        <item h="1" x="5961"/>
        <item h="1" x="5339"/>
        <item h="1" x="1087"/>
        <item h="1" x="1179"/>
        <item h="1" x="4404"/>
        <item h="1" x="6012"/>
        <item h="1" x="2768"/>
        <item h="1" x="2704"/>
        <item h="1" x="4155"/>
        <item h="1" x="5888"/>
        <item h="1" x="5612"/>
        <item h="1" x="3741"/>
        <item h="1" x="2282"/>
        <item h="1" x="3485"/>
        <item h="1" x="2173"/>
        <item h="1" x="3950"/>
        <item h="1" x="4464"/>
        <item h="1" x="3474"/>
        <item h="1" x="1229"/>
        <item h="1" x="3455"/>
        <item h="1" x="5041"/>
        <item h="1" x="5171"/>
        <item h="1" x="1079"/>
        <item h="1" x="5861"/>
        <item h="1" x="2027"/>
        <item h="1" x="1930"/>
        <item h="1" x="1756"/>
        <item h="1" x="1653"/>
        <item h="1" x="4755"/>
        <item h="1" x="3941"/>
        <item h="1" x="888"/>
        <item h="1" x="3138"/>
        <item h="1" x="2798"/>
        <item h="1" x="1032"/>
        <item h="1" x="4886"/>
        <item h="1" x="4128"/>
        <item h="1" x="5380"/>
        <item h="1" x="121"/>
        <item h="1" x="3778"/>
        <item h="1" x="2168"/>
        <item h="1" x="2306"/>
        <item h="1" x="924"/>
        <item h="1" x="4694"/>
        <item h="1" x="891"/>
        <item h="1" x="2109"/>
        <item h="1" x="2821"/>
        <item h="1" x="5419"/>
        <item h="1" x="3835"/>
        <item h="1" x="5102"/>
        <item h="1" x="5511"/>
        <item h="1" x="5672"/>
        <item h="1" x="4992"/>
        <item h="1" x="3004"/>
        <item h="1" x="1980"/>
        <item h="1" x="6024"/>
        <item h="1" x="1924"/>
        <item h="1" x="3014"/>
        <item h="1" x="122"/>
        <item h="1" x="903"/>
        <item h="1" x="231"/>
        <item h="1" x="5547"/>
        <item h="1" x="1008"/>
        <item h="1" x="228"/>
        <item h="1" x="4737"/>
        <item h="1" x="222"/>
        <item h="1" x="3504"/>
        <item h="1" x="4723"/>
        <item h="1" x="5106"/>
        <item h="1" x="5671"/>
        <item h="1" x="188"/>
        <item h="1" x="2536"/>
        <item h="1" x="2014"/>
        <item h="1" x="2025"/>
        <item h="1" x="2713"/>
        <item h="1" x="4402"/>
        <item h="1" x="5649"/>
        <item h="1" x="3772"/>
        <item h="1" x="3211"/>
        <item h="1" x="2267"/>
        <item h="1" x="5437"/>
        <item h="1" x="3405"/>
        <item h="1" x="3317"/>
        <item h="1" x="2087"/>
        <item h="1" x="4523"/>
        <item h="1" x="3507"/>
        <item h="1" x="1791"/>
        <item h="1" x="2937"/>
        <item h="1" x="5381"/>
        <item h="1" x="3109"/>
        <item h="1" x="4129"/>
        <item h="1" x="2892"/>
        <item h="1" x="3166"/>
        <item h="1" x="4983"/>
        <item h="1" x="722"/>
        <item h="1" x="4612"/>
        <item h="1" x="1029"/>
        <item h="1" x="3144"/>
        <item h="1" x="4248"/>
        <item h="1" x="718"/>
        <item h="1" x="517"/>
        <item h="1" x="345"/>
        <item h="1" x="252"/>
        <item h="1" x="4893"/>
        <item h="1" x="4401"/>
        <item h="1" x="1251"/>
        <item h="1" x="2196"/>
        <item h="1" x="2327"/>
        <item h="1" x="2776"/>
        <item h="1" x="3315"/>
        <item h="1" x="2797"/>
        <item h="1" x="2854"/>
        <item h="1" x="3547"/>
        <item h="1" x="3434"/>
        <item h="1" x="3042"/>
        <item h="1" x="5234"/>
        <item h="1" x="1668"/>
        <item h="1" x="3401"/>
        <item h="1" x="4387"/>
        <item h="1" x="2049"/>
        <item h="1" x="1677"/>
        <item h="1" x="5803"/>
        <item h="1" x="5252"/>
        <item h="1" x="2492"/>
        <item h="1" x="3983"/>
        <item h="1" x="432"/>
        <item h="1" x="16"/>
        <item h="1" x="504"/>
        <item h="1" x="3296"/>
        <item h="1" x="2460"/>
        <item h="1" x="6020"/>
        <item h="1" x="1434"/>
        <item h="1" x="5308"/>
        <item h="1" x="3539"/>
        <item h="1" x="142"/>
        <item h="1" x="3206"/>
        <item h="1" x="2419"/>
        <item h="1" x="5929"/>
        <item h="1" x="1891"/>
        <item h="1" x="3645"/>
        <item h="1" x="3008"/>
        <item h="1" x="5378"/>
        <item h="1" x="2158"/>
        <item h="1" x="1425"/>
        <item h="1" x="4217"/>
        <item h="1" x="1452"/>
        <item h="1" x="1200"/>
        <item h="1" x="5064"/>
        <item h="1" x="5791"/>
        <item h="1" x="2871"/>
        <item h="1" x="3570"/>
        <item h="1" x="6119"/>
        <item h="1" x="501"/>
        <item h="1" x="4208"/>
        <item h="1" x="1027"/>
        <item h="1" x="5638"/>
        <item h="1" x="3726"/>
        <item h="1" x="3696"/>
        <item h="1" x="5941"/>
        <item h="1" x="3015"/>
        <item h="1" x="3270"/>
        <item h="1" x="4256"/>
        <item h="1" x="2517"/>
        <item h="1" x="1202"/>
        <item h="1" x="3221"/>
        <item h="1" x="944"/>
        <item h="1" x="327"/>
        <item h="1" x="1010"/>
        <item h="1" x="1551"/>
        <item h="1" x="2280"/>
        <item h="1" x="2128"/>
        <item h="1" x="624"/>
        <item h="1" x="4391"/>
        <item h="1" x="5083"/>
        <item h="1" x="450"/>
        <item h="1" x="457"/>
        <item h="1" x="3327"/>
        <item h="1" x="2321"/>
        <item h="1" x="2139"/>
        <item h="1" x="3828"/>
        <item h="1" x="5798"/>
        <item h="1" x="1773"/>
        <item h="1" x="4722"/>
        <item h="1" x="412"/>
        <item h="1" x="3862"/>
        <item h="1" x="4169"/>
        <item h="1" x="3729"/>
        <item h="1" x="3687"/>
        <item h="1" x="4829"/>
        <item h="1" x="2863"/>
        <item h="1" x="5285"/>
        <item h="1" x="5025"/>
        <item h="1" x="2091"/>
        <item h="1" x="5499"/>
        <item h="1" x="2966"/>
        <item h="1" x="3734"/>
        <item h="1" x="3908"/>
        <item h="1" x="4924"/>
        <item h="1" x="946"/>
        <item h="1" x="1937"/>
        <item h="1" x="627"/>
        <item h="1" x="5067"/>
        <item h="1" x="265"/>
        <item h="1" x="2459"/>
        <item h="1" x="1613"/>
        <item h="1" x="5270"/>
        <item h="1" x="583"/>
        <item h="1" x="6003"/>
        <item h="1" x="1"/>
        <item h="1" x="2623"/>
        <item h="1" x="2556"/>
        <item h="1" x="3565"/>
        <item h="1" x="5362"/>
        <item h="1" x="3751"/>
        <item h="1" x="435"/>
        <item h="1" x="3813"/>
        <item h="1" x="3974"/>
        <item h="1" x="3256"/>
        <item h="1" x="5418"/>
        <item h="1" x="2026"/>
        <item h="1" x="5026"/>
        <item h="1" x="4994"/>
        <item h="1" x="4850"/>
        <item h="1" x="3619"/>
        <item h="1" x="4799"/>
        <item h="1" x="5535"/>
        <item h="1" x="1776"/>
        <item h="1" x="2347"/>
        <item h="1" x="1391"/>
        <item h="1" x="2877"/>
        <item h="1" x="1117"/>
        <item h="1" x="1495"/>
        <item h="1" x="4304"/>
        <item h="1" x="3132"/>
        <item h="1" x="5855"/>
        <item h="1" x="3105"/>
        <item h="1" x="4218"/>
        <item h="1" x="3717"/>
        <item h="1" x="4321"/>
        <item h="1" x="3505"/>
        <item h="1" x="3688"/>
        <item h="1" x="5294"/>
        <item h="1" x="4819"/>
        <item h="1" x="4166"/>
        <item h="1" x="1586"/>
        <item h="1" x="5928"/>
        <item h="1" x="1364"/>
        <item h="1" x="3559"/>
        <item h="1" x="2286"/>
        <item h="1" x="2223"/>
        <item h="1" x="1422"/>
        <item h="1" x="317"/>
        <item h="1" x="114"/>
        <item h="1" x="5758"/>
        <item h="1" x="3709"/>
        <item h="1" x="4948"/>
        <item h="1" x="4112"/>
        <item h="1" x="4170"/>
        <item h="1" x="2793"/>
        <item h="1" x="840"/>
        <item h="1" x="4339"/>
        <item h="1" x="4882"/>
        <item h="1" x="2268"/>
        <item h="1" x="3227"/>
        <item h="1" x="479"/>
        <item h="1" x="3054"/>
        <item h="1" x="2842"/>
        <item h="1" x="5359"/>
        <item h="1" x="6038"/>
        <item h="1" x="2363"/>
        <item h="1" x="2819"/>
        <item h="1" x="4047"/>
        <item h="1" x="3409"/>
        <item h="1" x="2242"/>
        <item h="1" x="2137"/>
        <item h="1" x="3158"/>
        <item h="1" x="2991"/>
        <item h="1" x="4442"/>
        <item h="1" x="4735"/>
        <item h="1" x="2787"/>
        <item h="1" x="5533"/>
        <item h="1" x="2042"/>
        <item h="1" x="2575"/>
        <item h="1" x="4812"/>
        <item h="1" x="5748"/>
        <item h="1" x="1602"/>
        <item h="1" x="72"/>
        <item h="1" x="1874"/>
        <item h="1" x="5031"/>
        <item h="1" x="3069"/>
        <item h="1" x="977"/>
        <item h="1" x="2524"/>
        <item h="1" x="4329"/>
        <item h="1" x="141"/>
        <item h="1" x="1106"/>
        <item h="1" x="847"/>
        <item h="1" x="3031"/>
        <item h="1" x="3791"/>
        <item h="1" x="5871"/>
        <item h="1" x="3375"/>
        <item h="1" x="4036"/>
        <item h="1" x="2818"/>
        <item h="1" x="2346"/>
        <item h="1" x="1161"/>
        <item h="1" x="6099"/>
        <item h="1" x="6028"/>
        <item h="1" x="5070"/>
        <item h="1" x="1475"/>
        <item h="1" x="3122"/>
        <item h="1" x="1078"/>
        <item h="1" x="934"/>
        <item h="1" x="5663"/>
        <item h="1" x="2203"/>
        <item h="1" x="3986"/>
        <item h="1" x="4253"/>
        <item h="1" x="3104"/>
        <item h="1" x="5223"/>
        <item h="1" x="4715"/>
        <item h="1" x="3267"/>
        <item h="1" x="5321"/>
        <item h="1" x="1661"/>
        <item h="1" x="1131"/>
        <item h="1" x="3512"/>
        <item h="1" x="405"/>
        <item h="1" x="4947"/>
        <item h="1" x="2112"/>
        <item h="1" x="3269"/>
        <item h="1" x="4479"/>
        <item h="1" x="1739"/>
        <item h="1" x="1310"/>
        <item h="1" x="5151"/>
        <item h="1" x="2948"/>
        <item h="1" x="1867"/>
        <item h="1" x="2214"/>
        <item h="1" x="669"/>
        <item h="1" x="4185"/>
        <item h="1" x="3257"/>
        <item h="1" x="5052"/>
        <item h="1" x="4334"/>
        <item h="1" x="1068"/>
        <item h="1" x="4902"/>
        <item h="1" x="4773"/>
        <item h="1" x="1069"/>
        <item h="1" x="5269"/>
        <item h="1" x="1929"/>
        <item h="1" x="1658"/>
        <item h="1" x="6086"/>
        <item h="1" x="3283"/>
        <item h="1" x="2666"/>
        <item h="1" x="6041"/>
        <item h="1" x="3661"/>
        <item h="1" x="185"/>
        <item h="1" x="4448"/>
        <item h="1" x="438"/>
        <item h="1" x="3896"/>
        <item h="1" x="2924"/>
        <item h="1" x="5992"/>
        <item h="1" x="1734"/>
        <item h="1" x="3352"/>
        <item h="1" x="3458"/>
        <item h="1" x="2451"/>
        <item h="1" x="5024"/>
        <item h="1" x="7"/>
        <item h="1" x="4838"/>
        <item h="1" x="1647"/>
        <item h="1" x="3403"/>
        <item h="1" x="11"/>
        <item h="1" x="3007"/>
        <item h="1" x="1233"/>
        <item h="1" x="3341"/>
        <item h="1" x="2172"/>
        <item h="1" x="4390"/>
        <item h="1" x="3404"/>
        <item h="1" x="628"/>
        <item h="1" x="2594"/>
        <item h="1" x="5354"/>
        <item h="1" x="5439"/>
        <item h="1" x="1704"/>
        <item h="1" x="5683"/>
        <item h="1" x="5600"/>
        <item h="1" x="155"/>
        <item h="1" x="4458"/>
        <item h="1" x="1266"/>
        <item h="1" x="5823"/>
        <item h="1" x="3535"/>
        <item h="1" x="2017"/>
        <item h="1" x="3"/>
        <item h="1" x="2378"/>
        <item h="1" x="324"/>
        <item h="1" x="280"/>
        <item h="1" x="4488"/>
        <item h="1" x="2549"/>
        <item h="1" x="3380"/>
        <item h="1" x="3868"/>
        <item h="1" x="5506"/>
        <item h="1" x="3353"/>
        <item h="1" x="4822"/>
        <item h="1" x="4463"/>
        <item h="1" x="3615"/>
        <item h="1" x="1327"/>
        <item h="1" x="3153"/>
        <item h="1" x="508"/>
        <item h="1" x="2500"/>
        <item h="1" x="4871"/>
        <item h="1" x="2996"/>
        <item h="1" x="1820"/>
        <item h="1" x="6127"/>
        <item h="1" x="5508"/>
        <item h="1" x="626"/>
        <item h="1" x="2326"/>
        <item h="1" x="3157"/>
        <item h="1" x="1415"/>
        <item h="1" x="3796"/>
        <item h="1" x="2082"/>
        <item h="1" x="389"/>
        <item h="1" x="1337"/>
        <item h="1" x="1431"/>
        <item h="1" x="867"/>
        <item h="1" x="4539"/>
        <item h="1" x="415"/>
        <item h="1" x="4788"/>
        <item h="1" x="2366"/>
        <item h="1" x="2957"/>
        <item h="1" x="1899"/>
        <item h="1" x="1458"/>
        <item h="1" x="2477"/>
        <item h="1" x="6064"/>
        <item h="1" x="356"/>
        <item h="1" x="1712"/>
        <item h="1" x="1306"/>
        <item h="1" x="3925"/>
        <item h="1" x="54"/>
        <item h="1" x="5471"/>
        <item h="1" x="2532"/>
        <item h="1" x="274"/>
        <item h="1" x="5142"/>
        <item h="1" x="4425"/>
        <item h="1" x="4040"/>
        <item h="1" x="353"/>
        <item h="1" x="24"/>
        <item h="1" x="1505"/>
        <item h="1" x="607"/>
        <item h="1" x="4538"/>
        <item h="1" x="4078"/>
        <item h="1" x="3003"/>
        <item h="1" x="4999"/>
        <item h="1" x="2993"/>
        <item h="1" x="4673"/>
        <item h="1" x="1014"/>
        <item h="1" x="5895"/>
        <item h="1" x="1979"/>
        <item h="1" x="2312"/>
        <item h="1" x="5845"/>
        <item h="1" x="5973"/>
        <item h="1" x="5307"/>
        <item h="1" x="6033"/>
        <item h="1" x="290"/>
        <item h="1" x="2969"/>
        <item h="1" x="6116"/>
        <item h="1" x="2330"/>
        <item h="1" x="1076"/>
        <item h="1" x="1234"/>
        <item h="1" x="910"/>
        <item h="1" x="2707"/>
        <item h="1" x="5939"/>
        <item h="1" x="35"/>
        <item h="1" x="4204"/>
        <item h="1" x="1124"/>
        <item h="1" x="2078"/>
        <item h="1" x="3278"/>
        <item h="1" x="976"/>
        <item h="1" x="5796"/>
        <item h="1" x="67"/>
        <item h="1" x="950"/>
        <item h="1" x="862"/>
        <item h="1" x="273"/>
        <item h="1" x="5740"/>
        <item h="1" x="2018"/>
        <item h="1" x="2105"/>
        <item h="1" x="5675"/>
        <item h="1" x="1917"/>
        <item h="1" x="526"/>
        <item h="1" x="5776"/>
        <item h="1" x="2527"/>
        <item h="1" x="5966"/>
        <item h="1" x="494"/>
        <item h="1" x="1585"/>
        <item h="1" x="5607"/>
        <item h="1" x="4177"/>
        <item h="1" x="2084"/>
        <item h="1" x="2342"/>
        <item h="1" x="803"/>
        <item h="1" x="1121"/>
        <item h="1" x="1884"/>
        <item h="1" x="4127"/>
        <item h="1" x="4378"/>
        <item h="1" x="898"/>
        <item h="1" x="2844"/>
        <item h="1" x="5175"/>
        <item h="1" x="211"/>
        <item h="1" x="4058"/>
        <item h="1" x="4981"/>
        <item h="1" x="4315"/>
        <item h="1" x="834"/>
        <item h="1" x="4265"/>
        <item h="1" x="3592"/>
        <item h="1" x="387"/>
        <item h="1" x="5112"/>
        <item h="1" x="2770"/>
        <item h="1" x="5077"/>
        <item h="1" x="1323"/>
        <item h="1" x="5902"/>
        <item h="1" x="1908"/>
        <item h="1" x="3792"/>
        <item h="1" x="4205"/>
        <item h="1" x="1396"/>
        <item h="1" x="2183"/>
        <item h="1" x="3181"/>
        <item h="1" x="5605"/>
        <item h="1" x="761"/>
        <item h="1" x="813"/>
        <item h="1" x="1592"/>
        <item h="1" x="1439"/>
        <item h="1" x="5328"/>
        <item h="1" x="4049"/>
        <item h="1" x="2939"/>
        <item h="1" x="3343"/>
        <item h="1" x="4780"/>
        <item h="1" x="3639"/>
        <item h="1" x="1426"/>
        <item h="1" x="5352"/>
        <item h="1" x="926"/>
        <item h="1" x="2440"/>
        <item h="1" x="3667"/>
        <item h="1" x="5593"/>
        <item h="1" x="440"/>
        <item h="1" x="3385"/>
        <item h="1" x="4913"/>
        <item h="1" x="1683"/>
        <item h="1" x="2694"/>
        <item h="1" x="2211"/>
        <item h="1" x="4179"/>
        <item h="1" x="5613"/>
        <item h="1" x="529"/>
        <item h="1" x="1798"/>
        <item h="1" x="5060"/>
        <item h="1" x="754"/>
        <item h="1" x="4287"/>
        <item h="1" x="5086"/>
        <item h="1" x="3788"/>
        <item h="1" x="4859"/>
        <item h="1" x="3990"/>
        <item h="1" x="2079"/>
        <item h="1" x="1060"/>
        <item h="1" x="5249"/>
        <item h="1" x="3694"/>
        <item h="1" x="2225"/>
        <item h="1" x="3387"/>
        <item h="1" x="531"/>
        <item h="1" x="4944"/>
        <item h="1" x="393"/>
        <item h="1" x="4258"/>
        <item h="1" x="3417"/>
        <item h="1" x="2127"/>
        <item h="1" x="2177"/>
        <item h="1" x="5889"/>
        <item h="1" x="4845"/>
        <item h="1" x="5088"/>
        <item h="1" x="3738"/>
        <item h="1" x="2980"/>
        <item h="1" x="4629"/>
        <item h="1" x="744"/>
        <item h="1" x="3800"/>
        <item h="1" x="5341"/>
        <item h="1" x="927"/>
        <item h="1" x="1702"/>
        <item h="1" x="4137"/>
        <item h="1" x="757"/>
        <item h="1" x="2155"/>
        <item h="1" x="5015"/>
        <item h="1" x="4707"/>
        <item h="1" x="2142"/>
        <item h="1" x="2730"/>
        <item h="1" x="4978"/>
        <item h="1" x="4563"/>
        <item h="1" x="2767"/>
        <item h="1" x="3068"/>
        <item h="1" x="5807"/>
        <item h="1" x="1587"/>
        <item h="1" x="4345"/>
        <item h="1" x="1710"/>
        <item h="1" x="1589"/>
        <item h="1" x="1573"/>
        <item h="1" x="2846"/>
        <item h="1" x="2287"/>
        <item h="1" x="4122"/>
        <item h="1" x="1858"/>
        <item h="1" x="5503"/>
        <item h="1" x="2997"/>
        <item h="1" x="4363"/>
        <item h="1" x="5802"/>
        <item h="1" x="4294"/>
        <item h="1" x="3964"/>
        <item h="1" x="3336"/>
        <item h="1" x="4144"/>
        <item h="1" x="359"/>
        <item h="1" x="4037"/>
        <item h="1" x="5167"/>
        <item h="1" x="4989"/>
        <item h="1" x="6016"/>
        <item h="1" x="3715"/>
        <item h="1" x="242"/>
        <item h="1" x="5816"/>
        <item h="1" x="3814"/>
        <item h="1" x="4530"/>
        <item h="1" x="3882"/>
        <item h="1" x="2410"/>
        <item h="1" x="4297"/>
        <item h="1" x="5089"/>
        <item h="1" x="1974"/>
        <item h="1" x="5461"/>
        <item h="1" x="5780"/>
        <item h="1" x="4675"/>
        <item h="1" x="5107"/>
        <item h="1" x="1370"/>
        <item h="1" x="3194"/>
        <item h="1" x="2829"/>
        <item h="1" x="1978"/>
        <item h="1" x="1762"/>
        <item h="1" x="5893"/>
        <item h="1" x="5935"/>
        <item h="1" x="3321"/>
        <item h="1" x="3486"/>
        <item h="1" x="2355"/>
        <item h="1" x="3231"/>
        <item h="1" x="1737"/>
        <item h="1" x="5198"/>
        <item h="1" x="920"/>
        <item h="1" x="2008"/>
        <item h="1" x="4790"/>
        <item h="1" x="2356"/>
        <item h="1" x="2576"/>
        <item h="1" x="2400"/>
        <item h="1" x="3945"/>
        <item h="1" x="5943"/>
        <item h="1" x="3939"/>
        <item h="1" x="679"/>
        <item h="1" x="2845"/>
        <item h="1" x="1347"/>
        <item h="1" x="5241"/>
        <item h="1" x="5878"/>
        <item h="1" x="5460"/>
        <item h="1" x="3043"/>
        <item h="1" x="4804"/>
        <item h="1" x="2832"/>
        <item h="1" x="4330"/>
        <item h="1" x="1493"/>
        <item h="1" x="1122"/>
        <item h="1" x="2647"/>
        <item h="1" x="10"/>
        <item h="1" x="1523"/>
        <item h="1" x="4393"/>
        <item h="1" x="163"/>
        <item h="1" x="4557"/>
        <item h="1" x="5140"/>
        <item h="1" x="3744"/>
        <item h="1" x="1639"/>
        <item h="1" x="2703"/>
        <item h="1" x="5614"/>
        <item h="1" x="374"/>
        <item h="1" x="2553"/>
        <item h="1" x="2122"/>
        <item h="1" x="3371"/>
        <item h="1" x="1283"/>
        <item h="1" x="4914"/>
        <item h="1" x="5177"/>
        <item h="1" x="5705"/>
        <item h="1" x="2135"/>
        <item h="1" x="5007"/>
        <item h="1" x="3697"/>
        <item h="1" x="4685"/>
        <item h="1" x="2252"/>
        <item h="1" x="2296"/>
        <item h="1" x="6129"/>
        <item h="1" x="5651"/>
        <item h="1" x="835"/>
        <item h="1" x="1485"/>
        <item h="1" x="1094"/>
        <item h="1" x="146"/>
        <item h="1" x="3876"/>
        <item h="1" x="2215"/>
        <item h="1" x="1290"/>
        <item h="1" x="753"/>
        <item h="1" x="4117"/>
        <item h="1" x="239"/>
        <item h="1" x="5373"/>
        <item h="1" x="2959"/>
        <item h="1" x="4202"/>
        <item h="1" x="5932"/>
        <item h="1" x="2552"/>
        <item h="1" x="5991"/>
        <item h="1" x="5322"/>
        <item h="1" x="2476"/>
        <item h="1" x="2874"/>
        <item h="1" x="868"/>
        <item h="1" x="4476"/>
        <item h="1" x="5556"/>
        <item h="1" x="4517"/>
        <item h="1" x="5444"/>
        <item h="1" x="6057"/>
        <item h="1" x="5564"/>
        <item h="1" x="1037"/>
        <item h="1" x="3633"/>
        <item h="1" x="4288"/>
        <item h="1" x="3875"/>
        <item h="1" x="4300"/>
        <item h="1" x="909"/>
        <item h="1" x="3886"/>
        <item h="1" x="3707"/>
        <item h="1" x="4045"/>
        <item h="1" x="4234"/>
        <item h="1" x="2831"/>
        <item h="1" x="380"/>
        <item h="1" x="2028"/>
        <item h="1" x="2193"/>
        <item h="1" x="4697"/>
        <item h="1" x="3622"/>
        <item h="1" x="6130"/>
        <item h="1" x="2839"/>
        <item h="1" x="1285"/>
        <item h="1" x="3997"/>
        <item h="1" x="2743"/>
        <item h="1" x="5215"/>
        <item h="1" x="258"/>
        <item h="1" x="4885"/>
        <item h="1" x="4245"/>
        <item h="1" x="2455"/>
        <item h="1" x="5374"/>
        <item h="1" x="4686"/>
        <item h="1" x="4991"/>
        <item h="1" x="1567"/>
        <item h="1" x="3095"/>
        <item h="1" x="5737"/>
        <item h="1" x="3190"/>
        <item h="1" x="5047"/>
        <item h="1" x="2150"/>
        <item h="1" x="5653"/>
        <item h="1" x="5467"/>
        <item h="1" x="2349"/>
        <item h="1" x="902"/>
        <item h="1" x="464"/>
        <item h="1" x="4352"/>
        <item h="1" x="4094"/>
        <item h="1" x="3777"/>
        <item h="1" x="2481"/>
        <item h="1" x="5355"/>
        <item h="1" x="1554"/>
        <item h="1" x="3475"/>
        <item h="1" x="4683"/>
        <item h="1" x="4286"/>
        <item h="1" x="2493"/>
        <item h="1" x="5393"/>
        <item h="1" x="5293"/>
        <item h="1" x="491"/>
        <item h="1" x="6013"/>
        <item h="1" x="1298"/>
        <item h="1" x="5587"/>
        <item h="1" x="257"/>
        <item h="1" x="3168"/>
        <item h="1" x="27"/>
        <item h="1" x="1440"/>
        <item h="1" x="4657"/>
        <item h="1" x="246"/>
        <item h="1" x="5292"/>
        <item h="1" x="2632"/>
        <item h="1" x="6095"/>
        <item h="1" x="5208"/>
        <item h="1" x="6008"/>
        <item h="1" x="5049"/>
        <item h="1" x="3802"/>
        <item h="1" x="1118"/>
        <item h="1" x="5901"/>
        <item h="1" x="5104"/>
        <item h="1" x="3821"/>
        <item h="1" x="308"/>
        <item h="1" x="1853"/>
        <item h="1" x="4518"/>
        <item h="1" x="4247"/>
        <item h="1" x="2635"/>
        <item h="1" x="4201"/>
        <item h="1" x="6004"/>
        <item h="1" x="5836"/>
        <item h="1" x="339"/>
        <item h="1" x="3288"/>
        <item h="1" x="6044"/>
        <item h="1" x="4867"/>
        <item h="1" x="5793"/>
        <item h="1" x="5145"/>
        <item h="1" x="5169"/>
        <item h="1" x="2089"/>
        <item h="1" x="5338"/>
        <item h="1" x="1565"/>
        <item h="1" x="3236"/>
        <item h="1" x="980"/>
        <item h="1" x="4187"/>
        <item h="1" x="5634"/>
        <item h="1" x="4414"/>
        <item h="1" x="5097"/>
        <item h="1" x="4508"/>
        <item h="1" x="486"/>
        <item h="1" x="4555"/>
        <item h="1" x="649"/>
        <item h="1" x="161"/>
        <item h="1" x="2100"/>
        <item h="1" x="4455"/>
        <item h="1" x="5475"/>
        <item h="1" x="3275"/>
        <item h="1" x="3170"/>
        <item h="1" x="5730"/>
        <item h="1" x="3220"/>
        <item h="1" x="2192"/>
        <item h="1" x="5315"/>
        <item h="1" x="4664"/>
        <item h="1" x="2243"/>
        <item t="default"/>
      </items>
    </pivotField>
    <pivotField showAll="0"/>
    <pivotField showAll="0"/>
    <pivotField dataField="1" showAll="0"/>
    <pivotField showAll="0">
      <items count="15">
        <item h="1" x="0"/>
        <item h="1" x="1"/>
        <item h="1" x="2"/>
        <item h="1" x="3"/>
        <item h="1" x="4"/>
        <item x="5"/>
        <item h="1" x="6"/>
        <item h="1" x="7"/>
        <item h="1" x="8"/>
        <item h="1" x="9"/>
        <item h="1" x="10"/>
        <item h="1" x="11"/>
        <item h="1" x="12"/>
        <item h="1" x="13"/>
        <item t="default"/>
      </items>
    </pivotField>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FEF742-1DE8-468F-BD95-56F0D777A38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5" count="1" selected="0">
            <x v="0"/>
          </reference>
        </references>
      </pivotArea>
    </chartFormat>
    <chartFormat chart="11" format="13">
      <pivotArea type="data" outline="0" fieldPosition="0">
        <references count="2">
          <reference field="4294967294" count="1" selected="0">
            <x v="0"/>
          </reference>
          <reference field="15" count="1" selected="0">
            <x v="1"/>
          </reference>
        </references>
      </pivotArea>
    </chartFormat>
    <chartFormat chart="11"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81A148-F3C4-4CED-B937-2B6B663F6726}"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40"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37">
    <i>
      <x/>
    </i>
    <i>
      <x v="1"/>
    </i>
    <i>
      <x v="3"/>
    </i>
    <i>
      <x v="4"/>
    </i>
    <i>
      <x v="5"/>
    </i>
    <i>
      <x v="6"/>
    </i>
    <i>
      <x v="8"/>
    </i>
    <i>
      <x v="9"/>
    </i>
    <i>
      <x v="10"/>
    </i>
    <i>
      <x v="11"/>
    </i>
    <i>
      <x v="12"/>
    </i>
    <i>
      <x v="15"/>
    </i>
    <i>
      <x v="18"/>
    </i>
    <i>
      <x v="19"/>
    </i>
    <i>
      <x v="20"/>
    </i>
    <i>
      <x v="21"/>
    </i>
    <i>
      <x v="22"/>
    </i>
    <i>
      <x v="23"/>
    </i>
    <i>
      <x v="25"/>
    </i>
    <i>
      <x v="26"/>
    </i>
    <i>
      <x v="27"/>
    </i>
    <i>
      <x v="28"/>
    </i>
    <i>
      <x v="30"/>
    </i>
    <i>
      <x v="31"/>
    </i>
    <i>
      <x v="33"/>
    </i>
    <i>
      <x v="35"/>
    </i>
    <i>
      <x v="36"/>
    </i>
    <i>
      <x v="37"/>
    </i>
    <i>
      <x v="38"/>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FC3BA7-1AE1-464B-8E61-5A6914C020B6}"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14"/>
    </i>
    <i>
      <x v="4"/>
    </i>
    <i>
      <x v="5"/>
    </i>
    <i>
      <x v="11"/>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DAEDA3-6BC2-4596-84BD-94C2FF500A6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8">
  <location ref="D3:E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659D26-2C6D-4723-A64E-97A62CAF5238}"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B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886664-51AA-4237-AFED-C69813E7B246}"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9">
    <format dxfId="172">
      <pivotArea collapsedLevelsAreSubtotals="1" fieldPosition="0">
        <references count="1">
          <reference field="22" count="1">
            <x v="1"/>
          </reference>
        </references>
      </pivotArea>
    </format>
    <format dxfId="171">
      <pivotArea collapsedLevelsAreSubtotals="1" fieldPosition="0">
        <references count="1">
          <reference field="22" count="1">
            <x v="2"/>
          </reference>
        </references>
      </pivotArea>
    </format>
    <format dxfId="170">
      <pivotArea collapsedLevelsAreSubtotals="1" fieldPosition="0">
        <references count="1">
          <reference field="22" count="1">
            <x v="3"/>
          </reference>
        </references>
      </pivotArea>
    </format>
    <format dxfId="169">
      <pivotArea collapsedLevelsAreSubtotals="1" fieldPosition="0">
        <references count="1">
          <reference field="22" count="1">
            <x v="4"/>
          </reference>
        </references>
      </pivotArea>
    </format>
    <format dxfId="168">
      <pivotArea collapsedLevelsAreSubtotals="1" fieldPosition="0">
        <references count="1">
          <reference field="22" count="1">
            <x v="5"/>
          </reference>
        </references>
      </pivotArea>
    </format>
    <format dxfId="167">
      <pivotArea collapsedLevelsAreSubtotals="1" fieldPosition="0">
        <references count="1">
          <reference field="22" count="1">
            <x v="6"/>
          </reference>
        </references>
      </pivotArea>
    </format>
    <format dxfId="166">
      <pivotArea collapsedLevelsAreSubtotals="1" fieldPosition="0">
        <references count="1">
          <reference field="22" count="1">
            <x v="7"/>
          </reference>
        </references>
      </pivotArea>
    </format>
    <format dxfId="165">
      <pivotArea collapsedLevelsAreSubtotals="1" fieldPosition="0">
        <references count="1">
          <reference field="22" count="1">
            <x v="8"/>
          </reference>
        </references>
      </pivotArea>
    </format>
    <format dxfId="164">
      <pivotArea collapsedLevelsAreSubtotals="1" fieldPosition="0">
        <references count="1">
          <reference field="22" count="1">
            <x v="9"/>
          </reference>
        </references>
      </pivotArea>
    </format>
    <format dxfId="163">
      <pivotArea collapsedLevelsAreSubtotals="1" fieldPosition="0">
        <references count="1">
          <reference field="22" count="1">
            <x v="10"/>
          </reference>
        </references>
      </pivotArea>
    </format>
    <format dxfId="162">
      <pivotArea collapsedLevelsAreSubtotals="1" fieldPosition="0">
        <references count="1">
          <reference field="22" count="1">
            <x v="11"/>
          </reference>
        </references>
      </pivotArea>
    </format>
    <format dxfId="161">
      <pivotArea collapsedLevelsAreSubtotals="1" fieldPosition="0">
        <references count="1">
          <reference field="22" count="1">
            <x v="12"/>
          </reference>
        </references>
      </pivotArea>
    </format>
    <format dxfId="160">
      <pivotArea grandRow="1" outline="0" collapsedLevelsAreSubtotals="1" fieldPosition="0"/>
    </format>
    <format dxfId="159">
      <pivotArea type="all" dataOnly="0" outline="0" fieldPosition="0"/>
    </format>
    <format dxfId="158">
      <pivotArea outline="0" collapsedLevelsAreSubtotals="1" fieldPosition="0"/>
    </format>
    <format dxfId="157">
      <pivotArea field="22" type="button" dataOnly="0" labelOnly="1" outline="0" axis="axisRow" fieldPosition="0"/>
    </format>
    <format dxfId="156">
      <pivotArea dataOnly="0" labelOnly="1" fieldPosition="0">
        <references count="1">
          <reference field="22" count="12">
            <x v="1"/>
            <x v="2"/>
            <x v="3"/>
            <x v="4"/>
            <x v="5"/>
            <x v="6"/>
            <x v="7"/>
            <x v="8"/>
            <x v="9"/>
            <x v="10"/>
            <x v="11"/>
            <x v="12"/>
          </reference>
        </references>
      </pivotArea>
    </format>
    <format dxfId="155">
      <pivotArea dataOnly="0" labelOnly="1" grandRow="1" outline="0" fieldPosition="0"/>
    </format>
    <format dxfId="154">
      <pivotArea dataOnly="0" labelOnly="1" outline="0" axis="axisValues" fieldPosition="0"/>
    </format>
  </format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5F697D-8094-437B-B5A3-D87117B2499D}"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464286-0FD3-418E-AC91-CF86921BF90E}"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3:H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481AD3-5292-4E40-A1A3-3AD45EE9B35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4" firstHeaderRow="0"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1">
    <i>
      <x v="2"/>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1">
    <format dxfId="153">
      <pivotArea collapsedLevelsAreSubtotals="1" fieldPosition="0">
        <references count="2">
          <reference field="4294967294" count="1" selected="0">
            <x v="0"/>
          </reference>
          <reference field="2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0CA002-242E-4CEF-B38C-81D845566094}" sourceName="Year">
  <pivotTables>
    <pivotTable tabId="4" name="PivotTable2"/>
    <pivotTable tabId="7" name="PivotTable5"/>
    <pivotTable tabId="3" name="PivotTable1"/>
    <pivotTable tabId="9" name="PivotTable1"/>
    <pivotTable tabId="9" name="PivotTable10"/>
    <pivotTable tabId="9" name="PivotTable11"/>
    <pivotTable tabId="9" name="PivotTable7"/>
    <pivotTable tabId="9" name="PivotTable9"/>
    <pivotTable tabId="10" name="PivotTable12"/>
    <pivotTable tabId="6" name="PivotTable4"/>
    <pivotTable tabId="5" name="PivotTable3"/>
  </pivotTables>
  <data>
    <tabular pivotCacheId="132618597">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3CDD49-E901-4396-9A68-9B058852103B}" sourceName="Segment">
  <pivotTables>
    <pivotTable tabId="4" name="PivotTable2"/>
    <pivotTable tabId="7" name="PivotTable5"/>
    <pivotTable tabId="3" name="PivotTable1"/>
    <pivotTable tabId="9" name="PivotTable1"/>
    <pivotTable tabId="9" name="PivotTable10"/>
    <pivotTable tabId="9" name="PivotTable11"/>
    <pivotTable tabId="9" name="PivotTable7"/>
    <pivotTable tabId="9" name="PivotTable9"/>
    <pivotTable tabId="10" name="PivotTable12"/>
    <pivotTable tabId="6" name="PivotTable4"/>
    <pivotTable tabId="5" name="PivotTable3"/>
  </pivotTables>
  <data>
    <tabular pivotCacheId="132618597">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F532F2-AAD8-4EAD-86E8-EDBF961B935A}" sourceName="Region">
  <pivotTables>
    <pivotTable tabId="4" name="PivotTable2"/>
    <pivotTable tabId="7" name="PivotTable5"/>
    <pivotTable tabId="3" name="PivotTable1"/>
    <pivotTable tabId="9" name="PivotTable1"/>
    <pivotTable tabId="9" name="PivotTable10"/>
    <pivotTable tabId="9" name="PivotTable11"/>
    <pivotTable tabId="9" name="PivotTable7"/>
    <pivotTable tabId="9" name="PivotTable9"/>
    <pivotTable tabId="10" name="PivotTable12"/>
    <pivotTable tabId="5" name="PivotTable3"/>
  </pivotTables>
  <data>
    <tabular pivotCacheId="132618597">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145F67F-A098-4028-9184-6E779115FABF}" cache="Slicer_Year" caption="Year" rowHeight="234950"/>
  <slicer name="Segment" xr10:uid="{10A3C3A0-A613-458E-BB7E-0E1C5C7C2B50}" cache="Slicer_Segment" caption="Segment" rowHeight="234950"/>
  <slicer name="Region" xr10:uid="{45C714BE-7024-41ED-9DF5-280BF20293A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092710-7138-4E2D-AB66-C9087AE672A4}" cache="Slicer_Year" caption="Year" style="Ecommerce_Slicer_Style" rowHeight="234950"/>
  <slicer name="Segment 1" xr10:uid="{9FE2F3A5-97FB-4EDE-AB01-DC79309BCC85}" cache="Slicer_Segment" caption="Segment" style="Ecommerce_Slicer_Style" rowHeight="234950"/>
  <slicer name="Region 1" xr10:uid="{9EC45561-85A8-477F-A185-CDC574082EF8}" cache="Slicer_Region" caption="Region" style="Ecommerce_Slicer_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152">
  <tableColumns count="22">
    <tableColumn id="1" xr3:uid="{00000000-0010-0000-0000-000001000000}" name="Row ID" dataDxfId="151"/>
    <tableColumn id="2" xr3:uid="{00000000-0010-0000-0000-000002000000}" name="Order ID" dataDxfId="150"/>
    <tableColumn id="3" xr3:uid="{00000000-0010-0000-0000-000003000000}" name="Year" dataDxfId="149"/>
    <tableColumn id="4" xr3:uid="{00000000-0010-0000-0000-000004000000}" name="Order Date" dataDxfId="148"/>
    <tableColumn id="5" xr3:uid="{00000000-0010-0000-0000-000005000000}" name="Ship Date" dataDxfId="147"/>
    <tableColumn id="6" xr3:uid="{00000000-0010-0000-0000-000006000000}" name="Ship Mode" dataDxfId="146"/>
    <tableColumn id="7" xr3:uid="{00000000-0010-0000-0000-000007000000}" name="Customer ID" dataDxfId="145"/>
    <tableColumn id="8" xr3:uid="{00000000-0010-0000-0000-000008000000}" name="Customer Name" dataDxfId="144"/>
    <tableColumn id="9" xr3:uid="{00000000-0010-0000-0000-000009000000}" name="Segment" dataDxfId="143"/>
    <tableColumn id="10" xr3:uid="{00000000-0010-0000-0000-00000A000000}" name="Country" dataDxfId="142"/>
    <tableColumn id="11" xr3:uid="{00000000-0010-0000-0000-00000B000000}" name="City" dataDxfId="141"/>
    <tableColumn id="12" xr3:uid="{00000000-0010-0000-0000-00000C000000}" name="State" dataDxfId="140"/>
    <tableColumn id="13" xr3:uid="{00000000-0010-0000-0000-00000D000000}" name="Postal Code" dataDxfId="139"/>
    <tableColumn id="14" xr3:uid="{00000000-0010-0000-0000-00000E000000}" name="Region" dataDxfId="138"/>
    <tableColumn id="15" xr3:uid="{00000000-0010-0000-0000-00000F000000}" name="Product ID" dataDxfId="137"/>
    <tableColumn id="16" xr3:uid="{00000000-0010-0000-0000-000010000000}" name="Category" dataDxfId="136"/>
    <tableColumn id="17" xr3:uid="{00000000-0010-0000-0000-000011000000}" name="Sub-Category" dataDxfId="135"/>
    <tableColumn id="18" xr3:uid="{00000000-0010-0000-0000-000012000000}" name="Product Name" dataDxfId="134"/>
    <tableColumn id="19" xr3:uid="{00000000-0010-0000-0000-000013000000}" name="Sales" dataDxfId="133"/>
    <tableColumn id="20" xr3:uid="{00000000-0010-0000-0000-000014000000}" name="Quantity" dataDxfId="132"/>
    <tableColumn id="21" xr3:uid="{00000000-0010-0000-0000-000015000000}" name="Discount" dataDxfId="131"/>
    <tableColumn id="22" xr3:uid="{00000000-0010-0000-0000-000016000000}" name="Profit" dataDxfId="130"/>
  </tableColumns>
  <tableStyleInfo name="TableStyleMedium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F1239-B51E-4C43-81A5-59457BB8ED44}">
  <dimension ref="A3:C16"/>
  <sheetViews>
    <sheetView workbookViewId="0">
      <selection activeCell="E25" sqref="E25"/>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10" t="s">
        <v>10946</v>
      </c>
      <c r="C3" s="11" t="s">
        <v>10947</v>
      </c>
    </row>
    <row r="4" spans="1:3" x14ac:dyDescent="0.3">
      <c r="A4" s="7" t="s">
        <v>10934</v>
      </c>
      <c r="B4" s="10">
        <v>2883.558</v>
      </c>
      <c r="C4" s="11">
        <v>-1068.44</v>
      </c>
    </row>
    <row r="5" spans="1:3" x14ac:dyDescent="0.3">
      <c r="A5" s="7" t="s">
        <v>10935</v>
      </c>
      <c r="B5" s="10">
        <v>824.35299999999995</v>
      </c>
      <c r="C5" s="11">
        <v>10.669300000000007</v>
      </c>
    </row>
    <row r="6" spans="1:3" x14ac:dyDescent="0.3">
      <c r="A6" s="7" t="s">
        <v>10936</v>
      </c>
      <c r="B6" s="10">
        <v>3400.1700000000005</v>
      </c>
      <c r="C6" s="11">
        <v>682.18129999999985</v>
      </c>
    </row>
    <row r="7" spans="1:3" x14ac:dyDescent="0.3">
      <c r="A7" s="7" t="s">
        <v>10937</v>
      </c>
      <c r="B7" s="10">
        <v>660.70400000000006</v>
      </c>
      <c r="C7" s="11">
        <v>26.00770000000001</v>
      </c>
    </row>
    <row r="8" spans="1:3" x14ac:dyDescent="0.3">
      <c r="A8" s="7" t="s">
        <v>10938</v>
      </c>
      <c r="B8" s="10">
        <v>875.08399999999983</v>
      </c>
      <c r="C8" s="11">
        <v>66.703999999999965</v>
      </c>
    </row>
    <row r="9" spans="1:3" x14ac:dyDescent="0.3">
      <c r="A9" s="7" t="s">
        <v>10939</v>
      </c>
      <c r="B9" s="10">
        <v>2021.1299999999999</v>
      </c>
      <c r="C9" s="11">
        <v>-202.06799999999996</v>
      </c>
    </row>
    <row r="10" spans="1:3" x14ac:dyDescent="0.3">
      <c r="A10" s="7" t="s">
        <v>10940</v>
      </c>
      <c r="B10" s="10">
        <v>3318.5279999999998</v>
      </c>
      <c r="C10" s="11">
        <v>817.29439999999988</v>
      </c>
    </row>
    <row r="11" spans="1:3" x14ac:dyDescent="0.3">
      <c r="A11" s="7" t="s">
        <v>10941</v>
      </c>
      <c r="B11" s="10">
        <v>2584.4720000000002</v>
      </c>
      <c r="C11" s="11">
        <v>20.168400000000037</v>
      </c>
    </row>
    <row r="12" spans="1:3" x14ac:dyDescent="0.3">
      <c r="A12" s="7" t="s">
        <v>10942</v>
      </c>
      <c r="B12" s="10">
        <v>7744.9389999999985</v>
      </c>
      <c r="C12" s="11">
        <v>1319.4313999999997</v>
      </c>
    </row>
    <row r="13" spans="1:3" x14ac:dyDescent="0.3">
      <c r="A13" s="7" t="s">
        <v>10943</v>
      </c>
      <c r="B13" s="10">
        <v>2666.288</v>
      </c>
      <c r="C13" s="11">
        <v>738.15140000000008</v>
      </c>
    </row>
    <row r="14" spans="1:3" x14ac:dyDescent="0.3">
      <c r="A14" s="7" t="s">
        <v>10944</v>
      </c>
      <c r="B14" s="10">
        <v>13087.74</v>
      </c>
      <c r="C14" s="11">
        <v>3932.4708999999993</v>
      </c>
    </row>
    <row r="15" spans="1:3" x14ac:dyDescent="0.3">
      <c r="A15" s="7" t="s">
        <v>10945</v>
      </c>
      <c r="B15" s="10">
        <v>4650.0810000000001</v>
      </c>
      <c r="C15" s="11">
        <v>-327.49290000000002</v>
      </c>
    </row>
    <row r="16" spans="1:3" x14ac:dyDescent="0.3">
      <c r="A16" s="8" t="s">
        <v>10933</v>
      </c>
      <c r="B16" s="12">
        <v>44717.046999999999</v>
      </c>
      <c r="C16" s="13">
        <v>6015.0778999999993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B4B90-AA0C-4F5E-B2B4-174B671444EE}">
  <dimension ref="A3:E7"/>
  <sheetViews>
    <sheetView workbookViewId="0">
      <selection activeCell="B6" sqref="B6"/>
    </sheetView>
  </sheetViews>
  <sheetFormatPr defaultRowHeight="14.4" x14ac:dyDescent="0.3"/>
  <cols>
    <col min="1" max="1" width="13.109375" bestFit="1" customWidth="1"/>
    <col min="2" max="2" width="11.6640625" bestFit="1" customWidth="1"/>
    <col min="4" max="4" width="15.109375" customWidth="1"/>
    <col min="5" max="5" width="14.5546875" customWidth="1"/>
  </cols>
  <sheetData>
    <row r="3" spans="1:5" x14ac:dyDescent="0.3">
      <c r="A3" s="5" t="s">
        <v>10932</v>
      </c>
      <c r="B3" s="6" t="s">
        <v>10947</v>
      </c>
      <c r="D3" s="15" t="s">
        <v>15</v>
      </c>
      <c r="E3" s="15" t="s">
        <v>21</v>
      </c>
    </row>
    <row r="4" spans="1:5" x14ac:dyDescent="0.3">
      <c r="A4" s="7" t="s">
        <v>32</v>
      </c>
      <c r="B4" s="38">
        <v>501.33899999999994</v>
      </c>
      <c r="D4" t="str">
        <f>A4</f>
        <v>Furniture</v>
      </c>
      <c r="E4" s="16">
        <f>GETPIVOTDATA("Profit",$A$3,"Category",A4)</f>
        <v>501.33899999999994</v>
      </c>
    </row>
    <row r="5" spans="1:5" x14ac:dyDescent="0.3">
      <c r="A5" s="14" t="s">
        <v>46</v>
      </c>
      <c r="B5" s="39">
        <v>2698.0481000000009</v>
      </c>
      <c r="D5" t="str">
        <f>A5</f>
        <v>Office Supplies</v>
      </c>
      <c r="E5" s="16">
        <f>GETPIVOTDATA("Profit",$A$3,"Category",A5)</f>
        <v>2698.0481000000009</v>
      </c>
    </row>
    <row r="6" spans="1:5" x14ac:dyDescent="0.3">
      <c r="A6" s="14" t="s">
        <v>71</v>
      </c>
      <c r="B6" s="39">
        <v>2815.6907999999999</v>
      </c>
      <c r="D6" t="str">
        <f>A6</f>
        <v>Technology</v>
      </c>
      <c r="E6" s="16">
        <f>GETPIVOTDATA("Profit",$A$3,"Category",A6)</f>
        <v>2815.6907999999999</v>
      </c>
    </row>
    <row r="7" spans="1:5" x14ac:dyDescent="0.3">
      <c r="A7" s="8" t="s">
        <v>10933</v>
      </c>
      <c r="B7" s="40">
        <v>6015.0779000000002</v>
      </c>
      <c r="D7" t="str">
        <f>A7</f>
        <v>Grand Total</v>
      </c>
      <c r="E7" s="16">
        <f>GETPIVOTDATA("Profit",$A$3)</f>
        <v>6015.0779000000002</v>
      </c>
    </row>
  </sheetData>
  <sortState xmlns:xlrd2="http://schemas.microsoft.com/office/spreadsheetml/2017/richdata2" ref="D4:E7">
    <sortCondition ref="D4:D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685C4-73B5-46E5-83BA-460481A6B7C5}">
  <dimension ref="A3:B7"/>
  <sheetViews>
    <sheetView workbookViewId="0">
      <selection activeCell="F12" sqref="F12"/>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7">
        <v>0.37834298405259176</v>
      </c>
    </row>
    <row r="5" spans="1:2" x14ac:dyDescent="0.3">
      <c r="A5" s="14" t="s">
        <v>46</v>
      </c>
      <c r="B5" s="18">
        <v>0.23787505467433928</v>
      </c>
    </row>
    <row r="6" spans="1:2" x14ac:dyDescent="0.3">
      <c r="A6" s="14" t="s">
        <v>71</v>
      </c>
      <c r="B6" s="18">
        <v>0.38378196127306891</v>
      </c>
    </row>
    <row r="7" spans="1:2" x14ac:dyDescent="0.3">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A2923-F02B-4CB1-AA09-DA9E90E426A4}">
  <dimension ref="A3:G53"/>
  <sheetViews>
    <sheetView workbookViewId="0">
      <selection activeCell="F44" sqref="F44"/>
    </sheetView>
  </sheetViews>
  <sheetFormatPr defaultRowHeight="14.4" x14ac:dyDescent="0.3"/>
  <cols>
    <col min="1" max="1" width="14" bestFit="1" customWidth="1"/>
    <col min="2" max="2" width="12" bestFit="1" customWidth="1"/>
    <col min="6" max="6" width="19" customWidth="1"/>
    <col min="7" max="7" width="12.5546875" bestFit="1" customWidth="1"/>
  </cols>
  <sheetData>
    <row r="3" spans="1:7" x14ac:dyDescent="0.3">
      <c r="A3" s="5" t="s">
        <v>10932</v>
      </c>
      <c r="B3" s="6" t="s">
        <v>10946</v>
      </c>
      <c r="F3" s="31" t="s">
        <v>11</v>
      </c>
      <c r="G3" s="31" t="s">
        <v>18</v>
      </c>
    </row>
    <row r="4" spans="1:7" x14ac:dyDescent="0.3">
      <c r="A4" s="7" t="s">
        <v>358</v>
      </c>
      <c r="B4" s="38">
        <v>1474.25</v>
      </c>
      <c r="F4" t="str">
        <f>A4</f>
        <v>Alabama</v>
      </c>
      <c r="G4" s="16">
        <f t="shared" ref="G4:G35" si="0">GETPIVOTDATA("Sales",$A$3,"State",A4)</f>
        <v>1474.25</v>
      </c>
    </row>
    <row r="5" spans="1:7" x14ac:dyDescent="0.3">
      <c r="A5" s="14" t="s">
        <v>310</v>
      </c>
      <c r="B5" s="39">
        <v>3599.8830000000007</v>
      </c>
      <c r="F5" t="str">
        <f t="shared" ref="F5:F46" si="1">A5</f>
        <v>Arizona</v>
      </c>
      <c r="G5" s="16">
        <f t="shared" si="0"/>
        <v>3599.8830000000007</v>
      </c>
    </row>
    <row r="6" spans="1:7" x14ac:dyDescent="0.3">
      <c r="A6" s="14" t="s">
        <v>43</v>
      </c>
      <c r="B6" s="39">
        <v>20417.694499999991</v>
      </c>
      <c r="F6" t="str">
        <f t="shared" si="1"/>
        <v>California</v>
      </c>
      <c r="G6" s="16">
        <f t="shared" si="0"/>
        <v>20417.694499999991</v>
      </c>
    </row>
    <row r="7" spans="1:7" x14ac:dyDescent="0.3">
      <c r="A7" s="14" t="s">
        <v>457</v>
      </c>
      <c r="B7" s="39">
        <v>1468.3079999999998</v>
      </c>
      <c r="F7" t="str">
        <f t="shared" si="1"/>
        <v>Colorado</v>
      </c>
      <c r="G7" s="16">
        <f t="shared" si="0"/>
        <v>1468.3079999999998</v>
      </c>
    </row>
    <row r="8" spans="1:7" x14ac:dyDescent="0.3">
      <c r="A8" s="14" t="s">
        <v>747</v>
      </c>
      <c r="B8" s="39">
        <v>735.36999999999989</v>
      </c>
      <c r="F8" t="str">
        <f t="shared" si="1"/>
        <v>Connecticut</v>
      </c>
      <c r="G8" s="16">
        <f t="shared" si="0"/>
        <v>735.36999999999989</v>
      </c>
    </row>
    <row r="9" spans="1:7" x14ac:dyDescent="0.3">
      <c r="A9" s="14" t="s">
        <v>245</v>
      </c>
      <c r="B9" s="39">
        <v>2467.5360000000001</v>
      </c>
      <c r="F9" t="str">
        <f t="shared" si="1"/>
        <v>Delaware</v>
      </c>
      <c r="G9" s="16">
        <f t="shared" si="0"/>
        <v>2467.5360000000001</v>
      </c>
    </row>
    <row r="10" spans="1:7" x14ac:dyDescent="0.3">
      <c r="A10" s="14" t="s">
        <v>54</v>
      </c>
      <c r="B10" s="39">
        <v>7821.5870000000023</v>
      </c>
      <c r="F10" t="str">
        <f t="shared" si="1"/>
        <v>Florida</v>
      </c>
      <c r="G10" s="16">
        <f t="shared" si="0"/>
        <v>7821.5870000000023</v>
      </c>
    </row>
    <row r="11" spans="1:7" x14ac:dyDescent="0.3">
      <c r="A11" s="14" t="s">
        <v>1272</v>
      </c>
      <c r="B11" s="39">
        <v>1700.8899999999999</v>
      </c>
      <c r="F11" t="str">
        <f t="shared" si="1"/>
        <v>Georgia</v>
      </c>
      <c r="G11" s="16">
        <f t="shared" si="0"/>
        <v>1700.8899999999999</v>
      </c>
    </row>
    <row r="12" spans="1:7" x14ac:dyDescent="0.3">
      <c r="A12" s="14" t="s">
        <v>6260</v>
      </c>
      <c r="B12" s="39">
        <v>1004.5</v>
      </c>
      <c r="F12" t="str">
        <f t="shared" si="1"/>
        <v>Idaho</v>
      </c>
      <c r="G12" s="16">
        <f t="shared" si="0"/>
        <v>1004.5</v>
      </c>
    </row>
    <row r="13" spans="1:7" x14ac:dyDescent="0.3">
      <c r="A13" s="14" t="s">
        <v>211</v>
      </c>
      <c r="B13" s="39">
        <v>4623.8920000000007</v>
      </c>
      <c r="F13" t="str">
        <f t="shared" si="1"/>
        <v>Illinois</v>
      </c>
      <c r="G13" s="16">
        <f t="shared" si="0"/>
        <v>4623.8920000000007</v>
      </c>
    </row>
    <row r="14" spans="1:7" x14ac:dyDescent="0.3">
      <c r="A14" s="14" t="s">
        <v>254</v>
      </c>
      <c r="B14" s="39">
        <v>874.25</v>
      </c>
      <c r="F14" t="str">
        <f t="shared" si="1"/>
        <v>Indiana</v>
      </c>
      <c r="G14" s="16">
        <f t="shared" si="0"/>
        <v>874.25</v>
      </c>
    </row>
    <row r="15" spans="1:7" x14ac:dyDescent="0.3">
      <c r="A15" s="14" t="s">
        <v>29</v>
      </c>
      <c r="B15" s="39">
        <v>649.76</v>
      </c>
      <c r="F15" t="str">
        <f t="shared" si="1"/>
        <v>Kentucky</v>
      </c>
      <c r="G15" s="16">
        <f t="shared" si="0"/>
        <v>649.76</v>
      </c>
    </row>
    <row r="16" spans="1:7" x14ac:dyDescent="0.3">
      <c r="A16" s="14" t="s">
        <v>2735</v>
      </c>
      <c r="B16" s="39">
        <v>3447.6600000000003</v>
      </c>
      <c r="F16" t="str">
        <f t="shared" si="1"/>
        <v>Maryland</v>
      </c>
      <c r="G16" s="16">
        <f t="shared" si="0"/>
        <v>3447.6600000000003</v>
      </c>
    </row>
    <row r="17" spans="1:7" x14ac:dyDescent="0.3">
      <c r="A17" s="14" t="s">
        <v>1245</v>
      </c>
      <c r="B17" s="39">
        <v>1363.92</v>
      </c>
      <c r="F17" t="str">
        <f t="shared" si="1"/>
        <v>Massachusetts</v>
      </c>
      <c r="G17" s="16">
        <f t="shared" si="0"/>
        <v>1363.92</v>
      </c>
    </row>
    <row r="18" spans="1:7" x14ac:dyDescent="0.3">
      <c r="A18" s="14" t="s">
        <v>238</v>
      </c>
      <c r="B18" s="39">
        <v>6459.7510000000002</v>
      </c>
      <c r="F18" t="str">
        <f t="shared" si="1"/>
        <v>Michigan</v>
      </c>
      <c r="G18" s="16">
        <f t="shared" si="0"/>
        <v>6459.7510000000002</v>
      </c>
    </row>
    <row r="19" spans="1:7" x14ac:dyDescent="0.3">
      <c r="A19" s="14" t="s">
        <v>229</v>
      </c>
      <c r="B19" s="39">
        <v>115.24000000000001</v>
      </c>
      <c r="F19" t="str">
        <f t="shared" si="1"/>
        <v>Minnesota</v>
      </c>
      <c r="G19" s="16">
        <f t="shared" si="0"/>
        <v>115.24000000000001</v>
      </c>
    </row>
    <row r="20" spans="1:7" x14ac:dyDescent="0.3">
      <c r="A20" s="14" t="s">
        <v>1487</v>
      </c>
      <c r="B20" s="39">
        <v>302.16000000000003</v>
      </c>
      <c r="F20" t="str">
        <f t="shared" si="1"/>
        <v>Mississippi</v>
      </c>
      <c r="G20" s="16">
        <f t="shared" si="0"/>
        <v>302.16000000000003</v>
      </c>
    </row>
    <row r="21" spans="1:7" x14ac:dyDescent="0.3">
      <c r="A21" s="14" t="s">
        <v>596</v>
      </c>
      <c r="B21" s="39">
        <v>5658.7100000000009</v>
      </c>
      <c r="F21" t="str">
        <f t="shared" si="1"/>
        <v>Missouri</v>
      </c>
      <c r="G21" s="16">
        <f t="shared" si="0"/>
        <v>5658.7100000000009</v>
      </c>
    </row>
    <row r="22" spans="1:7" x14ac:dyDescent="0.3">
      <c r="A22" s="14" t="s">
        <v>138</v>
      </c>
      <c r="B22" s="39">
        <v>128.36000000000001</v>
      </c>
      <c r="F22" t="str">
        <f t="shared" si="1"/>
        <v>Nebraska</v>
      </c>
      <c r="G22" s="16">
        <f t="shared" si="0"/>
        <v>128.36000000000001</v>
      </c>
    </row>
    <row r="23" spans="1:7" x14ac:dyDescent="0.3">
      <c r="A23" s="14" t="s">
        <v>1392</v>
      </c>
      <c r="B23" s="39">
        <v>161.36000000000001</v>
      </c>
      <c r="F23" t="str">
        <f t="shared" si="1"/>
        <v>Nevada</v>
      </c>
      <c r="G23" s="16">
        <f t="shared" si="0"/>
        <v>161.36000000000001</v>
      </c>
    </row>
    <row r="24" spans="1:7" x14ac:dyDescent="0.3">
      <c r="A24" s="14" t="s">
        <v>2694</v>
      </c>
      <c r="B24" s="39">
        <v>35.880000000000003</v>
      </c>
      <c r="F24" t="str">
        <f t="shared" si="1"/>
        <v>New Hampshire</v>
      </c>
      <c r="G24" s="16">
        <f t="shared" si="0"/>
        <v>35.880000000000003</v>
      </c>
    </row>
    <row r="25" spans="1:7" x14ac:dyDescent="0.3">
      <c r="A25" s="14" t="s">
        <v>788</v>
      </c>
      <c r="B25" s="39">
        <v>592.35</v>
      </c>
      <c r="F25" t="str">
        <f t="shared" si="1"/>
        <v>New Jersey</v>
      </c>
      <c r="G25" s="16">
        <f t="shared" si="0"/>
        <v>592.35</v>
      </c>
    </row>
    <row r="26" spans="1:7" x14ac:dyDescent="0.3">
      <c r="A26" s="14" t="s">
        <v>267</v>
      </c>
      <c r="B26" s="39">
        <v>20734.160000000003</v>
      </c>
      <c r="F26" t="str">
        <f t="shared" si="1"/>
        <v>New York</v>
      </c>
      <c r="G26" s="16">
        <f t="shared" si="0"/>
        <v>20734.160000000003</v>
      </c>
    </row>
    <row r="27" spans="1:7" x14ac:dyDescent="0.3">
      <c r="A27" s="14" t="s">
        <v>88</v>
      </c>
      <c r="B27" s="39">
        <v>1233.0250000000001</v>
      </c>
      <c r="F27" t="str">
        <f t="shared" si="1"/>
        <v>North Carolina</v>
      </c>
      <c r="G27" s="16">
        <f t="shared" si="0"/>
        <v>1233.0250000000001</v>
      </c>
    </row>
    <row r="28" spans="1:7" x14ac:dyDescent="0.3">
      <c r="A28" s="14" t="s">
        <v>498</v>
      </c>
      <c r="B28" s="39">
        <v>5694.9040000000023</v>
      </c>
      <c r="F28" t="str">
        <f t="shared" si="1"/>
        <v>Ohio</v>
      </c>
      <c r="G28" s="16">
        <f t="shared" si="0"/>
        <v>5694.9040000000023</v>
      </c>
    </row>
    <row r="29" spans="1:7" x14ac:dyDescent="0.3">
      <c r="A29" s="14" t="s">
        <v>420</v>
      </c>
      <c r="B29" s="39">
        <v>1484.8950000000002</v>
      </c>
      <c r="F29" t="str">
        <f t="shared" si="1"/>
        <v>Oregon</v>
      </c>
      <c r="G29" s="16">
        <f t="shared" si="0"/>
        <v>1484.8950000000002</v>
      </c>
    </row>
    <row r="30" spans="1:7" x14ac:dyDescent="0.3">
      <c r="A30" s="14" t="s">
        <v>147</v>
      </c>
      <c r="B30" s="39">
        <v>4589.0169999999998</v>
      </c>
      <c r="F30" t="str">
        <f t="shared" si="1"/>
        <v>Pennsylvania</v>
      </c>
      <c r="G30" s="16">
        <f t="shared" si="0"/>
        <v>4589.0169999999998</v>
      </c>
    </row>
    <row r="31" spans="1:7" x14ac:dyDescent="0.3">
      <c r="A31" s="14" t="s">
        <v>1399</v>
      </c>
      <c r="B31" s="39">
        <v>651.34999999999991</v>
      </c>
      <c r="F31" t="str">
        <f t="shared" si="1"/>
        <v>Rhode Island</v>
      </c>
      <c r="G31" s="16">
        <f t="shared" si="0"/>
        <v>651.34999999999991</v>
      </c>
    </row>
    <row r="32" spans="1:7" x14ac:dyDescent="0.3">
      <c r="A32" s="14" t="s">
        <v>383</v>
      </c>
      <c r="B32" s="39">
        <v>186.69</v>
      </c>
      <c r="F32" t="str">
        <f t="shared" si="1"/>
        <v>South Carolina</v>
      </c>
      <c r="G32" s="16">
        <f t="shared" si="0"/>
        <v>186.69</v>
      </c>
    </row>
    <row r="33" spans="1:7" x14ac:dyDescent="0.3">
      <c r="A33" s="14" t="s">
        <v>335</v>
      </c>
      <c r="B33" s="39">
        <v>2493.6480000000001</v>
      </c>
      <c r="F33" t="str">
        <f t="shared" si="1"/>
        <v>Tennessee</v>
      </c>
      <c r="G33" s="16">
        <f t="shared" si="0"/>
        <v>2493.6480000000001</v>
      </c>
    </row>
    <row r="34" spans="1:7" x14ac:dyDescent="0.3">
      <c r="A34" s="14" t="s">
        <v>104</v>
      </c>
      <c r="B34" s="39">
        <v>10192.7804</v>
      </c>
      <c r="F34" t="str">
        <f t="shared" si="1"/>
        <v>Texas</v>
      </c>
      <c r="G34" s="16">
        <f t="shared" si="0"/>
        <v>10192.7804</v>
      </c>
    </row>
    <row r="35" spans="1:7" x14ac:dyDescent="0.3">
      <c r="A35" s="14" t="s">
        <v>121</v>
      </c>
      <c r="B35" s="39">
        <v>28.92</v>
      </c>
      <c r="F35" t="str">
        <f t="shared" si="1"/>
        <v>Utah</v>
      </c>
      <c r="G35" s="16">
        <f t="shared" si="0"/>
        <v>28.92</v>
      </c>
    </row>
    <row r="36" spans="1:7" x14ac:dyDescent="0.3">
      <c r="A36" s="14" t="s">
        <v>5203</v>
      </c>
      <c r="B36" s="39">
        <v>4404.8999999999996</v>
      </c>
      <c r="F36" t="str">
        <f t="shared" si="1"/>
        <v>Vermont</v>
      </c>
      <c r="G36" s="16">
        <f t="shared" ref="G36:G45" si="2">GETPIVOTDATA("Sales",$A$3,"State",A36)</f>
        <v>4404.8999999999996</v>
      </c>
    </row>
    <row r="37" spans="1:7" x14ac:dyDescent="0.3">
      <c r="A37" s="14" t="s">
        <v>319</v>
      </c>
      <c r="B37" s="39">
        <v>2245.3200000000002</v>
      </c>
      <c r="F37" t="str">
        <f t="shared" si="1"/>
        <v>Virginia</v>
      </c>
      <c r="G37" s="16">
        <f t="shared" si="2"/>
        <v>2245.3200000000002</v>
      </c>
    </row>
    <row r="38" spans="1:7" x14ac:dyDescent="0.3">
      <c r="A38" s="14" t="s">
        <v>96</v>
      </c>
      <c r="B38" s="39">
        <v>8687.6460000000006</v>
      </c>
      <c r="F38" t="str">
        <f t="shared" si="1"/>
        <v>Washington</v>
      </c>
      <c r="G38" s="16">
        <f t="shared" si="2"/>
        <v>8687.6460000000006</v>
      </c>
    </row>
    <row r="39" spans="1:7" x14ac:dyDescent="0.3">
      <c r="A39" s="14" t="s">
        <v>114</v>
      </c>
      <c r="B39" s="39">
        <v>1026.74</v>
      </c>
      <c r="F39" t="str">
        <f t="shared" si="1"/>
        <v>Wisconsin</v>
      </c>
      <c r="G39" s="16">
        <f t="shared" si="2"/>
        <v>1026.74</v>
      </c>
    </row>
    <row r="40" spans="1:7" x14ac:dyDescent="0.3">
      <c r="A40" s="8" t="s">
        <v>10933</v>
      </c>
      <c r="B40" s="40">
        <v>128757.30690000001</v>
      </c>
      <c r="F40" t="str">
        <f t="shared" si="1"/>
        <v>Grand Total</v>
      </c>
      <c r="G40" s="16" t="e">
        <f t="shared" si="2"/>
        <v>#REF!</v>
      </c>
    </row>
    <row r="41" spans="1:7" x14ac:dyDescent="0.3">
      <c r="F41">
        <f t="shared" si="1"/>
        <v>0</v>
      </c>
      <c r="G41" s="16" t="e">
        <f t="shared" si="2"/>
        <v>#REF!</v>
      </c>
    </row>
    <row r="42" spans="1:7" x14ac:dyDescent="0.3">
      <c r="F42">
        <f t="shared" si="1"/>
        <v>0</v>
      </c>
      <c r="G42" s="16" t="e">
        <f t="shared" si="2"/>
        <v>#REF!</v>
      </c>
    </row>
    <row r="43" spans="1:7" x14ac:dyDescent="0.3">
      <c r="F43">
        <f t="shared" si="1"/>
        <v>0</v>
      </c>
      <c r="G43" s="16" t="e">
        <f t="shared" si="2"/>
        <v>#REF!</v>
      </c>
    </row>
    <row r="44" spans="1:7" x14ac:dyDescent="0.3">
      <c r="F44">
        <f t="shared" si="1"/>
        <v>0</v>
      </c>
      <c r="G44" s="16" t="e">
        <f t="shared" si="2"/>
        <v>#REF!</v>
      </c>
    </row>
    <row r="45" spans="1:7" x14ac:dyDescent="0.3">
      <c r="F45">
        <f t="shared" si="1"/>
        <v>0</v>
      </c>
      <c r="G45" s="16" t="e">
        <f t="shared" si="2"/>
        <v>#REF!</v>
      </c>
    </row>
    <row r="46" spans="1:7" x14ac:dyDescent="0.3">
      <c r="F46">
        <f t="shared" si="1"/>
        <v>0</v>
      </c>
      <c r="G46" s="16">
        <f>GETPIVOTDATA("Sales",$A$3)</f>
        <v>128757.30690000001</v>
      </c>
    </row>
    <row r="47" spans="1:7" x14ac:dyDescent="0.3">
      <c r="G47" s="16"/>
    </row>
    <row r="48" spans="1:7" x14ac:dyDescent="0.3">
      <c r="G48" s="16"/>
    </row>
    <row r="49" spans="7:7" x14ac:dyDescent="0.3">
      <c r="G49" s="16"/>
    </row>
    <row r="50" spans="7:7" x14ac:dyDescent="0.3">
      <c r="G50" s="16"/>
    </row>
    <row r="51" spans="7:7" x14ac:dyDescent="0.3">
      <c r="G51" s="16"/>
    </row>
    <row r="52" spans="7:7" x14ac:dyDescent="0.3">
      <c r="G52" s="16"/>
    </row>
    <row r="53" spans="7:7" x14ac:dyDescent="0.3">
      <c r="G53" s="1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FDCC7-92C8-4771-A8F8-73D89F2BC6D2}">
  <dimension ref="A3:B9"/>
  <sheetViews>
    <sheetView workbookViewId="0">
      <selection activeCell="N6" sqref="N6"/>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59</v>
      </c>
      <c r="B4" s="38">
        <v>5395.7279999999992</v>
      </c>
    </row>
    <row r="5" spans="1:2" x14ac:dyDescent="0.3">
      <c r="A5" s="14" t="s">
        <v>33</v>
      </c>
      <c r="B5" s="39">
        <v>5934.6819999999989</v>
      </c>
    </row>
    <row r="6" spans="1:2" x14ac:dyDescent="0.3">
      <c r="A6" s="14" t="s">
        <v>36</v>
      </c>
      <c r="B6" s="39">
        <v>6039.4210000000003</v>
      </c>
    </row>
    <row r="7" spans="1:2" x14ac:dyDescent="0.3">
      <c r="A7" s="14" t="s">
        <v>682</v>
      </c>
      <c r="B7" s="39">
        <v>7349.9400000000005</v>
      </c>
    </row>
    <row r="8" spans="1:2" x14ac:dyDescent="0.3">
      <c r="A8" s="14" t="s">
        <v>72</v>
      </c>
      <c r="B8" s="39">
        <v>7726.909999999998</v>
      </c>
    </row>
    <row r="9" spans="1:2" x14ac:dyDescent="0.3">
      <c r="A9" s="8" t="s">
        <v>10933</v>
      </c>
      <c r="B9" s="40">
        <v>32446.680999999993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01A21-9EAE-4C91-9B87-278E72CD47DA}">
  <dimension ref="A3:N17"/>
  <sheetViews>
    <sheetView workbookViewId="0">
      <selection activeCell="M3" sqref="M3:N16"/>
    </sheetView>
  </sheetViews>
  <sheetFormatPr defaultRowHeight="14.4" x14ac:dyDescent="0.3"/>
  <cols>
    <col min="1" max="1" width="12.44140625" bestFit="1" customWidth="1"/>
    <col min="2" max="2" width="11.21875" bestFit="1" customWidth="1"/>
    <col min="3" max="3" width="6.33203125" customWidth="1"/>
    <col min="4" max="4" width="12.44140625" bestFit="1" customWidth="1"/>
    <col min="5" max="5" width="11.6640625" bestFit="1" customWidth="1"/>
    <col min="6" max="6" width="6.21875" customWidth="1"/>
    <col min="7" max="7" width="12.44140625" bestFit="1" customWidth="1"/>
    <col min="8" max="8" width="14.21875" bestFit="1" customWidth="1"/>
    <col min="9" max="9" width="6.109375" customWidth="1"/>
    <col min="10" max="10" width="12.44140625" bestFit="1" customWidth="1"/>
    <col min="11" max="11" width="15.5546875" bestFit="1" customWidth="1"/>
    <col min="12" max="12" width="12.44140625" bestFit="1" customWidth="1"/>
    <col min="13" max="13" width="14.6640625" bestFit="1" customWidth="1"/>
    <col min="14" max="14" width="18" bestFit="1" customWidth="1"/>
  </cols>
  <sheetData>
    <row r="3" spans="1:14" x14ac:dyDescent="0.3">
      <c r="A3" s="5" t="s">
        <v>10932</v>
      </c>
      <c r="B3" s="6" t="s">
        <v>10946</v>
      </c>
      <c r="D3" s="5" t="s">
        <v>10932</v>
      </c>
      <c r="E3" s="6" t="s">
        <v>10947</v>
      </c>
      <c r="G3" s="5" t="s">
        <v>10932</v>
      </c>
      <c r="H3" s="6" t="s">
        <v>10948</v>
      </c>
      <c r="J3" s="5" t="s">
        <v>10932</v>
      </c>
      <c r="K3" s="6" t="s">
        <v>10949</v>
      </c>
      <c r="M3" s="32" t="s">
        <v>10932</v>
      </c>
      <c r="N3" s="33" t="s">
        <v>10950</v>
      </c>
    </row>
    <row r="4" spans="1:14" x14ac:dyDescent="0.3">
      <c r="A4" s="7" t="s">
        <v>10934</v>
      </c>
      <c r="B4" s="38">
        <v>2883.558</v>
      </c>
      <c r="D4" s="7" t="s">
        <v>10934</v>
      </c>
      <c r="E4" s="38">
        <v>-1068.44</v>
      </c>
      <c r="G4" s="7" t="s">
        <v>10934</v>
      </c>
      <c r="H4" s="38">
        <v>54</v>
      </c>
      <c r="J4" s="7" t="s">
        <v>10934</v>
      </c>
      <c r="K4" s="38">
        <v>18</v>
      </c>
      <c r="M4" s="34" t="s">
        <v>10934</v>
      </c>
      <c r="N4" s="35">
        <v>-0.37052835420685143</v>
      </c>
    </row>
    <row r="5" spans="1:14" x14ac:dyDescent="0.3">
      <c r="A5" s="7" t="s">
        <v>10935</v>
      </c>
      <c r="B5" s="38">
        <v>824.35299999999995</v>
      </c>
      <c r="D5" s="7" t="s">
        <v>10935</v>
      </c>
      <c r="E5" s="38">
        <v>10.669300000000007</v>
      </c>
      <c r="G5" s="7" t="s">
        <v>10935</v>
      </c>
      <c r="H5" s="38">
        <v>30</v>
      </c>
      <c r="J5" s="7" t="s">
        <v>10935</v>
      </c>
      <c r="K5" s="38">
        <v>7</v>
      </c>
      <c r="M5" s="34" t="s">
        <v>10935</v>
      </c>
      <c r="N5" s="35">
        <v>1.2942635011942708E-2</v>
      </c>
    </row>
    <row r="6" spans="1:14" x14ac:dyDescent="0.3">
      <c r="A6" s="7" t="s">
        <v>10936</v>
      </c>
      <c r="B6" s="38">
        <v>3400.1700000000005</v>
      </c>
      <c r="D6" s="7" t="s">
        <v>10936</v>
      </c>
      <c r="E6" s="38">
        <v>682.18129999999985</v>
      </c>
      <c r="G6" s="7" t="s">
        <v>10936</v>
      </c>
      <c r="H6" s="38">
        <v>57</v>
      </c>
      <c r="J6" s="7" t="s">
        <v>10936</v>
      </c>
      <c r="K6" s="38">
        <v>17</v>
      </c>
      <c r="M6" s="34" t="s">
        <v>10936</v>
      </c>
      <c r="N6" s="35">
        <v>0.20063152724716699</v>
      </c>
    </row>
    <row r="7" spans="1:14" x14ac:dyDescent="0.3">
      <c r="A7" s="7" t="s">
        <v>10937</v>
      </c>
      <c r="B7" s="38">
        <v>660.70400000000006</v>
      </c>
      <c r="D7" s="7" t="s">
        <v>10937</v>
      </c>
      <c r="E7" s="38">
        <v>26.00770000000001</v>
      </c>
      <c r="G7" s="7" t="s">
        <v>10937</v>
      </c>
      <c r="H7" s="38">
        <v>50</v>
      </c>
      <c r="J7" s="7" t="s">
        <v>10937</v>
      </c>
      <c r="K7" s="38">
        <v>13</v>
      </c>
      <c r="M7" s="34" t="s">
        <v>10937</v>
      </c>
      <c r="N7" s="35">
        <v>3.9363618201191469E-2</v>
      </c>
    </row>
    <row r="8" spans="1:14" x14ac:dyDescent="0.3">
      <c r="A8" s="7" t="s">
        <v>10938</v>
      </c>
      <c r="B8" s="38">
        <v>875.08399999999983</v>
      </c>
      <c r="D8" s="7" t="s">
        <v>10938</v>
      </c>
      <c r="E8" s="38">
        <v>66.703999999999965</v>
      </c>
      <c r="G8" s="7" t="s">
        <v>10938</v>
      </c>
      <c r="H8" s="38">
        <v>35</v>
      </c>
      <c r="J8" s="7" t="s">
        <v>10938</v>
      </c>
      <c r="K8" s="38">
        <v>11</v>
      </c>
      <c r="M8" s="34" t="s">
        <v>10938</v>
      </c>
      <c r="N8" s="35">
        <v>7.6225825177925755E-2</v>
      </c>
    </row>
    <row r="9" spans="1:14" x14ac:dyDescent="0.3">
      <c r="A9" s="7" t="s">
        <v>10939</v>
      </c>
      <c r="B9" s="38">
        <v>2021.1299999999999</v>
      </c>
      <c r="D9" s="7" t="s">
        <v>10939</v>
      </c>
      <c r="E9" s="38">
        <v>-202.06799999999996</v>
      </c>
      <c r="G9" s="7" t="s">
        <v>10939</v>
      </c>
      <c r="H9" s="38">
        <v>18</v>
      </c>
      <c r="J9" s="7" t="s">
        <v>10939</v>
      </c>
      <c r="K9" s="38">
        <v>3</v>
      </c>
      <c r="M9" s="34" t="s">
        <v>10939</v>
      </c>
      <c r="N9" s="35">
        <v>-9.9977735227323311E-2</v>
      </c>
    </row>
    <row r="10" spans="1:14" x14ac:dyDescent="0.3">
      <c r="A10" s="7" t="s">
        <v>10940</v>
      </c>
      <c r="B10" s="38">
        <v>3318.5279999999998</v>
      </c>
      <c r="D10" s="7" t="s">
        <v>10940</v>
      </c>
      <c r="E10" s="38">
        <v>817.29439999999988</v>
      </c>
      <c r="G10" s="7" t="s">
        <v>10940</v>
      </c>
      <c r="H10" s="38">
        <v>65</v>
      </c>
      <c r="J10" s="7" t="s">
        <v>10940</v>
      </c>
      <c r="K10" s="38">
        <v>16</v>
      </c>
      <c r="M10" s="34" t="s">
        <v>10940</v>
      </c>
      <c r="N10" s="35">
        <v>0.24628220705083698</v>
      </c>
    </row>
    <row r="11" spans="1:14" x14ac:dyDescent="0.3">
      <c r="A11" s="7" t="s">
        <v>10941</v>
      </c>
      <c r="B11" s="38">
        <v>2584.4720000000002</v>
      </c>
      <c r="D11" s="7" t="s">
        <v>10941</v>
      </c>
      <c r="E11" s="38">
        <v>20.168400000000037</v>
      </c>
      <c r="G11" s="7" t="s">
        <v>10941</v>
      </c>
      <c r="H11" s="38">
        <v>71</v>
      </c>
      <c r="J11" s="7" t="s">
        <v>10941</v>
      </c>
      <c r="K11" s="38">
        <v>18</v>
      </c>
      <c r="M11" s="34" t="s">
        <v>10941</v>
      </c>
      <c r="N11" s="35">
        <v>7.8036829186000217E-3</v>
      </c>
    </row>
    <row r="12" spans="1:14" x14ac:dyDescent="0.3">
      <c r="A12" s="7" t="s">
        <v>10942</v>
      </c>
      <c r="B12" s="38">
        <v>7744.9389999999985</v>
      </c>
      <c r="D12" s="7" t="s">
        <v>10942</v>
      </c>
      <c r="E12" s="38">
        <v>1319.4313999999997</v>
      </c>
      <c r="G12" s="7" t="s">
        <v>10942</v>
      </c>
      <c r="H12" s="38">
        <v>109</v>
      </c>
      <c r="J12" s="7" t="s">
        <v>10942</v>
      </c>
      <c r="K12" s="38">
        <v>35</v>
      </c>
      <c r="M12" s="34" t="s">
        <v>10942</v>
      </c>
      <c r="N12" s="35">
        <v>0.17036046378157399</v>
      </c>
    </row>
    <row r="13" spans="1:14" x14ac:dyDescent="0.3">
      <c r="A13" s="7" t="s">
        <v>10943</v>
      </c>
      <c r="B13" s="38">
        <v>2666.288</v>
      </c>
      <c r="D13" s="7" t="s">
        <v>10943</v>
      </c>
      <c r="E13" s="38">
        <v>738.15140000000008</v>
      </c>
      <c r="G13" s="7" t="s">
        <v>10943</v>
      </c>
      <c r="H13" s="38">
        <v>35</v>
      </c>
      <c r="J13" s="7" t="s">
        <v>10943</v>
      </c>
      <c r="K13" s="38">
        <v>10</v>
      </c>
      <c r="M13" s="34" t="s">
        <v>10943</v>
      </c>
      <c r="N13" s="35">
        <v>0.27684608714437453</v>
      </c>
    </row>
    <row r="14" spans="1:14" x14ac:dyDescent="0.3">
      <c r="A14" s="7" t="s">
        <v>10944</v>
      </c>
      <c r="B14" s="38">
        <v>13087.74</v>
      </c>
      <c r="D14" s="7" t="s">
        <v>10944</v>
      </c>
      <c r="E14" s="38">
        <v>3932.4708999999993</v>
      </c>
      <c r="G14" s="7" t="s">
        <v>10944</v>
      </c>
      <c r="H14" s="38">
        <v>129</v>
      </c>
      <c r="J14" s="7" t="s">
        <v>10944</v>
      </c>
      <c r="K14" s="38">
        <v>30</v>
      </c>
      <c r="M14" s="34" t="s">
        <v>10944</v>
      </c>
      <c r="N14" s="35">
        <v>0.30046982137481332</v>
      </c>
    </row>
    <row r="15" spans="1:14" x14ac:dyDescent="0.3">
      <c r="A15" s="7" t="s">
        <v>10945</v>
      </c>
      <c r="B15" s="38">
        <v>4650.0810000000001</v>
      </c>
      <c r="D15" s="7" t="s">
        <v>10945</v>
      </c>
      <c r="E15" s="38">
        <v>-327.49290000000002</v>
      </c>
      <c r="G15" s="7" t="s">
        <v>10945</v>
      </c>
      <c r="H15" s="38">
        <v>78</v>
      </c>
      <c r="J15" s="7" t="s">
        <v>10945</v>
      </c>
      <c r="K15" s="38">
        <v>18</v>
      </c>
      <c r="M15" s="34" t="s">
        <v>10945</v>
      </c>
      <c r="N15" s="35">
        <v>-7.042735384609429E-2</v>
      </c>
    </row>
    <row r="16" spans="1:14" x14ac:dyDescent="0.3">
      <c r="A16" s="8" t="s">
        <v>10933</v>
      </c>
      <c r="B16" s="40">
        <v>44717.046999999999</v>
      </c>
      <c r="D16" s="8" t="s">
        <v>10933</v>
      </c>
      <c r="E16" s="40">
        <v>6015.0778999999993</v>
      </c>
      <c r="G16" s="8" t="s">
        <v>10933</v>
      </c>
      <c r="H16" s="40">
        <v>731</v>
      </c>
      <c r="J16" s="8" t="s">
        <v>10933</v>
      </c>
      <c r="K16" s="40">
        <v>196</v>
      </c>
      <c r="M16" s="36" t="s">
        <v>10933</v>
      </c>
      <c r="N16" s="37">
        <v>0.13451420215650636</v>
      </c>
    </row>
    <row r="17" spans="2:14" x14ac:dyDescent="0.3">
      <c r="B17" s="20">
        <f>GETPIVOTDATA("Sales",$A$3)</f>
        <v>44717.046999999999</v>
      </c>
      <c r="E17" s="20">
        <f>GETPIVOTDATA("Profit",$D$3)</f>
        <v>6015.0778999999993</v>
      </c>
      <c r="H17" s="21">
        <f>GETPIVOTDATA("Quantity",$G$3)</f>
        <v>731</v>
      </c>
      <c r="K17" s="21">
        <f>GETPIVOTDATA("Order ID",$J$3)</f>
        <v>196</v>
      </c>
      <c r="N17" s="22">
        <f>GETPIVOTDATA("Profit Margin",$M$3)</f>
        <v>0.13451420215650636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2347-6C9D-4A7B-BCB0-B31A8B6B82A5}">
  <dimension ref="A3:L14"/>
  <sheetViews>
    <sheetView workbookViewId="0">
      <selection activeCell="H9" sqref="H9"/>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8" max="8" width="11.88671875" bestFit="1" customWidth="1"/>
    <col min="9" max="11" width="11" bestFit="1" customWidth="1"/>
    <col min="12" max="12" width="10.33203125" bestFit="1" customWidth="1"/>
  </cols>
  <sheetData>
    <row r="3" spans="1:12" x14ac:dyDescent="0.3">
      <c r="A3" s="5" t="s">
        <v>10932</v>
      </c>
      <c r="B3" s="4" t="s">
        <v>10946</v>
      </c>
      <c r="C3" s="23" t="s">
        <v>10947</v>
      </c>
      <c r="D3" s="23" t="s">
        <v>10948</v>
      </c>
      <c r="E3" s="23" t="s">
        <v>10949</v>
      </c>
      <c r="F3" s="9" t="s">
        <v>10950</v>
      </c>
    </row>
    <row r="4" spans="1:12" x14ac:dyDescent="0.3">
      <c r="A4" s="8" t="s">
        <v>10951</v>
      </c>
      <c r="B4" s="41">
        <v>44717.047000000006</v>
      </c>
      <c r="C4" s="43">
        <v>6015.077899999993</v>
      </c>
      <c r="D4" s="43">
        <v>731</v>
      </c>
      <c r="E4" s="43">
        <v>196</v>
      </c>
      <c r="F4" s="42">
        <v>0.13451420215650628</v>
      </c>
    </row>
    <row r="9" spans="1:12" ht="18" x14ac:dyDescent="0.45">
      <c r="H9" s="27" t="e">
        <f>GETPIVOTDATA("Sum of Sales",$A$3,"Years (Order Date)",2014)/GETPIVOTDATA("Sum of Sales",$A$3,"Years (Order Date)",2013)-1</f>
        <v>#REF!</v>
      </c>
      <c r="I9" s="25" t="e">
        <f>(GETPIVOTDATA("Sum of Profit",$A$3,"Years (Order Date)",2014)/GETPIVOTDATA("Sum of Profit",$A$3,"Years (Order Date)",2013)-1)</f>
        <v>#REF!</v>
      </c>
      <c r="J9" s="25" t="e">
        <f>(GETPIVOTDATA("Sum of Quantity",$A$3,"Years (Order Date)",2014)/GETPIVOTDATA("Sum of Quantity",$A$3,"Years (Order Date)",2013))-1</f>
        <v>#REF!</v>
      </c>
      <c r="K9" s="25" t="e">
        <f>(GETPIVOTDATA("Count of Order ID",$A$3,"Years (Order Date)",2014)/GETPIVOTDATA("Count of Order ID",$A$3,"Years (Order Date)",2013))-1</f>
        <v>#REF!</v>
      </c>
      <c r="L9" s="25" t="e">
        <f>(GETPIVOTDATA("Sum of Profit Margin",$A$3,"Years (Order Date)",2014)/GETPIVOTDATA("Sum of Profit Margin",$A$3,"Years (Order Date)",2013))-1</f>
        <v>#REF!</v>
      </c>
    </row>
    <row r="10" spans="1:12" x14ac:dyDescent="0.3">
      <c r="H10" s="24"/>
    </row>
    <row r="11" spans="1:12" x14ac:dyDescent="0.3">
      <c r="I11" s="24" t="str">
        <f>_xlfn.UNICHAR(9650)</f>
        <v>▲</v>
      </c>
    </row>
    <row r="12" spans="1:12" x14ac:dyDescent="0.3">
      <c r="I12" t="str">
        <f>_xlfn.UNICHAR(9660)</f>
        <v>▼</v>
      </c>
    </row>
    <row r="14" spans="1:12" x14ac:dyDescent="0.3">
      <c r="F14" s="26"/>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D993-21E0-4531-B26C-65CA9A684C0F}">
  <sheetPr>
    <pageSetUpPr fitToPage="1"/>
  </sheetPr>
  <dimension ref="C14:J21"/>
  <sheetViews>
    <sheetView showGridLines="0" showRowColHeaders="0" tabSelected="1" topLeftCell="A12" zoomScale="110" zoomScaleNormal="110" workbookViewId="0">
      <selection activeCell="K42" sqref="K42"/>
    </sheetView>
  </sheetViews>
  <sheetFormatPr defaultRowHeight="14.4" x14ac:dyDescent="0.3"/>
  <cols>
    <col min="1" max="16384" width="8.88671875" style="29"/>
  </cols>
  <sheetData>
    <row r="14" spans="7:7" ht="18" x14ac:dyDescent="0.45">
      <c r="G14" s="28"/>
    </row>
    <row r="19" spans="3:10" ht="18" x14ac:dyDescent="0.45">
      <c r="J19" s="28"/>
    </row>
    <row r="21" spans="3:10" x14ac:dyDescent="0.3">
      <c r="C21" s="30"/>
    </row>
  </sheetData>
  <pageMargins left="0.70866141732283472" right="0.70866141732283472" top="0.74803149606299213" bottom="0.74803149606299213" header="0.31496062992125984" footer="0.31496062992125984"/>
  <pageSetup paperSize="9" scale="45" orientation="portrait" horizontalDpi="1200" verticalDpi="1200"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V5" sqref="V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Bar Chart 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ayush gupta</cp:lastModifiedBy>
  <dcterms:created xsi:type="dcterms:W3CDTF">2015-06-05T18:17:20Z</dcterms:created>
  <dcterms:modified xsi:type="dcterms:W3CDTF">2025-04-14T15:11:50Z</dcterms:modified>
</cp:coreProperties>
</file>