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sh\OneDrive\Desktop\"/>
    </mc:Choice>
  </mc:AlternateContent>
  <xr:revisionPtr revIDLastSave="0" documentId="8_{30059BEF-1A89-4406-8164-15511C96D0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I31" i="1" l="1"/>
  <c r="I14" i="1"/>
  <c r="I12" i="1"/>
  <c r="I10" i="1"/>
  <c r="I8" i="1"/>
  <c r="G12" i="1"/>
  <c r="H31" i="1"/>
  <c r="G31" i="1"/>
  <c r="H14" i="1"/>
  <c r="G14" i="1"/>
  <c r="I30" i="1"/>
  <c r="H30" i="1"/>
  <c r="I28" i="1"/>
  <c r="I18" i="1"/>
  <c r="I19" i="1"/>
  <c r="I20" i="1"/>
  <c r="I21" i="1"/>
  <c r="I22" i="1"/>
  <c r="I23" i="1"/>
  <c r="I24" i="1"/>
  <c r="I25" i="1"/>
  <c r="I26" i="1"/>
  <c r="I27" i="1"/>
  <c r="I17" i="1"/>
  <c r="G30" i="1"/>
  <c r="D11" i="1"/>
  <c r="H28" i="1"/>
  <c r="G28" i="1"/>
  <c r="D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B31" i="1"/>
  <c r="D17" i="1"/>
  <c r="D6" i="1"/>
  <c r="D7" i="1"/>
  <c r="D5" i="1"/>
  <c r="F5" i="1"/>
  <c r="F12" i="1"/>
  <c r="H10" i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<sst xmlns="http://schemas.openxmlformats.org/spreadsheetml/2006/main" count="60" uniqueCount="51">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</sst>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/>
    <xf numFmtId="0" fontId="2" fillId="7" borderId="7" xfId="0" applyFont="1" applyFill="1" applyBorder="1" applyAlignment="1">
      <alignment horizontal="center"/>
    </xf>
    <xf numFmtId="167" fontId="17" fillId="10" borderId="6" xfId="0" applyNumberFormat="1" applyFont="1" applyFill="1" applyBorder="1" applyAlignment="1">
      <alignment horizontal="center" vertical="top"/>
    </xf>
    <xf numFmtId="167" fontId="17" fillId="10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="82" zoomScaleNormal="82" workbookViewId="0">
      <selection activeCell="I32" sqref="I32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9.898437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8" t="s">
        <v>10</v>
      </c>
      <c r="B1" s="89"/>
      <c r="C1" s="89"/>
      <c r="D1" s="89"/>
      <c r="E1" s="89"/>
      <c r="F1" s="89"/>
      <c r="G1" s="89"/>
      <c r="H1" s="89"/>
      <c r="I1" s="90"/>
    </row>
    <row r="2" spans="1:12" s="2" customFormat="1" ht="25.8" thickTop="1" thickBot="1" x14ac:dyDescent="0.3">
      <c r="A2" s="91" t="s">
        <v>11</v>
      </c>
      <c r="B2" s="92"/>
      <c r="C2" s="92"/>
      <c r="D2" s="92"/>
      <c r="E2" s="92"/>
      <c r="F2" s="92"/>
      <c r="G2" s="92"/>
      <c r="H2" s="92"/>
      <c r="I2" s="93"/>
      <c r="L2" s="84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5" t="s">
        <v>16</v>
      </c>
      <c r="B4" s="86"/>
      <c r="C4" s="86"/>
      <c r="D4" s="87"/>
      <c r="E4" s="6"/>
      <c r="F4" s="61"/>
      <c r="G4" s="61"/>
      <c r="H4" s="61"/>
      <c r="I4" s="61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2" t="str">
        <f>A14</f>
        <v>Total Investments</v>
      </c>
      <c r="G5" s="73">
        <f t="shared" ref="G5:I5" si="0">B14</f>
        <v>600000</v>
      </c>
      <c r="H5" s="73">
        <f t="shared" si="0"/>
        <v>610000</v>
      </c>
      <c r="I5" s="73">
        <f t="shared" si="0"/>
        <v>10000</v>
      </c>
    </row>
    <row r="6" spans="1:12" s="2" customFormat="1" ht="15" thickTop="1" thickBot="1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1">C6-B6</f>
        <v>50000</v>
      </c>
      <c r="E6" s="7"/>
      <c r="F6" s="62"/>
      <c r="G6" s="67"/>
      <c r="H6" s="67"/>
      <c r="I6" s="67"/>
    </row>
    <row r="7" spans="1:12" s="2" customFormat="1" ht="15" thickTop="1" thickBot="1" x14ac:dyDescent="0.3">
      <c r="A7" s="26" t="s">
        <v>17</v>
      </c>
      <c r="B7" s="27"/>
      <c r="C7" s="27"/>
      <c r="D7" s="23">
        <f t="shared" si="1"/>
        <v>0</v>
      </c>
      <c r="E7" s="7"/>
      <c r="F7" s="62"/>
      <c r="G7" s="67"/>
      <c r="H7" s="67"/>
      <c r="I7" s="67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7" t="str">
        <f>A31</f>
        <v>Total Fixed Costs</v>
      </c>
      <c r="G8" s="78">
        <f>B31</f>
        <v>230200</v>
      </c>
      <c r="H8" s="78">
        <f>C31</f>
        <v>205466</v>
      </c>
      <c r="I8" s="78">
        <f>H8-G8</f>
        <v>-24734</v>
      </c>
    </row>
    <row r="9" spans="1:12" s="1" customFormat="1" ht="15.6" customHeight="1" thickTop="1" thickBot="1" x14ac:dyDescent="0.3">
      <c r="A9" s="85" t="s">
        <v>2</v>
      </c>
      <c r="B9" s="86"/>
      <c r="C9" s="86"/>
      <c r="D9" s="87"/>
      <c r="E9" s="7"/>
      <c r="F9" s="62"/>
      <c r="G9" s="67"/>
      <c r="H9" s="67"/>
      <c r="I9" s="67"/>
      <c r="J9" s="83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9" t="str">
        <f>F30</f>
        <v>Total Monthly Costs</v>
      </c>
      <c r="G10" s="80">
        <f>G30</f>
        <v>240600</v>
      </c>
      <c r="H10" s="80">
        <f>H30</f>
        <v>244920</v>
      </c>
      <c r="I10" s="80">
        <f>H10-G10</f>
        <v>4320</v>
      </c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2">
        <f>C11-B11</f>
        <v>-5000</v>
      </c>
      <c r="E11" s="7"/>
      <c r="F11" s="62"/>
      <c r="G11" s="67"/>
      <c r="H11" s="67"/>
      <c r="I11" s="67"/>
    </row>
    <row r="12" spans="1:12" s="2" customFormat="1" thickBot="1" x14ac:dyDescent="0.3">
      <c r="A12" s="33" t="s">
        <v>21</v>
      </c>
      <c r="B12" s="34"/>
      <c r="C12" s="34"/>
      <c r="D12" s="28"/>
      <c r="E12" s="7"/>
      <c r="F12" s="81" t="str">
        <f>F31</f>
        <v>Total Cost (Fixed + Recurring)</v>
      </c>
      <c r="G12" s="96">
        <f>G31</f>
        <v>470800</v>
      </c>
      <c r="H12" s="82">
        <f>H31</f>
        <v>450386</v>
      </c>
      <c r="I12" s="97">
        <f>H12-G12</f>
        <v>-20414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3"/>
      <c r="G13" s="95"/>
      <c r="H13" s="68"/>
      <c r="I13" s="68"/>
    </row>
    <row r="14" spans="1:12" s="1" customFormat="1" ht="16.8" thickTop="1" thickBot="1" x14ac:dyDescent="0.3">
      <c r="A14" s="70" t="s">
        <v>22</v>
      </c>
      <c r="B14" s="71">
        <f>B8+B13</f>
        <v>600000</v>
      </c>
      <c r="C14" s="71">
        <f>C8+C13</f>
        <v>610000</v>
      </c>
      <c r="D14" s="71">
        <f>D8+D13</f>
        <v>10000</v>
      </c>
      <c r="E14" s="7"/>
      <c r="F14" s="60" t="s">
        <v>9</v>
      </c>
      <c r="G14" s="69">
        <f>G5-G10</f>
        <v>359400</v>
      </c>
      <c r="H14" s="69">
        <f>H5-H10</f>
        <v>365080</v>
      </c>
      <c r="I14" s="57">
        <f>H14-G14</f>
        <v>5680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0" si="2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7" si="3">H18-G18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7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2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2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7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7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2"/>
        <v>0</v>
      </c>
      <c r="E28" s="7"/>
      <c r="F28" s="74" t="s">
        <v>7</v>
      </c>
      <c r="G28" s="75">
        <f>SUM(G17:G27)</f>
        <v>40100</v>
      </c>
      <c r="H28" s="75">
        <f>SUM(H17:H27)</f>
        <v>40820</v>
      </c>
      <c r="I28" s="75">
        <f>H28-G28</f>
        <v>720</v>
      </c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8"/>
      <c r="F29" s="39" t="s">
        <v>47</v>
      </c>
      <c r="G29" s="58">
        <v>6</v>
      </c>
      <c r="H29" s="59">
        <v>6</v>
      </c>
      <c r="I29" s="59"/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2"/>
        <v>0</v>
      </c>
      <c r="E30" s="7"/>
      <c r="F30" s="76" t="s">
        <v>8</v>
      </c>
      <c r="G30" s="75">
        <f>G28*G29</f>
        <v>240600</v>
      </c>
      <c r="H30" s="75">
        <f>H28*H29</f>
        <v>244920</v>
      </c>
      <c r="I30" s="75">
        <f>H30-G30</f>
        <v>4320</v>
      </c>
    </row>
    <row r="31" spans="1:9" s="2" customFormat="1" ht="16.8" thickTop="1" thickBot="1" x14ac:dyDescent="0.3">
      <c r="A31" s="65" t="s">
        <v>6</v>
      </c>
      <c r="B31" s="66">
        <f>SUM(B17:B30)</f>
        <v>230200</v>
      </c>
      <c r="C31" s="66">
        <f>SUM(C17:C30)</f>
        <v>205466</v>
      </c>
      <c r="D31" s="66">
        <f>SUM(D17:D30)</f>
        <v>-24734</v>
      </c>
      <c r="E31" s="7"/>
      <c r="F31" s="64" t="s">
        <v>48</v>
      </c>
      <c r="G31" s="57">
        <f>G8+G30</f>
        <v>470800</v>
      </c>
      <c r="H31" s="57">
        <f>H8+H30</f>
        <v>450386</v>
      </c>
      <c r="I31" s="57">
        <f>H31-G31</f>
        <v>-20414</v>
      </c>
    </row>
    <row r="32" spans="1:9" ht="15" thickTop="1" x14ac:dyDescent="0.3"/>
    <row r="33" spans="8:8" x14ac:dyDescent="0.3">
      <c r="H33" s="94"/>
    </row>
  </sheetData>
  <mergeCells count="4">
    <mergeCell ref="A4:D4"/>
    <mergeCell ref="A9:D9"/>
    <mergeCell ref="A1:I1"/>
    <mergeCell ref="A2:I2"/>
  </mergeCells>
  <conditionalFormatting sqref="D5:D8 D10:D30 I16:I31">
    <cfRule type="expression" dxfId="0" priority="4" stopIfTrue="1">
      <formula>D5&lt;0</formula>
    </cfRule>
  </conditionalFormatting>
  <conditionalFormatting sqref="I14">
    <cfRule type="expression" dxfId="1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shashi Gouda</cp:lastModifiedBy>
  <dcterms:created xsi:type="dcterms:W3CDTF">2017-04-05T05:31:46Z</dcterms:created>
  <dcterms:modified xsi:type="dcterms:W3CDTF">2023-09-07T04:40:11Z</dcterms:modified>
</cp:coreProperties>
</file>