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2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PM5_Pu_NGI_AYBR" sheetId="3" state="visible" r:id="rId3"/>
    <sheet xmlns:r="http://schemas.openxmlformats.org/officeDocument/2006/relationships" name="PM5_Pu_GHS_AYBR" sheetId="4" state="visible" r:id="rId4"/>
    <sheet xmlns:r="http://schemas.openxmlformats.org/officeDocument/2006/relationships" name="PM5_Pu_NGI" sheetId="5" state="visible" r:id="rId5"/>
    <sheet xmlns:r="http://schemas.openxmlformats.org/officeDocument/2006/relationships" name="PM5_Pu_GHS" sheetId="6" state="visible" r:id="rId6"/>
  </sheets>
  <externalReferences>
    <externalReference xmlns:r="http://schemas.openxmlformats.org/officeDocument/2006/relationships" r:id="rId7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Verdana"/>
      <family val="2"/>
      <color theme="1"/>
      <sz val="9"/>
    </font>
    <font>
      <name val="Calibri"/>
      <family val="2"/>
      <b val="1"/>
      <color theme="1"/>
      <sz val="11"/>
      <scheme val="minor"/>
    </font>
    <font>
      <name val="Verdana"/>
      <family val="2"/>
      <b val="1"/>
      <color theme="1"/>
      <sz val="9"/>
    </font>
  </fonts>
  <fills count="12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pivotButton="0" quotePrefix="0" xfId="0"/>
    <xf numFmtId="0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3" fillId="0" borderId="1" pivotButton="0" quotePrefix="0" xfId="1"/>
    <xf numFmtId="0" fontId="3" fillId="0" borderId="2" pivotButton="0" quotePrefix="0" xfId="1"/>
    <xf numFmtId="0" fontId="1" fillId="0" borderId="0" pivotButton="0" quotePrefix="0" xfId="1"/>
    <xf numFmtId="0" fontId="1" fillId="0" borderId="3" pivotButton="0" quotePrefix="0" xfId="1"/>
    <xf numFmtId="0" fontId="1" fillId="10" borderId="0" pivotButton="0" quotePrefix="0" xfId="1"/>
    <xf numFmtId="0" fontId="0" fillId="10" borderId="0" pivotButton="0" quotePrefix="0" xfId="1"/>
    <xf numFmtId="0" fontId="1" fillId="10" borderId="4" pivotButton="0" quotePrefix="0" xfId="1"/>
    <xf numFmtId="0" fontId="1" fillId="10" borderId="5" pivotButton="0" quotePrefix="0" xfId="1"/>
    <xf numFmtId="0" fontId="1" fillId="10" borderId="0" applyAlignment="1" pivotButton="0" quotePrefix="0" xfId="1">
      <alignment horizontal="center"/>
    </xf>
    <xf numFmtId="0" fontId="1" fillId="10" borderId="3" pivotButton="0" quotePrefix="0" xfId="1"/>
    <xf numFmtId="0" fontId="0" fillId="11" borderId="0" pivotButton="0" quotePrefix="0" xfId="0"/>
    <xf numFmtId="0" fontId="0" fillId="11" borderId="0" pivotButton="0" quotePrefix="0" xfId="1"/>
    <xf numFmtId="0" fontId="1" fillId="11" borderId="0" pivotButton="0" quotePrefix="0" xfId="1"/>
    <xf numFmtId="0" fontId="1" fillId="11" borderId="3" pivotButton="0" quotePrefix="0" xfId="1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externalLink" Target="/xl/externalLinks/externalLink1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100" b="0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1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Comparison PISA - COPCAT - Predictor:</a:t>
            </a:r>
            <a:r>
              <a:rPr lang="en-US" sz="11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 xml:space="preserve"> PM5-NGI</a:t>
            </a:r>
            <a:endParaRPr lang="en-US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rich>
      </tx>
      <layout>
        <manualLayout>
          <xMode val="edge"/>
          <yMode val="edge"/>
          <wMode val="factor"/>
          <hMode val="factor"/>
          <x val="0.1802091236571137"/>
          <y val="0.0174617971626642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273932863655201"/>
          <y val="0.09641406576242449"/>
          <w val="0.8225122466979077"/>
          <h val="0.7507243012040195"/>
        </manualLayout>
      </layout>
      <scatterChart>
        <scatterStyle val="lineMarker"/>
        <varyColors val="0"/>
        <ser>
          <idx val="0"/>
          <order val="0"/>
          <tx>
            <v>PISA</v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PM5_Pu_NGI_AYBR!$AQ$3:$AQ$152</f>
              <numCache>
                <formatCode>General</formatCode>
                <ptCount val="150"/>
                <pt idx="0">
                  <v>11.76711916666667</v>
                </pt>
                <pt idx="1">
                  <v>11.79654044117647</v>
                </pt>
                <pt idx="2">
                  <v>11.81946166666667</v>
                </pt>
                <pt idx="3">
                  <v>11.842725</v>
                </pt>
                <pt idx="4">
                  <v>15.490252775</v>
                </pt>
                <pt idx="5">
                  <v>15.59945833088235</v>
                </pt>
                <pt idx="6">
                  <v>15.562522225</v>
                </pt>
                <pt idx="7">
                  <v>15.66322549264706</v>
                </pt>
                <pt idx="8">
                  <v>15.634775</v>
                </pt>
                <pt idx="9">
                  <v>15.72697794117647</v>
                </pt>
                <pt idx="10">
                  <v>15.707027775</v>
                </pt>
                <pt idx="11">
                  <v>15.79073038970588</v>
                </pt>
                <pt idx="12">
                  <v>15.779297225</v>
                </pt>
                <pt idx="13">
                  <v>15.85449755147059</v>
                </pt>
                <pt idx="14">
                  <v>15.85155</v>
                </pt>
                <pt idx="15">
                  <v>15.91825</v>
                </pt>
                <pt idx="16">
                  <v>15.001125</v>
                </pt>
                <pt idx="17">
                  <v>15.167875</v>
                </pt>
                <pt idx="18">
                  <v>15.0845</v>
                </pt>
                <pt idx="19">
                  <v>15.24144117647059</v>
                </pt>
                <pt idx="20">
                  <v>15.167875</v>
                </pt>
                <pt idx="21">
                  <v>15.31500735294118</v>
                </pt>
                <pt idx="22">
                  <v>15.25125</v>
                </pt>
                <pt idx="23">
                  <v>15.38857352941177</v>
                </pt>
                <pt idx="24">
                  <v>15.334625</v>
                </pt>
                <pt idx="25">
                  <v>15.46213970588235</v>
                </pt>
                <pt idx="26">
                  <v>15.418</v>
                </pt>
                <pt idx="27">
                  <v>15.53570588235294</v>
                </pt>
                <pt idx="28">
                  <v>14.834375</v>
                </pt>
                <pt idx="29">
                  <v>15.02074264705882</v>
                </pt>
                <pt idx="30">
                  <v>14.91775</v>
                </pt>
                <pt idx="31">
                  <v>15.09430882352941</v>
                </pt>
                <pt idx="32">
                  <v>14.905544</v>
                </pt>
                <pt idx="33">
                  <v>15.14445647058824</v>
                </pt>
                <pt idx="34">
                  <v>14.98152466666667</v>
                </pt>
                <pt idx="35">
                  <v>15.21149823529412</v>
                </pt>
                <pt idx="36">
                  <v>15.05750533333334</v>
                </pt>
                <pt idx="37">
                  <v>15.27854</v>
                </pt>
                <pt idx="38">
                  <v>15.133486</v>
                </pt>
                <pt idx="39">
                  <v>15.34558176470589</v>
                </pt>
                <pt idx="40">
                  <v>15.20946666666667</v>
                </pt>
                <pt idx="41">
                  <v>15.41262352941177</v>
                </pt>
                <pt idx="42">
                  <v>16.901554</v>
                </pt>
                <pt idx="43">
                  <v>17.24068882352941</v>
                </pt>
                <pt idx="44">
                  <v>16.99599966666667</v>
                </pt>
                <pt idx="45">
                  <v>17.32402323529412</v>
                </pt>
                <pt idx="46">
                  <v>17.09044533333334</v>
                </pt>
                <pt idx="47">
                  <v>17.40735764705883</v>
                </pt>
                <pt idx="48">
                  <v>17.184891</v>
                </pt>
                <pt idx="49">
                  <v>17.49069205882353</v>
                </pt>
                <pt idx="50">
                  <v>17.27933666666667</v>
                </pt>
                <pt idx="51">
                  <v>17.57402647058824</v>
                </pt>
                <pt idx="52">
                  <v>15.36183571428572</v>
                </pt>
                <pt idx="53">
                  <v>15.68809375</v>
                </pt>
                <pt idx="54">
                  <v>15.44092857142857</v>
                </pt>
                <pt idx="55">
                  <v>15.7573</v>
                </pt>
                <pt idx="56">
                  <v>15.52002142857143</v>
                </pt>
                <pt idx="57">
                  <v>15.82650625</v>
                </pt>
                <pt idx="58">
                  <v>15.59911428571429</v>
                </pt>
                <pt idx="59">
                  <v>15.8957125</v>
                </pt>
                <pt idx="60">
                  <v>15.67820714285714</v>
                </pt>
                <pt idx="61">
                  <v>15.96491875</v>
                </pt>
                <pt idx="62">
                  <v>15.7573</v>
                </pt>
                <pt idx="63">
                  <v>16.034125</v>
                </pt>
                <pt idx="64">
                  <v>15.04546428571429</v>
                </pt>
                <pt idx="65">
                  <v>15.41126875</v>
                </pt>
                <pt idx="66">
                  <v>15.12455714285714</v>
                </pt>
                <pt idx="67">
                  <v>15.480475</v>
                </pt>
                <pt idx="68">
                  <v>15.20365</v>
                </pt>
                <pt idx="69">
                  <v>15.54968125</v>
                </pt>
                <pt idx="70">
                  <v>15.28274285714286</v>
                </pt>
                <pt idx="71">
                  <v>15.6188875</v>
                </pt>
                <pt idx="72">
                  <v>13.92420928571429</v>
                </pt>
                <pt idx="73">
                  <v>14.300720625</v>
                </pt>
                <pt idx="74">
                  <v>13.99081571428572</v>
                </pt>
                <pt idx="75">
                  <v>14.35900125</v>
                </pt>
                <pt idx="76">
                  <v>14.05742214285715</v>
                </pt>
                <pt idx="77">
                  <v>14.417281875</v>
                </pt>
                <pt idx="78">
                  <v>14.12402857142857</v>
                </pt>
                <pt idx="79">
                  <v>14.4755625</v>
                </pt>
                <pt idx="80">
                  <v>13.53521714285714</v>
                </pt>
                <pt idx="81">
                  <v>13.92799</v>
                </pt>
                <pt idx="82">
                  <v>13.59340571428572</v>
                </pt>
                <pt idx="83">
                  <v>13.978905</v>
                </pt>
                <pt idx="84">
                  <v>13.65159428571429</v>
                </pt>
                <pt idx="85">
                  <v>14.02982</v>
                </pt>
                <pt idx="86">
                  <v>11.40524285714286</v>
                </pt>
                <pt idx="87">
                  <v>11.773</v>
                </pt>
                <pt idx="88">
                  <v>11.46653571428572</v>
                </pt>
                <pt idx="89">
                  <v>11.82663125</v>
                </pt>
                <pt idx="90">
                  <v>11.52782857142857</v>
                </pt>
                <pt idx="91">
                  <v>11.8802625</v>
                </pt>
                <pt idx="92">
                  <v>11.58912142857143</v>
                </pt>
                <pt idx="93">
                  <v>11.93389375</v>
                </pt>
                <pt idx="94">
                  <v>11.65041428571429</v>
                </pt>
                <pt idx="95">
                  <v>11.987525</v>
                </pt>
                <pt idx="96">
                  <v>11.28265714285714</v>
                </pt>
                <pt idx="97">
                  <v>11.6657375</v>
                </pt>
                <pt idx="98">
                  <v>11.34395</v>
                </pt>
                <pt idx="99">
                  <v>11.71936875</v>
                </pt>
                <pt idx="100">
                  <v>10.7272</v>
                </pt>
                <pt idx="101">
                  <v>11.14735</v>
                </pt>
                <pt idx="102">
                  <v>10.78722142857143</v>
                </pt>
                <pt idx="103">
                  <v>11.19986875</v>
                </pt>
                <pt idx="104">
                  <v>10.84724285714286</v>
                </pt>
                <pt idx="105">
                  <v>11.2523875</v>
                </pt>
                <pt idx="106">
                  <v>10.90726428571429</v>
                </pt>
                <pt idx="107">
                  <v>11.30490625</v>
                </pt>
                <pt idx="108">
                  <v>10.96728571428571</v>
                </pt>
                <pt idx="109">
                  <v>11.357425</v>
                </pt>
                <pt idx="110">
                  <v>11.02730714285714</v>
                </pt>
                <pt idx="111">
                  <v>11.40994375</v>
                </pt>
                <pt idx="112">
                  <v>10.36707142857143</v>
                </pt>
                <pt idx="113">
                  <v>10.8322375</v>
                </pt>
                <pt idx="114">
                  <v>10.42709285714286</v>
                </pt>
                <pt idx="115">
                  <v>10.88475625</v>
                </pt>
                <pt idx="116">
                  <v>10.48711428571429</v>
                </pt>
                <pt idx="117">
                  <v>10.937275</v>
                </pt>
                <pt idx="118">
                  <v>10.54713571428571</v>
                </pt>
                <pt idx="119">
                  <v>10.98979375</v>
                </pt>
                <pt idx="120">
                  <v>10.60715714285714</v>
                </pt>
                <pt idx="121">
                  <v>11.0423125</v>
                </pt>
                <pt idx="122">
                  <v>10.66717857142857</v>
                </pt>
                <pt idx="123">
                  <v>11.09483125</v>
                </pt>
                <pt idx="124">
                  <v>13.55886571428572</v>
                </pt>
                <pt idx="125">
                  <v>14.30467</v>
                </pt>
                <pt idx="126">
                  <v>13.64558714285714</v>
                </pt>
                <pt idx="127">
                  <v>14.38055125</v>
                </pt>
                <pt idx="128">
                  <v>13.73230857142857</v>
                </pt>
                <pt idx="129">
                  <v>14.4564325</v>
                </pt>
                <pt idx="130">
                  <v>13.81903</v>
                </pt>
                <pt idx="131">
                  <v>14.53231375</v>
                </pt>
                <pt idx="132">
                  <v>13.90575142857143</v>
                </pt>
                <pt idx="133">
                  <v>14.608195</v>
                </pt>
                <pt idx="134">
                  <v>13.99247285714286</v>
                </pt>
                <pt idx="135">
                  <v>14.68407625</v>
                </pt>
                <pt idx="136">
                  <v>13.8493825</v>
                </pt>
                <pt idx="137">
                  <v>13.92526375</v>
                </pt>
                <pt idx="138">
                  <v>14.001145</v>
                </pt>
                <pt idx="139">
                  <v>14.07702625</v>
                </pt>
                <pt idx="140">
                  <v>14.1529075</v>
                </pt>
                <pt idx="141">
                  <v>13.4548</v>
                </pt>
                <pt idx="142">
                  <v>13.47214428571429</v>
                </pt>
                <pt idx="143">
                  <v>14.22878875</v>
                </pt>
                <pt idx="144">
                  <v>13.4548</v>
                </pt>
                <pt idx="145">
                  <v>13.51854025</v>
                </pt>
                <pt idx="146">
                  <v>13.5822805</v>
                </pt>
                <pt idx="147">
                  <v>13.64602075</v>
                </pt>
                <pt idx="148">
                  <v>13.709761</v>
                </pt>
                <pt idx="149">
                  <v>13.77350125</v>
                </pt>
              </numCache>
            </numRef>
          </xVal>
          <yVal>
            <numRef>
              <f>PM5_Pu_NGI_AYBR!$G$3:$G$152</f>
              <numCache>
                <formatCode>General</formatCode>
                <ptCount val="150"/>
                <pt idx="0">
                  <v>-2.15</v>
                </pt>
                <pt idx="1">
                  <v>-2.15</v>
                </pt>
                <pt idx="2">
                  <v>-1.7</v>
                </pt>
                <pt idx="3">
                  <v>-1.7</v>
                </pt>
                <pt idx="4">
                  <v>-5.5667</v>
                </pt>
                <pt idx="5">
                  <v>-5.5667</v>
                </pt>
                <pt idx="6">
                  <v>-5.1333</v>
                </pt>
                <pt idx="7">
                  <v>-5.1333</v>
                </pt>
                <pt idx="8">
                  <v>-4.7</v>
                </pt>
                <pt idx="9">
                  <v>-4.7</v>
                </pt>
                <pt idx="10">
                  <v>-4.2667</v>
                </pt>
                <pt idx="11">
                  <v>-4.2667</v>
                </pt>
                <pt idx="12">
                  <v>-3.8333</v>
                </pt>
                <pt idx="13">
                  <v>-3.8333</v>
                </pt>
                <pt idx="14">
                  <v>-3.4</v>
                </pt>
                <pt idx="15">
                  <v>-3.4</v>
                </pt>
                <pt idx="16">
                  <v>-8.5</v>
                </pt>
                <pt idx="17">
                  <v>-8.5</v>
                </pt>
                <pt idx="18">
                  <v>-8</v>
                </pt>
                <pt idx="19">
                  <v>-8</v>
                </pt>
                <pt idx="20">
                  <v>-7.5</v>
                </pt>
                <pt idx="21">
                  <v>-7.5</v>
                </pt>
                <pt idx="22">
                  <v>-7</v>
                </pt>
                <pt idx="23">
                  <v>-7</v>
                </pt>
                <pt idx="24">
                  <v>-6.5</v>
                </pt>
                <pt idx="25">
                  <v>-6.5</v>
                </pt>
                <pt idx="26">
                  <v>-6</v>
                </pt>
                <pt idx="27">
                  <v>-6</v>
                </pt>
                <pt idx="28">
                  <v>-9.5</v>
                </pt>
                <pt idx="29">
                  <v>-9.5</v>
                </pt>
                <pt idx="30">
                  <v>-9</v>
                </pt>
                <pt idx="31">
                  <v>-9</v>
                </pt>
                <pt idx="32">
                  <v>-11.76</v>
                </pt>
                <pt idx="33">
                  <v>-11.76</v>
                </pt>
                <pt idx="34">
                  <v>-11.32</v>
                </pt>
                <pt idx="35">
                  <v>-11.32</v>
                </pt>
                <pt idx="36">
                  <v>-10.88</v>
                </pt>
                <pt idx="37">
                  <v>-10.88</v>
                </pt>
                <pt idx="38">
                  <v>-10.44</v>
                </pt>
                <pt idx="39">
                  <v>-10.44</v>
                </pt>
                <pt idx="40">
                  <v>-10</v>
                </pt>
                <pt idx="41">
                  <v>-10</v>
                </pt>
                <pt idx="42">
                  <v>-14.04</v>
                </pt>
                <pt idx="43">
                  <v>-14.04</v>
                </pt>
                <pt idx="44">
                  <v>-13.58</v>
                </pt>
                <pt idx="45">
                  <v>-13.58</v>
                </pt>
                <pt idx="46">
                  <v>-13.12</v>
                </pt>
                <pt idx="47">
                  <v>-13.12</v>
                </pt>
                <pt idx="48">
                  <v>-12.66</v>
                </pt>
                <pt idx="49">
                  <v>-12.66</v>
                </pt>
                <pt idx="50">
                  <v>-12.2</v>
                </pt>
                <pt idx="51">
                  <v>-12.2</v>
                </pt>
                <pt idx="52">
                  <v>-16.5</v>
                </pt>
                <pt idx="53">
                  <v>-16.5</v>
                </pt>
                <pt idx="54">
                  <v>-16</v>
                </pt>
                <pt idx="55">
                  <v>-16</v>
                </pt>
                <pt idx="56">
                  <v>-15.5</v>
                </pt>
                <pt idx="57">
                  <v>-15.5</v>
                </pt>
                <pt idx="58">
                  <v>-15</v>
                </pt>
                <pt idx="59">
                  <v>-15</v>
                </pt>
                <pt idx="60">
                  <v>-14.5</v>
                </pt>
                <pt idx="61">
                  <v>-14.5</v>
                </pt>
                <pt idx="62">
                  <v>-14</v>
                </pt>
                <pt idx="63">
                  <v>-14</v>
                </pt>
                <pt idx="64">
                  <v>-18.5</v>
                </pt>
                <pt idx="65">
                  <v>-18.5</v>
                </pt>
                <pt idx="66">
                  <v>-18</v>
                </pt>
                <pt idx="67">
                  <v>-18</v>
                </pt>
                <pt idx="68">
                  <v>-17.5</v>
                </pt>
                <pt idx="69">
                  <v>-17.5</v>
                </pt>
                <pt idx="70">
                  <v>-17</v>
                </pt>
                <pt idx="71">
                  <v>-17</v>
                </pt>
                <pt idx="72">
                  <v>-20.35</v>
                </pt>
                <pt idx="73">
                  <v>-20.35</v>
                </pt>
                <pt idx="74">
                  <v>-19.9</v>
                </pt>
                <pt idx="75">
                  <v>-19.9</v>
                </pt>
                <pt idx="76">
                  <v>-19.45</v>
                </pt>
                <pt idx="77">
                  <v>-19.45</v>
                </pt>
                <pt idx="78">
                  <v>-19</v>
                </pt>
                <pt idx="79">
                  <v>-19</v>
                </pt>
                <pt idx="80">
                  <v>-21.6</v>
                </pt>
                <pt idx="81">
                  <v>-21.6</v>
                </pt>
                <pt idx="82">
                  <v>-21.2</v>
                </pt>
                <pt idx="83">
                  <v>-21.2</v>
                </pt>
                <pt idx="84">
                  <v>-20.8</v>
                </pt>
                <pt idx="85">
                  <v>-20.8</v>
                </pt>
                <pt idx="86">
                  <v>-24</v>
                </pt>
                <pt idx="87">
                  <v>-24</v>
                </pt>
                <pt idx="88">
                  <v>-23.5</v>
                </pt>
                <pt idx="89">
                  <v>-23.5</v>
                </pt>
                <pt idx="90">
                  <v>-23</v>
                </pt>
                <pt idx="91">
                  <v>-23</v>
                </pt>
                <pt idx="92">
                  <v>-22.5</v>
                </pt>
                <pt idx="93">
                  <v>-22.5</v>
                </pt>
                <pt idx="94">
                  <v>-22</v>
                </pt>
                <pt idx="95">
                  <v>-22</v>
                </pt>
                <pt idx="96">
                  <v>-25</v>
                </pt>
                <pt idx="97">
                  <v>-25</v>
                </pt>
                <pt idx="98">
                  <v>-24.5</v>
                </pt>
                <pt idx="99">
                  <v>-24.5</v>
                </pt>
                <pt idx="100">
                  <v>-28</v>
                </pt>
                <pt idx="101">
                  <v>-28</v>
                </pt>
                <pt idx="102">
                  <v>-27.5</v>
                </pt>
                <pt idx="103">
                  <v>-27.5</v>
                </pt>
                <pt idx="104">
                  <v>-27</v>
                </pt>
                <pt idx="105">
                  <v>-27</v>
                </pt>
                <pt idx="106">
                  <v>-26.5</v>
                </pt>
                <pt idx="107">
                  <v>-26.5</v>
                </pt>
                <pt idx="108">
                  <v>-26</v>
                </pt>
                <pt idx="109">
                  <v>-26</v>
                </pt>
                <pt idx="110">
                  <v>-25.5</v>
                </pt>
                <pt idx="111">
                  <v>-25.5</v>
                </pt>
                <pt idx="112">
                  <v>-31</v>
                </pt>
                <pt idx="113">
                  <v>-31</v>
                </pt>
                <pt idx="114">
                  <v>-30.5</v>
                </pt>
                <pt idx="115">
                  <v>-30.5</v>
                </pt>
                <pt idx="116">
                  <v>-30</v>
                </pt>
                <pt idx="117">
                  <v>-30</v>
                </pt>
                <pt idx="118">
                  <v>-29.5</v>
                </pt>
                <pt idx="119">
                  <v>-29.5</v>
                </pt>
                <pt idx="120">
                  <v>-29</v>
                </pt>
                <pt idx="121">
                  <v>-29</v>
                </pt>
                <pt idx="122">
                  <v>-28.5</v>
                </pt>
                <pt idx="123">
                  <v>-28.5</v>
                </pt>
                <pt idx="124">
                  <v>-34.4</v>
                </pt>
                <pt idx="125">
                  <v>-34.4</v>
                </pt>
                <pt idx="126">
                  <v>-33.9</v>
                </pt>
                <pt idx="127">
                  <v>-33.9</v>
                </pt>
                <pt idx="128">
                  <v>-33.4</v>
                </pt>
                <pt idx="129">
                  <v>-33.4</v>
                </pt>
                <pt idx="130">
                  <v>-32.9</v>
                </pt>
                <pt idx="131">
                  <v>-32.9</v>
                </pt>
                <pt idx="132">
                  <v>-32.4</v>
                </pt>
                <pt idx="133">
                  <v>-32.4</v>
                </pt>
                <pt idx="134">
                  <v>-31.9</v>
                </pt>
                <pt idx="135">
                  <v>-31.9</v>
                </pt>
                <pt idx="136">
                  <v>-37.4</v>
                </pt>
                <pt idx="137">
                  <v>-36.9</v>
                </pt>
                <pt idx="138">
                  <v>-36.4</v>
                </pt>
                <pt idx="139">
                  <v>-35.9</v>
                </pt>
                <pt idx="140">
                  <v>-35.4</v>
                </pt>
                <pt idx="141">
                  <v>-35</v>
                </pt>
                <pt idx="142">
                  <v>-34.9</v>
                </pt>
                <pt idx="143">
                  <v>-34.9</v>
                </pt>
                <pt idx="144">
                  <v>-40</v>
                </pt>
                <pt idx="145">
                  <v>-39.58</v>
                </pt>
                <pt idx="146">
                  <v>-39.16</v>
                </pt>
                <pt idx="147">
                  <v>-38.74</v>
                </pt>
                <pt idx="148">
                  <v>-38.32</v>
                </pt>
                <pt idx="149">
                  <v>-37.9</v>
                </pt>
              </numCache>
            </numRef>
          </yVal>
          <smooth val="0"/>
        </ser>
        <ser>
          <idx val="1"/>
          <order val="1"/>
          <tx>
            <v>Predicted</v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xVal>
            <numRef>
              <f>PM5_Pu_NGI_AYBR!$AP$3:$AP$152</f>
              <numCache>
                <formatCode>General</formatCode>
                <ptCount val="150"/>
                <pt idx="0">
                  <v>3.82993117852431</v>
                </pt>
                <pt idx="1">
                  <v>3.814660531381648</v>
                </pt>
                <pt idx="2">
                  <v>3.802671181344055</v>
                </pt>
                <pt idx="3">
                  <v>3.790419474814876</v>
                </pt>
                <pt idx="4">
                  <v>3.768974328538792</v>
                </pt>
                <pt idx="5">
                  <v>3.778854410348186</v>
                </pt>
                <pt idx="6">
                  <v>3.775530334164267</v>
                </pt>
                <pt idx="7">
                  <v>3.784551124228287</v>
                </pt>
                <pt idx="8">
                  <v>3.782016019747529</v>
                </pt>
                <pt idx="9">
                  <v>3.790193736146339</v>
                </pt>
                <pt idx="10">
                  <v>3.788433628129812</v>
                </pt>
                <pt idx="11">
                  <v>3.795784055800635</v>
                </pt>
                <pt idx="12">
                  <v>3.794785331719197</v>
                </pt>
                <pt idx="13">
                  <v>3.801323840077647</v>
                </pt>
                <pt idx="14">
                  <v>3.801068906620163</v>
                </pt>
                <pt idx="15">
                  <v>3.806811012760495</v>
                </pt>
                <pt idx="16">
                  <v>3.722736151678175</v>
                </pt>
                <pt idx="17">
                  <v>3.738871789115947</v>
                </pt>
                <pt idx="18">
                  <v>3.730853088005213</v>
                </pt>
                <pt idx="19">
                  <v>3.745866483142237</v>
                </pt>
                <pt idx="20">
                  <v>3.738871789115947</v>
                </pt>
                <pt idx="21">
                  <v>3.752786429681374</v>
                </pt>
                <pt idx="22">
                  <v>3.746793443902017</v>
                </pt>
                <pt idx="23">
                  <v>3.759632427508376</v>
                </pt>
                <pt idx="24">
                  <v>3.754619226866498</v>
                </pt>
                <pt idx="25">
                  <v>3.766405266862298</v>
                </pt>
                <pt idx="26">
                  <v>3.762350298298045</v>
                </pt>
                <pt idx="27">
                  <v>3.773105729537457</v>
                </pt>
                <pt idx="28">
                  <v>3.706202744806055</v>
                </pt>
                <pt idx="29">
                  <v>3.724654920267833</v>
                </pt>
                <pt idx="30">
                  <v>3.714519776678366</v>
                </pt>
                <pt idx="31">
                  <v>3.731801540199327</v>
                </pt>
                <pt idx="32">
                  <v>3.693580291616715</v>
                </pt>
                <pt idx="33">
                  <v>3.71731391466881</v>
                </pt>
                <pt idx="34">
                  <v>3.701239851030675</v>
                </pt>
                <pt idx="35">
                  <v>3.723791459453133</v>
                </pt>
                <pt idx="36">
                  <v>3.708794759480668</v>
                </pt>
                <pt idx="37">
                  <v>3.730190851734152</v>
                </pt>
                <pt idx="38">
                  <v>3.716246446791001</v>
                </pt>
                <pt idx="39">
                  <v>3.736513034432987</v>
                </pt>
                <pt idx="40">
                  <v>3.723596323250597</v>
                </pt>
                <pt idx="41">
                  <v>3.742758939094278</v>
                </pt>
                <pt idx="42">
                  <v>4.748124610816451</v>
                </pt>
                <pt idx="43">
                  <v>4.611902202370375</v>
                </pt>
                <pt idx="44">
                  <v>4.708608820903192</v>
                </pt>
                <pt idx="45">
                  <v>4.580747840207101</v>
                </pt>
                <pt idx="46">
                  <v>4.670332647646117</v>
                </pt>
                <pt idx="47">
                  <v>4.550457427052543</v>
                </pt>
                <pt idx="48">
                  <v>4.633257204072255</v>
                </pt>
                <pt idx="49">
                  <v>4.521007004531764</v>
                </pt>
                <pt idx="50">
                  <v>4.597344823099202</v>
                </pt>
                <pt idx="51">
                  <v>4.492373278665205</v>
                </pt>
                <pt idx="52">
                  <v>3.836030272514621</v>
                </pt>
                <pt idx="53">
                  <v>3.846735657620697</v>
                </pt>
                <pt idx="54">
                  <v>3.838704411392674</v>
                </pt>
                <pt idx="55">
                  <v>3.848898846440358</v>
                </pt>
                <pt idx="56">
                  <v>3.841327367946796</v>
                </pt>
                <pt idx="57">
                  <v>3.851025764095801</v>
                </pt>
                <pt idx="58">
                  <v>3.843900121793381</v>
                </pt>
                <pt idx="59">
                  <v>3.853117018762025</v>
                </pt>
                <pt idx="60">
                  <v>3.846423633799219</v>
                </pt>
                <pt idx="61">
                  <v>3.85517320841648</v>
                </pt>
                <pt idx="62">
                  <v>3.848898846440358</v>
                </pt>
                <pt idx="63">
                  <v>3.857194921010061</v>
                </pt>
                <pt idx="64">
                  <v>3.824801624509657</v>
                </pt>
                <pt idx="65">
                  <v>3.83770766046388</v>
                </pt>
                <pt idx="66">
                  <v>3.827690676795614</v>
                </pt>
                <pt idx="67">
                  <v>3.840022225790505</v>
                </pt>
                <pt idx="68">
                  <v>3.830524433370804</v>
                </pt>
                <pt idx="69">
                  <v>3.842297981754632</v>
                </pt>
                <pt idx="70">
                  <v>3.833303952580776</v>
                </pt>
                <pt idx="71">
                  <v>3.844535579090376</v>
                </pt>
                <pt idx="72">
                  <v>3.584573021332059</v>
                </pt>
                <pt idx="73">
                  <v>3.628700472853718</v>
                </pt>
                <pt idx="74">
                  <v>3.592599958088003</v>
                </pt>
                <pt idx="75">
                  <v>3.63526613338683</v>
                </pt>
                <pt idx="76">
                  <v>3.600530673791743</v>
                </pt>
                <pt idx="77">
                  <v>3.641762875793515</v>
                </pt>
                <pt idx="78">
                  <v>3.60836632187094</v>
                </pt>
                <pt idx="79">
                  <v>3.648191423490424</v>
                </pt>
                <pt idx="80">
                  <v>3.542812186547493</v>
                </pt>
                <pt idx="81">
                  <v>3.591492600909498</v>
                </pt>
                <pt idx="82">
                  <v>3.550223276193192</v>
                </pt>
                <pt idx="83">
                  <v>3.597576723448096</v>
                </pt>
                <pt idx="84">
                  <v>3.55756403981089</v>
                </pt>
                <pt idx="85">
                  <v>3.603610298630627</v>
                </pt>
                <pt idx="86">
                  <v>3.853496226338596</v>
                </pt>
                <pt idx="87">
                  <v>3.844148753236463</v>
                </pt>
                <pt idx="88">
                  <v>3.851943817630622</v>
                </pt>
                <pt idx="89">
                  <v>3.842778940337071</v>
                </pt>
                <pt idx="90">
                  <v>3.85038921168332</v>
                </pt>
                <pt idx="91">
                  <v>3.84140743113949</v>
                </pt>
                <pt idx="92">
                  <v>3.848832405386776</v>
                </pt>
                <pt idx="93">
                  <v>3.840034223543119</v>
                </pt>
                <pt idx="94">
                  <v>3.847273395626671</v>
                </pt>
                <pt idx="95">
                  <v>3.83865931544476</v>
                </pt>
                <pt idx="96">
                  <v>3.856594464454255</v>
                </pt>
                <pt idx="97">
                  <v>3.846883298530085</v>
                </pt>
                <pt idx="98">
                  <v>3.855046440912763</v>
                </pt>
                <pt idx="99">
                  <v>3.845516871935665</v>
                </pt>
                <pt idx="100">
                  <v>3.954973669231718</v>
                </pt>
                <pt idx="101">
                  <v>3.933166326358122</v>
                </pt>
                <pt idx="102">
                  <v>3.951885333058284</v>
                </pt>
                <pt idx="103">
                  <v>3.930409195844133</v>
                </pt>
                <pt idx="104">
                  <v>3.948788040790403</v>
                </pt>
                <pt idx="105">
                  <v>3.927645070440978</v>
                </pt>
                <pt idx="106">
                  <v>3.945681766455636</v>
                </pt>
                <pt idx="107">
                  <v>3.924873932402502</v>
                </pt>
                <pt idx="108">
                  <v>3.942566484006223</v>
                </pt>
                <pt idx="109">
                  <v>3.922095763937523</v>
                </pt>
                <pt idx="110">
                  <v>3.939442167318865</v>
                </pt>
                <pt idx="111">
                  <v>3.919310547209722</v>
                </pt>
                <pt idx="112">
                  <v>3.973317053310141</v>
                </pt>
                <pt idx="113">
                  <v>3.94956320491031</v>
                </pt>
                <pt idx="114">
                  <v>3.970281912472654</v>
                </pt>
                <pt idx="115">
                  <v>3.946847673568914</v>
                </pt>
                <pt idx="116">
                  <v>3.967237969805809</v>
                </pt>
                <pt idx="117">
                  <v>3.944125252876193</v>
                </pt>
                <pt idx="118">
                  <v>3.964185199784531</v>
                </pt>
                <pt idx="119">
                  <v>3.941395925353743</v>
                </pt>
                <pt idx="120">
                  <v>3.961123576809721</v>
                </pt>
                <pt idx="121">
                  <v>3.938659673478813</v>
                </pt>
                <pt idx="122">
                  <v>3.958053075208046</v>
                </pt>
                <pt idx="123">
                  <v>3.935916479684197</v>
                </pt>
                <pt idx="124">
                  <v>6.327941803839021</v>
                </pt>
                <pt idx="125">
                  <v>5.731189561140376</v>
                </pt>
                <pt idx="126">
                  <v>6.250885744869171</v>
                </pt>
                <pt idx="127">
                  <v>5.678198693838283</v>
                </pt>
                <pt idx="128">
                  <v>6.175973339869297</v>
                </pt>
                <pt idx="129">
                  <v>5.626499995810081</v>
                </pt>
                <pt idx="130">
                  <v>6.103144953654253</v>
                </pt>
                <pt idx="131">
                  <v>5.576061957825644</v>
                </pt>
                <pt idx="132">
                  <v>6.032342610054466</v>
                </pt>
                <pt idx="133">
                  <v>5.526853838999678</v>
                </pt>
                <pt idx="134">
                  <v>5.963509945763096</v>
                </pt>
                <pt idx="135">
                  <v>5.478845648055819</v>
                </pt>
                <pt idx="136">
                  <v>6.078136589748127</v>
                </pt>
                <pt idx="137">
                  <v>6.016685504433768</v>
                </pt>
                <pt idx="138">
                  <v>5.95673288872999</v>
                </pt>
                <pt idx="139">
                  <v>5.898242202823664</v>
                </pt>
                <pt idx="140">
                  <v>5.841177797916027</v>
                </pt>
                <pt idx="141">
                  <v>6.423325189934138</v>
                </pt>
                <pt idx="142">
                  <v>6.40720285845307</v>
                </pt>
                <pt idx="143">
                  <v>5.785504894495508</v>
                </pt>
                <pt idx="144">
                  <v>6.423325189934138</v>
                </pt>
                <pt idx="145">
                  <v>6.364520129152488</v>
                </pt>
                <pt idx="146">
                  <v>6.306921956007699</v>
                </pt>
                <pt idx="147">
                  <v>6.250505900900887</v>
                </pt>
                <pt idx="148">
                  <v>6.195247702592857</v>
                </pt>
                <pt idx="149">
                  <v>6.141123597770774</v>
                </pt>
              </numCache>
            </numRef>
          </xVal>
          <yVal>
            <numRef>
              <f>PM5_Pu_NGI_AYBR!$G$3:$G$152</f>
              <numCache>
                <formatCode>General</formatCode>
                <ptCount val="150"/>
                <pt idx="0">
                  <v>-2.15</v>
                </pt>
                <pt idx="1">
                  <v>-2.15</v>
                </pt>
                <pt idx="2">
                  <v>-1.7</v>
                </pt>
                <pt idx="3">
                  <v>-1.7</v>
                </pt>
                <pt idx="4">
                  <v>-5.5667</v>
                </pt>
                <pt idx="5">
                  <v>-5.5667</v>
                </pt>
                <pt idx="6">
                  <v>-5.1333</v>
                </pt>
                <pt idx="7">
                  <v>-5.1333</v>
                </pt>
                <pt idx="8">
                  <v>-4.7</v>
                </pt>
                <pt idx="9">
                  <v>-4.7</v>
                </pt>
                <pt idx="10">
                  <v>-4.2667</v>
                </pt>
                <pt idx="11">
                  <v>-4.2667</v>
                </pt>
                <pt idx="12">
                  <v>-3.8333</v>
                </pt>
                <pt idx="13">
                  <v>-3.8333</v>
                </pt>
                <pt idx="14">
                  <v>-3.4</v>
                </pt>
                <pt idx="15">
                  <v>-3.4</v>
                </pt>
                <pt idx="16">
                  <v>-8.5</v>
                </pt>
                <pt idx="17">
                  <v>-8.5</v>
                </pt>
                <pt idx="18">
                  <v>-8</v>
                </pt>
                <pt idx="19">
                  <v>-8</v>
                </pt>
                <pt idx="20">
                  <v>-7.5</v>
                </pt>
                <pt idx="21">
                  <v>-7.5</v>
                </pt>
                <pt idx="22">
                  <v>-7</v>
                </pt>
                <pt idx="23">
                  <v>-7</v>
                </pt>
                <pt idx="24">
                  <v>-6.5</v>
                </pt>
                <pt idx="25">
                  <v>-6.5</v>
                </pt>
                <pt idx="26">
                  <v>-6</v>
                </pt>
                <pt idx="27">
                  <v>-6</v>
                </pt>
                <pt idx="28">
                  <v>-9.5</v>
                </pt>
                <pt idx="29">
                  <v>-9.5</v>
                </pt>
                <pt idx="30">
                  <v>-9</v>
                </pt>
                <pt idx="31">
                  <v>-9</v>
                </pt>
                <pt idx="32">
                  <v>-11.76</v>
                </pt>
                <pt idx="33">
                  <v>-11.76</v>
                </pt>
                <pt idx="34">
                  <v>-11.32</v>
                </pt>
                <pt idx="35">
                  <v>-11.32</v>
                </pt>
                <pt idx="36">
                  <v>-10.88</v>
                </pt>
                <pt idx="37">
                  <v>-10.88</v>
                </pt>
                <pt idx="38">
                  <v>-10.44</v>
                </pt>
                <pt idx="39">
                  <v>-10.44</v>
                </pt>
                <pt idx="40">
                  <v>-10</v>
                </pt>
                <pt idx="41">
                  <v>-10</v>
                </pt>
                <pt idx="42">
                  <v>-14.04</v>
                </pt>
                <pt idx="43">
                  <v>-14.04</v>
                </pt>
                <pt idx="44">
                  <v>-13.58</v>
                </pt>
                <pt idx="45">
                  <v>-13.58</v>
                </pt>
                <pt idx="46">
                  <v>-13.12</v>
                </pt>
                <pt idx="47">
                  <v>-13.12</v>
                </pt>
                <pt idx="48">
                  <v>-12.66</v>
                </pt>
                <pt idx="49">
                  <v>-12.66</v>
                </pt>
                <pt idx="50">
                  <v>-12.2</v>
                </pt>
                <pt idx="51">
                  <v>-12.2</v>
                </pt>
                <pt idx="52">
                  <v>-16.5</v>
                </pt>
                <pt idx="53">
                  <v>-16.5</v>
                </pt>
                <pt idx="54">
                  <v>-16</v>
                </pt>
                <pt idx="55">
                  <v>-16</v>
                </pt>
                <pt idx="56">
                  <v>-15.5</v>
                </pt>
                <pt idx="57">
                  <v>-15.5</v>
                </pt>
                <pt idx="58">
                  <v>-15</v>
                </pt>
                <pt idx="59">
                  <v>-15</v>
                </pt>
                <pt idx="60">
                  <v>-14.5</v>
                </pt>
                <pt idx="61">
                  <v>-14.5</v>
                </pt>
                <pt idx="62">
                  <v>-14</v>
                </pt>
                <pt idx="63">
                  <v>-14</v>
                </pt>
                <pt idx="64">
                  <v>-18.5</v>
                </pt>
                <pt idx="65">
                  <v>-18.5</v>
                </pt>
                <pt idx="66">
                  <v>-18</v>
                </pt>
                <pt idx="67">
                  <v>-18</v>
                </pt>
                <pt idx="68">
                  <v>-17.5</v>
                </pt>
                <pt idx="69">
                  <v>-17.5</v>
                </pt>
                <pt idx="70">
                  <v>-17</v>
                </pt>
                <pt idx="71">
                  <v>-17</v>
                </pt>
                <pt idx="72">
                  <v>-20.35</v>
                </pt>
                <pt idx="73">
                  <v>-20.35</v>
                </pt>
                <pt idx="74">
                  <v>-19.9</v>
                </pt>
                <pt idx="75">
                  <v>-19.9</v>
                </pt>
                <pt idx="76">
                  <v>-19.45</v>
                </pt>
                <pt idx="77">
                  <v>-19.45</v>
                </pt>
                <pt idx="78">
                  <v>-19</v>
                </pt>
                <pt idx="79">
                  <v>-19</v>
                </pt>
                <pt idx="80">
                  <v>-21.6</v>
                </pt>
                <pt idx="81">
                  <v>-21.6</v>
                </pt>
                <pt idx="82">
                  <v>-21.2</v>
                </pt>
                <pt idx="83">
                  <v>-21.2</v>
                </pt>
                <pt idx="84">
                  <v>-20.8</v>
                </pt>
                <pt idx="85">
                  <v>-20.8</v>
                </pt>
                <pt idx="86">
                  <v>-24</v>
                </pt>
                <pt idx="87">
                  <v>-24</v>
                </pt>
                <pt idx="88">
                  <v>-23.5</v>
                </pt>
                <pt idx="89">
                  <v>-23.5</v>
                </pt>
                <pt idx="90">
                  <v>-23</v>
                </pt>
                <pt idx="91">
                  <v>-23</v>
                </pt>
                <pt idx="92">
                  <v>-22.5</v>
                </pt>
                <pt idx="93">
                  <v>-22.5</v>
                </pt>
                <pt idx="94">
                  <v>-22</v>
                </pt>
                <pt idx="95">
                  <v>-22</v>
                </pt>
                <pt idx="96">
                  <v>-25</v>
                </pt>
                <pt idx="97">
                  <v>-25</v>
                </pt>
                <pt idx="98">
                  <v>-24.5</v>
                </pt>
                <pt idx="99">
                  <v>-24.5</v>
                </pt>
                <pt idx="100">
                  <v>-28</v>
                </pt>
                <pt idx="101">
                  <v>-28</v>
                </pt>
                <pt idx="102">
                  <v>-27.5</v>
                </pt>
                <pt idx="103">
                  <v>-27.5</v>
                </pt>
                <pt idx="104">
                  <v>-27</v>
                </pt>
                <pt idx="105">
                  <v>-27</v>
                </pt>
                <pt idx="106">
                  <v>-26.5</v>
                </pt>
                <pt idx="107">
                  <v>-26.5</v>
                </pt>
                <pt idx="108">
                  <v>-26</v>
                </pt>
                <pt idx="109">
                  <v>-26</v>
                </pt>
                <pt idx="110">
                  <v>-25.5</v>
                </pt>
                <pt idx="111">
                  <v>-25.5</v>
                </pt>
                <pt idx="112">
                  <v>-31</v>
                </pt>
                <pt idx="113">
                  <v>-31</v>
                </pt>
                <pt idx="114">
                  <v>-30.5</v>
                </pt>
                <pt idx="115">
                  <v>-30.5</v>
                </pt>
                <pt idx="116">
                  <v>-30</v>
                </pt>
                <pt idx="117">
                  <v>-30</v>
                </pt>
                <pt idx="118">
                  <v>-29.5</v>
                </pt>
                <pt idx="119">
                  <v>-29.5</v>
                </pt>
                <pt idx="120">
                  <v>-29</v>
                </pt>
                <pt idx="121">
                  <v>-29</v>
                </pt>
                <pt idx="122">
                  <v>-28.5</v>
                </pt>
                <pt idx="123">
                  <v>-28.5</v>
                </pt>
                <pt idx="124">
                  <v>-34.4</v>
                </pt>
                <pt idx="125">
                  <v>-34.4</v>
                </pt>
                <pt idx="126">
                  <v>-33.9</v>
                </pt>
                <pt idx="127">
                  <v>-33.9</v>
                </pt>
                <pt idx="128">
                  <v>-33.4</v>
                </pt>
                <pt idx="129">
                  <v>-33.4</v>
                </pt>
                <pt idx="130">
                  <v>-32.9</v>
                </pt>
                <pt idx="131">
                  <v>-32.9</v>
                </pt>
                <pt idx="132">
                  <v>-32.4</v>
                </pt>
                <pt idx="133">
                  <v>-32.4</v>
                </pt>
                <pt idx="134">
                  <v>-31.9</v>
                </pt>
                <pt idx="135">
                  <v>-31.9</v>
                </pt>
                <pt idx="136">
                  <v>-37.4</v>
                </pt>
                <pt idx="137">
                  <v>-36.9</v>
                </pt>
                <pt idx="138">
                  <v>-36.4</v>
                </pt>
                <pt idx="139">
                  <v>-35.9</v>
                </pt>
                <pt idx="140">
                  <v>-35.4</v>
                </pt>
                <pt idx="141">
                  <v>-35</v>
                </pt>
                <pt idx="142">
                  <v>-34.9</v>
                </pt>
                <pt idx="143">
                  <v>-34.9</v>
                </pt>
                <pt idx="144">
                  <v>-40</v>
                </pt>
                <pt idx="145">
                  <v>-39.58</v>
                </pt>
                <pt idx="146">
                  <v>-39.16</v>
                </pt>
                <pt idx="147">
                  <v>-38.74</v>
                </pt>
                <pt idx="148">
                  <v>-38.32</v>
                </pt>
                <pt idx="149">
                  <v>-37.9</v>
                </pt>
              </numCache>
            </numRef>
          </yVal>
          <smooth val="0"/>
        </ser>
        <ser>
          <idx val="2"/>
          <order val="2"/>
          <tx>
            <v>COPCAT</v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3"/>
              </a:solidFill>
              <a:ln xmlns:a="http://schemas.openxmlformats.org/drawingml/2006/main" w="9525">
                <a:solidFill>
                  <a:schemeClr val="accent3"/>
                </a:solidFill>
                <a:prstDash val="solid"/>
              </a:ln>
            </spPr>
          </marker>
          <xVal>
            <numRef>
              <f>PM5_Pu_NGI_AYBR!$K$3:$K$152</f>
              <numCache>
                <formatCode>General</formatCode>
                <ptCount val="150"/>
                <pt idx="0">
                  <v>3.4116</v>
                </pt>
                <pt idx="1">
                  <v>3.7744</v>
                </pt>
                <pt idx="2">
                  <v>4.057</v>
                </pt>
                <pt idx="3">
                  <v>4.3439</v>
                </pt>
                <pt idx="4">
                  <v>3.7668</v>
                </pt>
                <pt idx="5">
                  <v>3.8181</v>
                </pt>
                <pt idx="6">
                  <v>3.8007</v>
                </pt>
                <pt idx="7">
                  <v>3.848</v>
                </pt>
                <pt idx="8">
                  <v>3.8346</v>
                </pt>
                <pt idx="9">
                  <v>3.8779</v>
                </pt>
                <pt idx="10">
                  <v>3.8686</v>
                </pt>
                <pt idx="11">
                  <v>3.9078</v>
                </pt>
                <pt idx="12">
                  <v>3.9025</v>
                </pt>
                <pt idx="13">
                  <v>3.9378</v>
                </pt>
                <pt idx="14">
                  <v>3.9364</v>
                </pt>
                <pt idx="15">
                  <v>3.9677</v>
                </pt>
                <pt idx="16">
                  <v>3.5372</v>
                </pt>
                <pt idx="17">
                  <v>3.6155</v>
                </pt>
                <pt idx="18">
                  <v>3.5764</v>
                </pt>
                <pt idx="19">
                  <v>3.65</v>
                </pt>
                <pt idx="20">
                  <v>3.6155</v>
                </pt>
                <pt idx="21">
                  <v>3.6846</v>
                </pt>
                <pt idx="22">
                  <v>3.6546</v>
                </pt>
                <pt idx="23">
                  <v>3.7191</v>
                </pt>
                <pt idx="24">
                  <v>3.6938</v>
                </pt>
                <pt idx="25">
                  <v>3.7536</v>
                </pt>
                <pt idx="26">
                  <v>3.7329</v>
                </pt>
                <pt idx="27">
                  <v>3.7881</v>
                </pt>
                <pt idx="28">
                  <v>3.459</v>
                </pt>
                <pt idx="29">
                  <v>3.5464</v>
                </pt>
                <pt idx="30">
                  <v>3.4981</v>
                </pt>
                <pt idx="31">
                  <v>3.581</v>
                </pt>
                <pt idx="32">
                  <v>3.1824</v>
                </pt>
                <pt idx="33">
                  <v>3.6694</v>
                </pt>
                <pt idx="34">
                  <v>3.3373</v>
                </pt>
                <pt idx="35">
                  <v>3.806</v>
                </pt>
                <pt idx="36">
                  <v>3.4921</v>
                </pt>
                <pt idx="37">
                  <v>3.9427</v>
                </pt>
                <pt idx="38">
                  <v>3.647</v>
                </pt>
                <pt idx="39">
                  <v>4.0794</v>
                </pt>
                <pt idx="40">
                  <v>3.8019</v>
                </pt>
                <pt idx="41">
                  <v>4.216</v>
                </pt>
                <pt idx="42">
                  <v>4.2368</v>
                </pt>
                <pt idx="43">
                  <v>4.6242</v>
                </pt>
                <pt idx="44">
                  <v>4.3447</v>
                </pt>
                <pt idx="45">
                  <v>4.7194</v>
                </pt>
                <pt idx="46">
                  <v>4.4526</v>
                </pt>
                <pt idx="47">
                  <v>4.8146</v>
                </pt>
                <pt idx="48">
                  <v>4.5605</v>
                </pt>
                <pt idx="49">
                  <v>4.9097</v>
                </pt>
                <pt idx="50">
                  <v>4.6683</v>
                </pt>
                <pt idx="51">
                  <v>5.0049</v>
                </pt>
                <pt idx="52">
                  <v>2.7302</v>
                </pt>
                <pt idx="53">
                  <v>3.4803</v>
                </pt>
                <pt idx="54">
                  <v>2.912</v>
                </pt>
                <pt idx="55">
                  <v>3.6394</v>
                </pt>
                <pt idx="56">
                  <v>3.0938</v>
                </pt>
                <pt idx="57">
                  <v>3.7985</v>
                </pt>
                <pt idx="58">
                  <v>3.2757</v>
                </pt>
                <pt idx="59">
                  <v>3.9576</v>
                </pt>
                <pt idx="60">
                  <v>3.4575</v>
                </pt>
                <pt idx="61">
                  <v>4.1167</v>
                </pt>
                <pt idx="62">
                  <v>3.6394</v>
                </pt>
                <pt idx="63">
                  <v>4.2758</v>
                </pt>
                <pt idx="64">
                  <v>4.3229</v>
                </pt>
                <pt idx="65">
                  <v>4.2226</v>
                </pt>
                <pt idx="66">
                  <v>4.3012</v>
                </pt>
                <pt idx="67">
                  <v>4.2037</v>
                </pt>
                <pt idx="68">
                  <v>4.2796</v>
                </pt>
                <pt idx="69">
                  <v>4.1847</v>
                </pt>
                <pt idx="70">
                  <v>4.2579</v>
                </pt>
                <pt idx="71">
                  <v>4.1657</v>
                </pt>
                <pt idx="72">
                  <v>4.3612</v>
                </pt>
                <pt idx="73">
                  <v>3.9597</v>
                </pt>
                <pt idx="74">
                  <v>4.2901</v>
                </pt>
                <pt idx="75">
                  <v>3.8975</v>
                </pt>
                <pt idx="76">
                  <v>4.2191</v>
                </pt>
                <pt idx="77">
                  <v>3.8354</v>
                </pt>
                <pt idx="78">
                  <v>4.1481</v>
                </pt>
                <pt idx="79">
                  <v>3.7733</v>
                </pt>
                <pt idx="80">
                  <v>2.735</v>
                </pt>
                <pt idx="81">
                  <v>3.4884</v>
                </pt>
                <pt idx="82">
                  <v>2.8466</v>
                </pt>
                <pt idx="83">
                  <v>3.586</v>
                </pt>
                <pt idx="84">
                  <v>2.9582</v>
                </pt>
                <pt idx="85">
                  <v>3.6837</v>
                </pt>
                <pt idx="86">
                  <v>3.6796</v>
                </pt>
                <pt idx="87">
                  <v>3.8086</v>
                </pt>
                <pt idx="88">
                  <v>3.7011</v>
                </pt>
                <pt idx="89">
                  <v>3.8274</v>
                </pt>
                <pt idx="90">
                  <v>3.7226</v>
                </pt>
                <pt idx="91">
                  <v>3.8462</v>
                </pt>
                <pt idx="92">
                  <v>3.7441</v>
                </pt>
                <pt idx="93">
                  <v>3.865</v>
                </pt>
                <pt idx="94">
                  <v>3.7656</v>
                </pt>
                <pt idx="95">
                  <v>3.8838</v>
                </pt>
                <pt idx="96">
                  <v>3.6366</v>
                </pt>
                <pt idx="97">
                  <v>3.771</v>
                </pt>
                <pt idx="98">
                  <v>3.6581</v>
                </pt>
                <pt idx="99">
                  <v>3.7898</v>
                </pt>
                <pt idx="100">
                  <v>4.1351</v>
                </pt>
                <pt idx="101">
                  <v>3.7619</v>
                </pt>
                <pt idx="102">
                  <v>4.0818</v>
                </pt>
                <pt idx="103">
                  <v>3.7152</v>
                </pt>
                <pt idx="104">
                  <v>4.0284</v>
                </pt>
                <pt idx="105">
                  <v>3.6686</v>
                </pt>
                <pt idx="106">
                  <v>3.9751</v>
                </pt>
                <pt idx="107">
                  <v>3.6219</v>
                </pt>
                <pt idx="108">
                  <v>3.9218</v>
                </pt>
                <pt idx="109">
                  <v>3.5753</v>
                </pt>
                <pt idx="110">
                  <v>3.8685</v>
                </pt>
                <pt idx="111">
                  <v>3.5286</v>
                </pt>
                <pt idx="112">
                  <v>4.455</v>
                </pt>
                <pt idx="113">
                  <v>4.0418</v>
                </pt>
                <pt idx="114">
                  <v>4.4017</v>
                </pt>
                <pt idx="115">
                  <v>3.9951</v>
                </pt>
                <pt idx="116">
                  <v>4.3483</v>
                </pt>
                <pt idx="117">
                  <v>3.9485</v>
                </pt>
                <pt idx="118">
                  <v>4.295</v>
                </pt>
                <pt idx="119">
                  <v>3.9018</v>
                </pt>
                <pt idx="120">
                  <v>4.2417</v>
                </pt>
                <pt idx="121">
                  <v>3.8552</v>
                </pt>
                <pt idx="122">
                  <v>4.1884</v>
                </pt>
                <pt idx="123">
                  <v>3.8085</v>
                </pt>
                <pt idx="124">
                  <v>6.3586</v>
                </pt>
                <pt idx="125">
                  <v>5.6888</v>
                </pt>
                <pt idx="126">
                  <v>6.2807</v>
                </pt>
                <pt idx="127">
                  <v>5.6207</v>
                </pt>
                <pt idx="128">
                  <v>6.2029</v>
                </pt>
                <pt idx="129">
                  <v>5.5525</v>
                </pt>
                <pt idx="130">
                  <v>6.125</v>
                </pt>
                <pt idx="131">
                  <v>5.4844</v>
                </pt>
                <pt idx="132">
                  <v>6.0471</v>
                </pt>
                <pt idx="133">
                  <v>5.4162</v>
                </pt>
                <pt idx="134">
                  <v>5.9692</v>
                </pt>
                <pt idx="135">
                  <v>5.348</v>
                </pt>
                <pt idx="136">
                  <v>6.0977</v>
                </pt>
                <pt idx="137">
                  <v>6.0296</v>
                </pt>
                <pt idx="138">
                  <v>5.9614</v>
                </pt>
                <pt idx="139">
                  <v>5.8933</v>
                </pt>
                <pt idx="140">
                  <v>5.8251</v>
                </pt>
                <pt idx="141">
                  <v>6.4521</v>
                </pt>
                <pt idx="142">
                  <v>6.4365</v>
                </pt>
                <pt idx="143">
                  <v>5.757</v>
                </pt>
                <pt idx="144">
                  <v>6.4521</v>
                </pt>
                <pt idx="145">
                  <v>6.3949</v>
                </pt>
                <pt idx="146">
                  <v>6.3376</v>
                </pt>
                <pt idx="147">
                  <v>6.2804</v>
                </pt>
                <pt idx="148">
                  <v>6.2231</v>
                </pt>
                <pt idx="149">
                  <v>6.1659</v>
                </pt>
              </numCache>
            </numRef>
          </xVal>
          <yVal>
            <numRef>
              <f>PM5_Pu_NGI_AYBR!$G$3:$G$152</f>
              <numCache>
                <formatCode>General</formatCode>
                <ptCount val="150"/>
                <pt idx="0">
                  <v>-2.15</v>
                </pt>
                <pt idx="1">
                  <v>-2.15</v>
                </pt>
                <pt idx="2">
                  <v>-1.7</v>
                </pt>
                <pt idx="3">
                  <v>-1.7</v>
                </pt>
                <pt idx="4">
                  <v>-5.5667</v>
                </pt>
                <pt idx="5">
                  <v>-5.5667</v>
                </pt>
                <pt idx="6">
                  <v>-5.1333</v>
                </pt>
                <pt idx="7">
                  <v>-5.1333</v>
                </pt>
                <pt idx="8">
                  <v>-4.7</v>
                </pt>
                <pt idx="9">
                  <v>-4.7</v>
                </pt>
                <pt idx="10">
                  <v>-4.2667</v>
                </pt>
                <pt idx="11">
                  <v>-4.2667</v>
                </pt>
                <pt idx="12">
                  <v>-3.8333</v>
                </pt>
                <pt idx="13">
                  <v>-3.8333</v>
                </pt>
                <pt idx="14">
                  <v>-3.4</v>
                </pt>
                <pt idx="15">
                  <v>-3.4</v>
                </pt>
                <pt idx="16">
                  <v>-8.5</v>
                </pt>
                <pt idx="17">
                  <v>-8.5</v>
                </pt>
                <pt idx="18">
                  <v>-8</v>
                </pt>
                <pt idx="19">
                  <v>-8</v>
                </pt>
                <pt idx="20">
                  <v>-7.5</v>
                </pt>
                <pt idx="21">
                  <v>-7.5</v>
                </pt>
                <pt idx="22">
                  <v>-7</v>
                </pt>
                <pt idx="23">
                  <v>-7</v>
                </pt>
                <pt idx="24">
                  <v>-6.5</v>
                </pt>
                <pt idx="25">
                  <v>-6.5</v>
                </pt>
                <pt idx="26">
                  <v>-6</v>
                </pt>
                <pt idx="27">
                  <v>-6</v>
                </pt>
                <pt idx="28">
                  <v>-9.5</v>
                </pt>
                <pt idx="29">
                  <v>-9.5</v>
                </pt>
                <pt idx="30">
                  <v>-9</v>
                </pt>
                <pt idx="31">
                  <v>-9</v>
                </pt>
                <pt idx="32">
                  <v>-11.76</v>
                </pt>
                <pt idx="33">
                  <v>-11.76</v>
                </pt>
                <pt idx="34">
                  <v>-11.32</v>
                </pt>
                <pt idx="35">
                  <v>-11.32</v>
                </pt>
                <pt idx="36">
                  <v>-10.88</v>
                </pt>
                <pt idx="37">
                  <v>-10.88</v>
                </pt>
                <pt idx="38">
                  <v>-10.44</v>
                </pt>
                <pt idx="39">
                  <v>-10.44</v>
                </pt>
                <pt idx="40">
                  <v>-10</v>
                </pt>
                <pt idx="41">
                  <v>-10</v>
                </pt>
                <pt idx="42">
                  <v>-14.04</v>
                </pt>
                <pt idx="43">
                  <v>-14.04</v>
                </pt>
                <pt idx="44">
                  <v>-13.58</v>
                </pt>
                <pt idx="45">
                  <v>-13.58</v>
                </pt>
                <pt idx="46">
                  <v>-13.12</v>
                </pt>
                <pt idx="47">
                  <v>-13.12</v>
                </pt>
                <pt idx="48">
                  <v>-12.66</v>
                </pt>
                <pt idx="49">
                  <v>-12.66</v>
                </pt>
                <pt idx="50">
                  <v>-12.2</v>
                </pt>
                <pt idx="51">
                  <v>-12.2</v>
                </pt>
                <pt idx="52">
                  <v>-16.5</v>
                </pt>
                <pt idx="53">
                  <v>-16.5</v>
                </pt>
                <pt idx="54">
                  <v>-16</v>
                </pt>
                <pt idx="55">
                  <v>-16</v>
                </pt>
                <pt idx="56">
                  <v>-15.5</v>
                </pt>
                <pt idx="57">
                  <v>-15.5</v>
                </pt>
                <pt idx="58">
                  <v>-15</v>
                </pt>
                <pt idx="59">
                  <v>-15</v>
                </pt>
                <pt idx="60">
                  <v>-14.5</v>
                </pt>
                <pt idx="61">
                  <v>-14.5</v>
                </pt>
                <pt idx="62">
                  <v>-14</v>
                </pt>
                <pt idx="63">
                  <v>-14</v>
                </pt>
                <pt idx="64">
                  <v>-18.5</v>
                </pt>
                <pt idx="65">
                  <v>-18.5</v>
                </pt>
                <pt idx="66">
                  <v>-18</v>
                </pt>
                <pt idx="67">
                  <v>-18</v>
                </pt>
                <pt idx="68">
                  <v>-17.5</v>
                </pt>
                <pt idx="69">
                  <v>-17.5</v>
                </pt>
                <pt idx="70">
                  <v>-17</v>
                </pt>
                <pt idx="71">
                  <v>-17</v>
                </pt>
                <pt idx="72">
                  <v>-20.35</v>
                </pt>
                <pt idx="73">
                  <v>-20.35</v>
                </pt>
                <pt idx="74">
                  <v>-19.9</v>
                </pt>
                <pt idx="75">
                  <v>-19.9</v>
                </pt>
                <pt idx="76">
                  <v>-19.45</v>
                </pt>
                <pt idx="77">
                  <v>-19.45</v>
                </pt>
                <pt idx="78">
                  <v>-19</v>
                </pt>
                <pt idx="79">
                  <v>-19</v>
                </pt>
                <pt idx="80">
                  <v>-21.6</v>
                </pt>
                <pt idx="81">
                  <v>-21.6</v>
                </pt>
                <pt idx="82">
                  <v>-21.2</v>
                </pt>
                <pt idx="83">
                  <v>-21.2</v>
                </pt>
                <pt idx="84">
                  <v>-20.8</v>
                </pt>
                <pt idx="85">
                  <v>-20.8</v>
                </pt>
                <pt idx="86">
                  <v>-24</v>
                </pt>
                <pt idx="87">
                  <v>-24</v>
                </pt>
                <pt idx="88">
                  <v>-23.5</v>
                </pt>
                <pt idx="89">
                  <v>-23.5</v>
                </pt>
                <pt idx="90">
                  <v>-23</v>
                </pt>
                <pt idx="91">
                  <v>-23</v>
                </pt>
                <pt idx="92">
                  <v>-22.5</v>
                </pt>
                <pt idx="93">
                  <v>-22.5</v>
                </pt>
                <pt idx="94">
                  <v>-22</v>
                </pt>
                <pt idx="95">
                  <v>-22</v>
                </pt>
                <pt idx="96">
                  <v>-25</v>
                </pt>
                <pt idx="97">
                  <v>-25</v>
                </pt>
                <pt idx="98">
                  <v>-24.5</v>
                </pt>
                <pt idx="99">
                  <v>-24.5</v>
                </pt>
                <pt idx="100">
                  <v>-28</v>
                </pt>
                <pt idx="101">
                  <v>-28</v>
                </pt>
                <pt idx="102">
                  <v>-27.5</v>
                </pt>
                <pt idx="103">
                  <v>-27.5</v>
                </pt>
                <pt idx="104">
                  <v>-27</v>
                </pt>
                <pt idx="105">
                  <v>-27</v>
                </pt>
                <pt idx="106">
                  <v>-26.5</v>
                </pt>
                <pt idx="107">
                  <v>-26.5</v>
                </pt>
                <pt idx="108">
                  <v>-26</v>
                </pt>
                <pt idx="109">
                  <v>-26</v>
                </pt>
                <pt idx="110">
                  <v>-25.5</v>
                </pt>
                <pt idx="111">
                  <v>-25.5</v>
                </pt>
                <pt idx="112">
                  <v>-31</v>
                </pt>
                <pt idx="113">
                  <v>-31</v>
                </pt>
                <pt idx="114">
                  <v>-30.5</v>
                </pt>
                <pt idx="115">
                  <v>-30.5</v>
                </pt>
                <pt idx="116">
                  <v>-30</v>
                </pt>
                <pt idx="117">
                  <v>-30</v>
                </pt>
                <pt idx="118">
                  <v>-29.5</v>
                </pt>
                <pt idx="119">
                  <v>-29.5</v>
                </pt>
                <pt idx="120">
                  <v>-29</v>
                </pt>
                <pt idx="121">
                  <v>-29</v>
                </pt>
                <pt idx="122">
                  <v>-28.5</v>
                </pt>
                <pt idx="123">
                  <v>-28.5</v>
                </pt>
                <pt idx="124">
                  <v>-34.4</v>
                </pt>
                <pt idx="125">
                  <v>-34.4</v>
                </pt>
                <pt idx="126">
                  <v>-33.9</v>
                </pt>
                <pt idx="127">
                  <v>-33.9</v>
                </pt>
                <pt idx="128">
                  <v>-33.4</v>
                </pt>
                <pt idx="129">
                  <v>-33.4</v>
                </pt>
                <pt idx="130">
                  <v>-32.9</v>
                </pt>
                <pt idx="131">
                  <v>-32.9</v>
                </pt>
                <pt idx="132">
                  <v>-32.4</v>
                </pt>
                <pt idx="133">
                  <v>-32.4</v>
                </pt>
                <pt idx="134">
                  <v>-31.9</v>
                </pt>
                <pt idx="135">
                  <v>-31.9</v>
                </pt>
                <pt idx="136">
                  <v>-37.4</v>
                </pt>
                <pt idx="137">
                  <v>-36.9</v>
                </pt>
                <pt idx="138">
                  <v>-36.4</v>
                </pt>
                <pt idx="139">
                  <v>-35.9</v>
                </pt>
                <pt idx="140">
                  <v>-35.4</v>
                </pt>
                <pt idx="141">
                  <v>-35</v>
                </pt>
                <pt idx="142">
                  <v>-34.9</v>
                </pt>
                <pt idx="143">
                  <v>-34.9</v>
                </pt>
                <pt idx="144">
                  <v>-40</v>
                </pt>
                <pt idx="145">
                  <v>-39.58</v>
                </pt>
                <pt idx="146">
                  <v>-39.16</v>
                </pt>
                <pt idx="147">
                  <v>-38.74</v>
                </pt>
                <pt idx="148">
                  <v>-38.32</v>
                </pt>
                <pt idx="149">
                  <v>-37.9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598508992"/>
        <axId val="397499888"/>
      </scatterChart>
      <valAx>
        <axId val="59850899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xmlns:a="http://schemas.openxmlformats.org/drawingml/2006/main" rot="0" spcFirstLastPara="1" vertOverflow="ellipsis" vert="horz" wrap="square" anchor="b" anchorCtr="0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PU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low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97499888"/>
        <crosses val="autoZero"/>
        <crossBetween val="midCat"/>
      </valAx>
      <valAx>
        <axId val="3974998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Depth [m]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98508992"/>
        <crosses val="autoZero"/>
        <crossBetween val="midCat"/>
      </valAx>
    </plotArea>
    <legend>
      <legendPos val="b"/>
      <layout>
        <manualLayout>
          <xMode val="edge"/>
          <yMode val="edge"/>
          <wMode val="factor"/>
          <hMode val="factor"/>
          <x val="0.3772067965188562"/>
          <y val="0.9379479618802486"/>
          <w val="0.3589467308489273"/>
          <h val="0.04209569850527803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100" b="0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1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Comparison PISA - COPCAT - Predictor:</a:t>
            </a:r>
            <a:r>
              <a:rPr lang="en-US" sz="11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 xml:space="preserve"> PM5-GHS</a:t>
            </a:r>
            <a:endParaRPr lang="en-US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rich>
      </tx>
      <layout>
        <manualLayout>
          <xMode val="edge"/>
          <yMode val="edge"/>
          <wMode val="factor"/>
          <hMode val="factor"/>
          <x val="0.1802091236571137"/>
          <y val="0.0174617971626642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273932863655201"/>
          <y val="0.09641406576242449"/>
          <w val="0.8225122466979077"/>
          <h val="0.7507243012040195"/>
        </manualLayout>
      </layout>
      <scatterChart>
        <scatterStyle val="lineMarker"/>
        <varyColors val="0"/>
        <ser>
          <idx val="0"/>
          <order val="0"/>
          <tx>
            <v>PISA</v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PM5_Pu_GHS_AYBR!$AQ$3:$AQ$152</f>
              <numCache>
                <formatCode>General</formatCode>
                <ptCount val="150"/>
                <pt idx="0">
                  <v>11.76711916666667</v>
                </pt>
                <pt idx="1">
                  <v>11.79654044117647</v>
                </pt>
                <pt idx="2">
                  <v>11.81946166666667</v>
                </pt>
                <pt idx="3">
                  <v>11.842725</v>
                </pt>
                <pt idx="4">
                  <v>15.490252775</v>
                </pt>
                <pt idx="5">
                  <v>15.59945833088235</v>
                </pt>
                <pt idx="6">
                  <v>15.562522225</v>
                </pt>
                <pt idx="7">
                  <v>15.66322549264706</v>
                </pt>
                <pt idx="8">
                  <v>15.634775</v>
                </pt>
                <pt idx="9">
                  <v>15.72697794117647</v>
                </pt>
                <pt idx="10">
                  <v>15.707027775</v>
                </pt>
                <pt idx="11">
                  <v>15.79073038970588</v>
                </pt>
                <pt idx="12">
                  <v>15.779297225</v>
                </pt>
                <pt idx="13">
                  <v>15.85449755147059</v>
                </pt>
                <pt idx="14">
                  <v>15.85155</v>
                </pt>
                <pt idx="15">
                  <v>15.91825</v>
                </pt>
                <pt idx="16">
                  <v>15.001125</v>
                </pt>
                <pt idx="17">
                  <v>15.167875</v>
                </pt>
                <pt idx="18">
                  <v>15.0845</v>
                </pt>
                <pt idx="19">
                  <v>15.24144117647059</v>
                </pt>
                <pt idx="20">
                  <v>15.167875</v>
                </pt>
                <pt idx="21">
                  <v>15.31500735294118</v>
                </pt>
                <pt idx="22">
                  <v>15.25125</v>
                </pt>
                <pt idx="23">
                  <v>15.38857352941177</v>
                </pt>
                <pt idx="24">
                  <v>15.334625</v>
                </pt>
                <pt idx="25">
                  <v>15.46213970588235</v>
                </pt>
                <pt idx="26">
                  <v>15.418</v>
                </pt>
                <pt idx="27">
                  <v>15.53570588235294</v>
                </pt>
                <pt idx="28">
                  <v>14.834375</v>
                </pt>
                <pt idx="29">
                  <v>15.02074264705882</v>
                </pt>
                <pt idx="30">
                  <v>14.91775</v>
                </pt>
                <pt idx="31">
                  <v>15.09430882352941</v>
                </pt>
                <pt idx="32">
                  <v>14.905544</v>
                </pt>
                <pt idx="33">
                  <v>15.14445647058824</v>
                </pt>
                <pt idx="34">
                  <v>14.98152466666667</v>
                </pt>
                <pt idx="35">
                  <v>15.21149823529412</v>
                </pt>
                <pt idx="36">
                  <v>15.05750533333334</v>
                </pt>
                <pt idx="37">
                  <v>15.27854</v>
                </pt>
                <pt idx="38">
                  <v>15.133486</v>
                </pt>
                <pt idx="39">
                  <v>15.34558176470589</v>
                </pt>
                <pt idx="40">
                  <v>15.20946666666667</v>
                </pt>
                <pt idx="41">
                  <v>15.41262352941177</v>
                </pt>
                <pt idx="42">
                  <v>16.901554</v>
                </pt>
                <pt idx="43">
                  <v>17.24068882352941</v>
                </pt>
                <pt idx="44">
                  <v>16.99599966666667</v>
                </pt>
                <pt idx="45">
                  <v>17.32402323529412</v>
                </pt>
                <pt idx="46">
                  <v>17.09044533333334</v>
                </pt>
                <pt idx="47">
                  <v>17.40735764705883</v>
                </pt>
                <pt idx="48">
                  <v>17.184891</v>
                </pt>
                <pt idx="49">
                  <v>17.49069205882353</v>
                </pt>
                <pt idx="50">
                  <v>17.27933666666667</v>
                </pt>
                <pt idx="51">
                  <v>17.57402647058824</v>
                </pt>
                <pt idx="52">
                  <v>15.36183571428572</v>
                </pt>
                <pt idx="53">
                  <v>15.68809375</v>
                </pt>
                <pt idx="54">
                  <v>15.44092857142857</v>
                </pt>
                <pt idx="55">
                  <v>15.7573</v>
                </pt>
                <pt idx="56">
                  <v>15.52002142857143</v>
                </pt>
                <pt idx="57">
                  <v>15.82650625</v>
                </pt>
                <pt idx="58">
                  <v>15.59911428571429</v>
                </pt>
                <pt idx="59">
                  <v>15.8957125</v>
                </pt>
                <pt idx="60">
                  <v>15.67820714285714</v>
                </pt>
                <pt idx="61">
                  <v>15.96491875</v>
                </pt>
                <pt idx="62">
                  <v>15.7573</v>
                </pt>
                <pt idx="63">
                  <v>16.034125</v>
                </pt>
                <pt idx="64">
                  <v>15.04546428571429</v>
                </pt>
                <pt idx="65">
                  <v>15.41126875</v>
                </pt>
                <pt idx="66">
                  <v>15.12455714285714</v>
                </pt>
                <pt idx="67">
                  <v>15.480475</v>
                </pt>
                <pt idx="68">
                  <v>15.20365</v>
                </pt>
                <pt idx="69">
                  <v>15.54968125</v>
                </pt>
                <pt idx="70">
                  <v>15.28274285714286</v>
                </pt>
                <pt idx="71">
                  <v>15.6188875</v>
                </pt>
                <pt idx="72">
                  <v>13.92420928571429</v>
                </pt>
                <pt idx="73">
                  <v>14.300720625</v>
                </pt>
                <pt idx="74">
                  <v>13.99081571428572</v>
                </pt>
                <pt idx="75">
                  <v>14.35900125</v>
                </pt>
                <pt idx="76">
                  <v>14.05742214285715</v>
                </pt>
                <pt idx="77">
                  <v>14.417281875</v>
                </pt>
                <pt idx="78">
                  <v>14.12402857142857</v>
                </pt>
                <pt idx="79">
                  <v>14.4755625</v>
                </pt>
                <pt idx="80">
                  <v>13.53521714285714</v>
                </pt>
                <pt idx="81">
                  <v>13.92799</v>
                </pt>
                <pt idx="82">
                  <v>13.59340571428572</v>
                </pt>
                <pt idx="83">
                  <v>13.978905</v>
                </pt>
                <pt idx="84">
                  <v>13.65159428571429</v>
                </pt>
                <pt idx="85">
                  <v>14.02982</v>
                </pt>
                <pt idx="86">
                  <v>11.40524285714286</v>
                </pt>
                <pt idx="87">
                  <v>11.773</v>
                </pt>
                <pt idx="88">
                  <v>11.46653571428572</v>
                </pt>
                <pt idx="89">
                  <v>11.82663125</v>
                </pt>
                <pt idx="90">
                  <v>11.52782857142857</v>
                </pt>
                <pt idx="91">
                  <v>11.8802625</v>
                </pt>
                <pt idx="92">
                  <v>11.58912142857143</v>
                </pt>
                <pt idx="93">
                  <v>11.93389375</v>
                </pt>
                <pt idx="94">
                  <v>11.65041428571429</v>
                </pt>
                <pt idx="95">
                  <v>11.987525</v>
                </pt>
                <pt idx="96">
                  <v>11.28265714285714</v>
                </pt>
                <pt idx="97">
                  <v>11.6657375</v>
                </pt>
                <pt idx="98">
                  <v>11.34395</v>
                </pt>
                <pt idx="99">
                  <v>11.71936875</v>
                </pt>
                <pt idx="100">
                  <v>10.7272</v>
                </pt>
                <pt idx="101">
                  <v>11.14735</v>
                </pt>
                <pt idx="102">
                  <v>10.78722142857143</v>
                </pt>
                <pt idx="103">
                  <v>11.19986875</v>
                </pt>
                <pt idx="104">
                  <v>10.84724285714286</v>
                </pt>
                <pt idx="105">
                  <v>11.2523875</v>
                </pt>
                <pt idx="106">
                  <v>10.90726428571429</v>
                </pt>
                <pt idx="107">
                  <v>11.30490625</v>
                </pt>
                <pt idx="108">
                  <v>10.96728571428571</v>
                </pt>
                <pt idx="109">
                  <v>11.357425</v>
                </pt>
                <pt idx="110">
                  <v>11.02730714285714</v>
                </pt>
                <pt idx="111">
                  <v>11.40994375</v>
                </pt>
                <pt idx="112">
                  <v>10.36707142857143</v>
                </pt>
                <pt idx="113">
                  <v>10.8322375</v>
                </pt>
                <pt idx="114">
                  <v>10.42709285714286</v>
                </pt>
                <pt idx="115">
                  <v>10.88475625</v>
                </pt>
                <pt idx="116">
                  <v>10.48711428571429</v>
                </pt>
                <pt idx="117">
                  <v>10.937275</v>
                </pt>
                <pt idx="118">
                  <v>10.54713571428571</v>
                </pt>
                <pt idx="119">
                  <v>10.98979375</v>
                </pt>
                <pt idx="120">
                  <v>10.60715714285714</v>
                </pt>
                <pt idx="121">
                  <v>11.0423125</v>
                </pt>
                <pt idx="122">
                  <v>10.66717857142857</v>
                </pt>
                <pt idx="123">
                  <v>11.09483125</v>
                </pt>
                <pt idx="124">
                  <v>13.55886571428572</v>
                </pt>
                <pt idx="125">
                  <v>14.30467</v>
                </pt>
                <pt idx="126">
                  <v>13.64558714285714</v>
                </pt>
                <pt idx="127">
                  <v>14.38055125</v>
                </pt>
                <pt idx="128">
                  <v>13.73230857142857</v>
                </pt>
                <pt idx="129">
                  <v>14.4564325</v>
                </pt>
                <pt idx="130">
                  <v>13.81903</v>
                </pt>
                <pt idx="131">
                  <v>14.53231375</v>
                </pt>
                <pt idx="132">
                  <v>13.90575142857143</v>
                </pt>
                <pt idx="133">
                  <v>14.608195</v>
                </pt>
                <pt idx="134">
                  <v>13.99247285714286</v>
                </pt>
                <pt idx="135">
                  <v>14.68407625</v>
                </pt>
                <pt idx="136">
                  <v>13.8493825</v>
                </pt>
                <pt idx="137">
                  <v>13.92526375</v>
                </pt>
                <pt idx="138">
                  <v>14.001145</v>
                </pt>
                <pt idx="139">
                  <v>14.07702625</v>
                </pt>
                <pt idx="140">
                  <v>14.1529075</v>
                </pt>
                <pt idx="141">
                  <v>13.4548</v>
                </pt>
                <pt idx="142">
                  <v>13.47214428571429</v>
                </pt>
                <pt idx="143">
                  <v>14.22878875</v>
                </pt>
                <pt idx="144">
                  <v>13.4548</v>
                </pt>
                <pt idx="145">
                  <v>13.51854025</v>
                </pt>
                <pt idx="146">
                  <v>13.5822805</v>
                </pt>
                <pt idx="147">
                  <v>13.64602075</v>
                </pt>
                <pt idx="148">
                  <v>13.709761</v>
                </pt>
                <pt idx="149">
                  <v>13.77350125</v>
                </pt>
              </numCache>
            </numRef>
          </xVal>
          <yVal>
            <numRef>
              <f>PM5_Pu_GHS_AYBR!$G$3:$G$152</f>
              <numCache>
                <formatCode>General</formatCode>
                <ptCount val="150"/>
                <pt idx="0">
                  <v>-2.15</v>
                </pt>
                <pt idx="1">
                  <v>-2.15</v>
                </pt>
                <pt idx="2">
                  <v>-1.7</v>
                </pt>
                <pt idx="3">
                  <v>-1.7</v>
                </pt>
                <pt idx="4">
                  <v>-5.5667</v>
                </pt>
                <pt idx="5">
                  <v>-5.5667</v>
                </pt>
                <pt idx="6">
                  <v>-5.1333</v>
                </pt>
                <pt idx="7">
                  <v>-5.1333</v>
                </pt>
                <pt idx="8">
                  <v>-4.7</v>
                </pt>
                <pt idx="9">
                  <v>-4.7</v>
                </pt>
                <pt idx="10">
                  <v>-4.2667</v>
                </pt>
                <pt idx="11">
                  <v>-4.2667</v>
                </pt>
                <pt idx="12">
                  <v>-3.8333</v>
                </pt>
                <pt idx="13">
                  <v>-3.8333</v>
                </pt>
                <pt idx="14">
                  <v>-3.4</v>
                </pt>
                <pt idx="15">
                  <v>-3.4</v>
                </pt>
                <pt idx="16">
                  <v>-8.5</v>
                </pt>
                <pt idx="17">
                  <v>-8.5</v>
                </pt>
                <pt idx="18">
                  <v>-8</v>
                </pt>
                <pt idx="19">
                  <v>-8</v>
                </pt>
                <pt idx="20">
                  <v>-7.5</v>
                </pt>
                <pt idx="21">
                  <v>-7.5</v>
                </pt>
                <pt idx="22">
                  <v>-7</v>
                </pt>
                <pt idx="23">
                  <v>-7</v>
                </pt>
                <pt idx="24">
                  <v>-6.5</v>
                </pt>
                <pt idx="25">
                  <v>-6.5</v>
                </pt>
                <pt idx="26">
                  <v>-6</v>
                </pt>
                <pt idx="27">
                  <v>-6</v>
                </pt>
                <pt idx="28">
                  <v>-9.5</v>
                </pt>
                <pt idx="29">
                  <v>-9.5</v>
                </pt>
                <pt idx="30">
                  <v>-9</v>
                </pt>
                <pt idx="31">
                  <v>-9</v>
                </pt>
                <pt idx="32">
                  <v>-11.76</v>
                </pt>
                <pt idx="33">
                  <v>-11.76</v>
                </pt>
                <pt idx="34">
                  <v>-11.32</v>
                </pt>
                <pt idx="35">
                  <v>-11.32</v>
                </pt>
                <pt idx="36">
                  <v>-10.88</v>
                </pt>
                <pt idx="37">
                  <v>-10.88</v>
                </pt>
                <pt idx="38">
                  <v>-10.44</v>
                </pt>
                <pt idx="39">
                  <v>-10.44</v>
                </pt>
                <pt idx="40">
                  <v>-10</v>
                </pt>
                <pt idx="41">
                  <v>-10</v>
                </pt>
                <pt idx="42">
                  <v>-14.04</v>
                </pt>
                <pt idx="43">
                  <v>-14.04</v>
                </pt>
                <pt idx="44">
                  <v>-13.58</v>
                </pt>
                <pt idx="45">
                  <v>-13.58</v>
                </pt>
                <pt idx="46">
                  <v>-13.12</v>
                </pt>
                <pt idx="47">
                  <v>-13.12</v>
                </pt>
                <pt idx="48">
                  <v>-12.66</v>
                </pt>
                <pt idx="49">
                  <v>-12.66</v>
                </pt>
                <pt idx="50">
                  <v>-12.2</v>
                </pt>
                <pt idx="51">
                  <v>-12.2</v>
                </pt>
                <pt idx="52">
                  <v>-16.5</v>
                </pt>
                <pt idx="53">
                  <v>-16.5</v>
                </pt>
                <pt idx="54">
                  <v>-16</v>
                </pt>
                <pt idx="55">
                  <v>-16</v>
                </pt>
                <pt idx="56">
                  <v>-15.5</v>
                </pt>
                <pt idx="57">
                  <v>-15.5</v>
                </pt>
                <pt idx="58">
                  <v>-15</v>
                </pt>
                <pt idx="59">
                  <v>-15</v>
                </pt>
                <pt idx="60">
                  <v>-14.5</v>
                </pt>
                <pt idx="61">
                  <v>-14.5</v>
                </pt>
                <pt idx="62">
                  <v>-14</v>
                </pt>
                <pt idx="63">
                  <v>-14</v>
                </pt>
                <pt idx="64">
                  <v>-18.5</v>
                </pt>
                <pt idx="65">
                  <v>-18.5</v>
                </pt>
                <pt idx="66">
                  <v>-18</v>
                </pt>
                <pt idx="67">
                  <v>-18</v>
                </pt>
                <pt idx="68">
                  <v>-17.5</v>
                </pt>
                <pt idx="69">
                  <v>-17.5</v>
                </pt>
                <pt idx="70">
                  <v>-17</v>
                </pt>
                <pt idx="71">
                  <v>-17</v>
                </pt>
                <pt idx="72">
                  <v>-20.35</v>
                </pt>
                <pt idx="73">
                  <v>-20.35</v>
                </pt>
                <pt idx="74">
                  <v>-19.9</v>
                </pt>
                <pt idx="75">
                  <v>-19.9</v>
                </pt>
                <pt idx="76">
                  <v>-19.45</v>
                </pt>
                <pt idx="77">
                  <v>-19.45</v>
                </pt>
                <pt idx="78">
                  <v>-19</v>
                </pt>
                <pt idx="79">
                  <v>-19</v>
                </pt>
                <pt idx="80">
                  <v>-21.6</v>
                </pt>
                <pt idx="81">
                  <v>-21.6</v>
                </pt>
                <pt idx="82">
                  <v>-21.2</v>
                </pt>
                <pt idx="83">
                  <v>-21.2</v>
                </pt>
                <pt idx="84">
                  <v>-20.8</v>
                </pt>
                <pt idx="85">
                  <v>-20.8</v>
                </pt>
                <pt idx="86">
                  <v>-24</v>
                </pt>
                <pt idx="87">
                  <v>-24</v>
                </pt>
                <pt idx="88">
                  <v>-23.5</v>
                </pt>
                <pt idx="89">
                  <v>-23.5</v>
                </pt>
                <pt idx="90">
                  <v>-23</v>
                </pt>
                <pt idx="91">
                  <v>-23</v>
                </pt>
                <pt idx="92">
                  <v>-22.5</v>
                </pt>
                <pt idx="93">
                  <v>-22.5</v>
                </pt>
                <pt idx="94">
                  <v>-22</v>
                </pt>
                <pt idx="95">
                  <v>-22</v>
                </pt>
                <pt idx="96">
                  <v>-25</v>
                </pt>
                <pt idx="97">
                  <v>-25</v>
                </pt>
                <pt idx="98">
                  <v>-24.5</v>
                </pt>
                <pt idx="99">
                  <v>-24.5</v>
                </pt>
                <pt idx="100">
                  <v>-28</v>
                </pt>
                <pt idx="101">
                  <v>-28</v>
                </pt>
                <pt idx="102">
                  <v>-27.5</v>
                </pt>
                <pt idx="103">
                  <v>-27.5</v>
                </pt>
                <pt idx="104">
                  <v>-27</v>
                </pt>
                <pt idx="105">
                  <v>-27</v>
                </pt>
                <pt idx="106">
                  <v>-26.5</v>
                </pt>
                <pt idx="107">
                  <v>-26.5</v>
                </pt>
                <pt idx="108">
                  <v>-26</v>
                </pt>
                <pt idx="109">
                  <v>-26</v>
                </pt>
                <pt idx="110">
                  <v>-25.5</v>
                </pt>
                <pt idx="111">
                  <v>-25.5</v>
                </pt>
                <pt idx="112">
                  <v>-31</v>
                </pt>
                <pt idx="113">
                  <v>-31</v>
                </pt>
                <pt idx="114">
                  <v>-30.5</v>
                </pt>
                <pt idx="115">
                  <v>-30.5</v>
                </pt>
                <pt idx="116">
                  <v>-30</v>
                </pt>
                <pt idx="117">
                  <v>-30</v>
                </pt>
                <pt idx="118">
                  <v>-29.5</v>
                </pt>
                <pt idx="119">
                  <v>-29.5</v>
                </pt>
                <pt idx="120">
                  <v>-29</v>
                </pt>
                <pt idx="121">
                  <v>-29</v>
                </pt>
                <pt idx="122">
                  <v>-28.5</v>
                </pt>
                <pt idx="123">
                  <v>-28.5</v>
                </pt>
                <pt idx="124">
                  <v>-34.4</v>
                </pt>
                <pt idx="125">
                  <v>-34.4</v>
                </pt>
                <pt idx="126">
                  <v>-33.9</v>
                </pt>
                <pt idx="127">
                  <v>-33.9</v>
                </pt>
                <pt idx="128">
                  <v>-33.4</v>
                </pt>
                <pt idx="129">
                  <v>-33.4</v>
                </pt>
                <pt idx="130">
                  <v>-32.9</v>
                </pt>
                <pt idx="131">
                  <v>-32.9</v>
                </pt>
                <pt idx="132">
                  <v>-32.4</v>
                </pt>
                <pt idx="133">
                  <v>-32.4</v>
                </pt>
                <pt idx="134">
                  <v>-31.9</v>
                </pt>
                <pt idx="135">
                  <v>-31.9</v>
                </pt>
                <pt idx="136">
                  <v>-37.4</v>
                </pt>
                <pt idx="137">
                  <v>-36.9</v>
                </pt>
                <pt idx="138">
                  <v>-36.4</v>
                </pt>
                <pt idx="139">
                  <v>-35.9</v>
                </pt>
                <pt idx="140">
                  <v>-35.4</v>
                </pt>
                <pt idx="141">
                  <v>-35</v>
                </pt>
                <pt idx="142">
                  <v>-34.9</v>
                </pt>
                <pt idx="143">
                  <v>-34.9</v>
                </pt>
                <pt idx="144">
                  <v>-40</v>
                </pt>
                <pt idx="145">
                  <v>-39.58</v>
                </pt>
                <pt idx="146">
                  <v>-39.16</v>
                </pt>
                <pt idx="147">
                  <v>-38.74</v>
                </pt>
                <pt idx="148">
                  <v>-38.32</v>
                </pt>
                <pt idx="149">
                  <v>-37.9</v>
                </pt>
              </numCache>
            </numRef>
          </yVal>
          <smooth val="0"/>
        </ser>
        <ser>
          <idx val="1"/>
          <order val="1"/>
          <tx>
            <v>Predicted</v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xVal>
            <numRef>
              <f>PM5_Pu_GHS_AYBR!$AP$3:$AP$152</f>
              <numCache>
                <formatCode>General</formatCode>
                <ptCount val="150"/>
                <pt idx="0">
                  <v>7.607069600703563</v>
                </pt>
                <pt idx="1">
                  <v>7.620832710456754</v>
                </pt>
                <pt idx="2">
                  <v>7.63153099073686</v>
                </pt>
                <pt idx="3">
                  <v>7.642367373629715</v>
                </pt>
                <pt idx="4">
                  <v>4.657917353918767</v>
                </pt>
                <pt idx="5">
                  <v>4.696819479258881</v>
                </pt>
                <pt idx="6">
                  <v>4.68380337690911</v>
                </pt>
                <pt idx="7">
                  <v>4.718955908100914</v>
                </pt>
                <pt idx="8">
                  <v>4.709131483027635</v>
                </pt>
                <pt idx="9">
                  <v>4.740670236575536</v>
                </pt>
                <pt idx="10">
                  <v>4.733919478247758</v>
                </pt>
                <pt idx="11">
                  <v>4.76197547608218</v>
                </pt>
                <pt idx="12">
                  <v>4.758184418816583</v>
                </pt>
                <pt idx="13">
                  <v>4.782884112283195</v>
                </pt>
                <pt idx="14">
                  <v>4.781926381416097</v>
                </pt>
                <pt idx="15">
                  <v>4.803394059830072</v>
                </pt>
                <pt idx="16">
                  <v>4.467249270800505</v>
                </pt>
                <pt idx="17">
                  <v>4.535399172010922</v>
                </pt>
                <pt idx="18">
                  <v>4.501747978163445</v>
                </pt>
                <pt idx="19">
                  <v>4.564404208792921</v>
                </pt>
                <pt idx="20">
                  <v>4.535399172010922</v>
                </pt>
                <pt idx="21">
                  <v>4.592779605269234</v>
                </pt>
                <pt idx="22">
                  <v>4.568223672808797</v>
                </pt>
                <pt idx="23">
                  <v>4.620539029649198</v>
                </pt>
                <pt idx="24">
                  <v>4.600241789536339</v>
                </pt>
                <pt idx="25">
                  <v>4.647695853433145</v>
                </pt>
                <pt idx="26">
                  <v>4.63147333225168</v>
                </pt>
                <pt idx="27">
                  <v>4.674263157853359</v>
                </pt>
                <pt idx="28">
                  <v>4.39562339861592</v>
                </pt>
                <pt idx="29">
                  <v>4.47544398149819</v>
                </pt>
                <pt idx="30">
                  <v>4.431881705087737</v>
                </pt>
                <pt idx="31">
                  <v>4.505750523421026</v>
                </pt>
                <pt idx="32">
                  <v>4.264933991034153</v>
                </pt>
                <pt idx="33">
                  <v>4.320245161019125</v>
                </pt>
                <pt idx="34">
                  <v>4.282978076707488</v>
                </pt>
                <pt idx="35">
                  <v>4.335032414246847</v>
                </pt>
                <pt idx="36">
                  <v>4.300595227340927</v>
                </pt>
                <pt idx="37">
                  <v>4.349510519654645</v>
                </pt>
                <pt idx="38">
                  <v>4.317795544500801</v>
                </pt>
                <pt idx="39">
                  <v>4.363685940401909</v>
                </pt>
                <pt idx="40">
                  <v>4.334588890743678</v>
                </pt>
                <pt idx="41">
                  <v>4.377565004526815</v>
                </pt>
                <pt idx="42">
                  <v>7.921348093457984</v>
                </pt>
                <pt idx="43">
                  <v>6.987161635918229</v>
                </pt>
                <pt idx="44">
                  <v>7.648646967836501</v>
                </pt>
                <pt idx="45">
                  <v>6.775916942030229</v>
                </pt>
                <pt idx="46">
                  <v>7.385814250002234</v>
                </pt>
                <pt idx="47">
                  <v>6.571431902306872</v>
                </pt>
                <pt idx="48">
                  <v>7.132492825652723</v>
                </pt>
                <pt idx="49">
                  <v>6.373490213448014</v>
                </pt>
                <pt idx="50">
                  <v>6.888338503606223</v>
                </pt>
                <pt idx="51">
                  <v>6.181882493678865</v>
                </pt>
                <pt idx="52">
                  <v>4.901248012688474</v>
                </pt>
                <pt idx="53">
                  <v>4.734754987990494</v>
                </pt>
                <pt idx="54">
                  <v>4.859146182967645</v>
                </pt>
                <pt idx="55">
                  <v>4.70178733457033</v>
                </pt>
                <pt idx="56">
                  <v>4.818179389857159</v>
                </pt>
                <pt idx="57">
                  <v>4.669598692227527</v>
                </pt>
                <pt idx="58">
                  <v>4.778317033544241</v>
                </pt>
                <pt idx="59">
                  <v>4.638170653274679</v>
                </pt>
                <pt idx="60">
                  <v>4.7395293391662</v>
                </pt>
                <pt idx="61">
                  <v>4.607485244989897</v>
                </pt>
                <pt idx="62">
                  <v>4.701787334570331</v>
                </pt>
                <pt idx="63">
                  <v>4.577524919338765</v>
                </pt>
                <pt idx="64">
                  <v>5.081647865007346</v>
                </pt>
                <pt idx="65">
                  <v>4.874799686668818</v>
                </pt>
                <pt idx="66">
                  <v>5.0346825783242</v>
                </pt>
                <pt idx="67">
                  <v>4.838522838923972</v>
                </pt>
                <pt idx="68">
                  <v>4.988983443733588</v>
                </pt>
                <pt idx="69">
                  <v>4.803103197055591</v>
                </pt>
                <pt idx="70">
                  <v>4.944516326638777</v>
                </pt>
                <pt idx="71">
                  <v>4.768520505667729</v>
                </pt>
                <pt idx="72">
                  <v>3.988543245161866</v>
                </pt>
                <pt idx="73">
                  <v>4.104795080844243</v>
                </pt>
                <pt idx="74">
                  <v>4.01012560581373</v>
                </pt>
                <pt idx="75">
                  <v>4.121588652778265</v>
                </pt>
                <pt idx="76">
                  <v>4.031259656884463</v>
                </pt>
                <pt idx="77">
                  <v>4.138076593221157</v>
                </pt>
                <pt idx="78">
                  <v>4.051954710677003</v>
                </pt>
                <pt idx="79">
                  <v>4.154264464456436</v>
                </pt>
                <pt idx="80">
                  <v>3.715538539214058</v>
                </pt>
                <pt idx="81">
                  <v>3.912444527721661</v>
                </pt>
                <pt idx="82">
                  <v>3.746228373143183</v>
                </pt>
                <pt idx="83">
                  <v>3.936275274424506</v>
                </pt>
                <pt idx="84">
                  <v>3.776375035399478</v>
                </pt>
                <pt idx="85">
                  <v>3.959736557549113</v>
                </pt>
                <pt idx="86">
                  <v>3.580638456716872</v>
                </pt>
                <pt idx="87">
                  <v>4.01551672816537</v>
                </pt>
                <pt idx="88">
                  <v>3.655550682122307</v>
                </pt>
                <pt idx="89">
                  <v>4.076084984118276</v>
                </pt>
                <pt idx="90">
                  <v>3.7294726197084</v>
                </pt>
                <pt idx="91">
                  <v>4.135952071697956</v>
                </pt>
                <pt idx="92">
                  <v>3.802417360395359</v>
                </pt>
                <pt idx="93">
                  <v>4.195126107979601</v>
                </pt>
                <pt idx="94">
                  <v>3.874397822050473</v>
                </pt>
                <pt idx="95">
                  <v>4.253615116071082</v>
                </pt>
                <pt idx="96">
                  <v>3.427789899561826</v>
                </pt>
                <pt idx="97">
                  <v>3.892243766386346</v>
                </pt>
                <pt idx="98">
                  <v>3.504722677200694</v>
                </pt>
                <pt idx="99">
                  <v>3.954239091696182</v>
                </pt>
                <pt idx="100">
                  <v>3.194010325913833</v>
                </pt>
                <pt idx="101">
                  <v>3.7284685263948</v>
                </pt>
                <pt idx="102">
                  <v>3.273208893290978</v>
                </pt>
                <pt idx="103">
                  <v>3.792096498739665</v>
                </pt>
                <pt idx="104">
                  <v>3.351438823593142</v>
                </pt>
                <pt idx="105">
                  <v>3.855043022207135</v>
                </pt>
                <pt idx="106">
                  <v>3.428711963723804</v>
                </pt>
                <pt idx="107">
                  <v>3.917315395042863</v>
                </pt>
                <pt idx="108">
                  <v>3.505040015693032</v>
                </pt>
                <pt idx="109">
                  <v>3.978920837329056</v>
                </pt>
                <pt idx="110">
                  <v>3.580434538389615</v>
                </pt>
                <pt idx="111">
                  <v>4.039866491821609</v>
                </pt>
                <pt idx="112">
                  <v>2.697795403112125</v>
                </pt>
                <pt idx="113">
                  <v>3.331971500375921</v>
                </pt>
                <pt idx="114">
                  <v>2.783062920816291</v>
                </pt>
                <pt idx="115">
                  <v>3.39984591407847</v>
                </pt>
                <pt idx="116">
                  <v>2.867287575225387</v>
                </pt>
                <pt idx="117">
                  <v>3.466993399964261</v>
                </pt>
                <pt idx="118">
                  <v>2.950482121065734</v>
                </pt>
                <pt idx="119">
                  <v>3.533421743353593</v>
                </pt>
                <pt idx="120">
                  <v>3.032659157067132</v>
                </pt>
                <pt idx="121">
                  <v>3.599138646186803</v>
                </pt>
                <pt idx="122">
                  <v>3.113831127870776</v>
                </pt>
                <pt idx="123">
                  <v>3.664151727917263</v>
                </pt>
                <pt idx="124">
                  <v>22.48984006894978</v>
                </pt>
                <pt idx="125">
                  <v>17.08503508729082</v>
                </pt>
                <pt idx="126">
                  <v>21.77889705190368</v>
                </pt>
                <pt idx="127">
                  <v>16.61705760806622</v>
                </pt>
                <pt idx="128">
                  <v>21.09126526681007</v>
                </pt>
                <pt idx="129">
                  <v>16.16253450773551</v>
                </pt>
                <pt idx="130">
                  <v>20.42618035770494</v>
                </pt>
                <pt idx="131">
                  <v>15.72107897214747</v>
                </pt>
                <pt idx="132">
                  <v>19.78290303122249</v>
                </pt>
                <pt idx="133">
                  <v>15.29231530807951</v>
                </pt>
                <pt idx="134">
                  <v>19.16071823481326</v>
                </pt>
                <pt idx="135">
                  <v>14.87587862351035</v>
                </pt>
                <pt idx="136">
                  <v>20.19858978650201</v>
                </pt>
                <pt idx="137">
                  <v>19.64109743425521</v>
                </pt>
                <pt idx="138">
                  <v>19.099633018545</v>
                </pt>
                <pt idx="139">
                  <v>18.57373573529297</v>
                </pt>
                <pt idx="140">
                  <v>18.06295802856385</v>
                </pt>
                <pt idx="141">
                  <v>23.37485708914874</v>
                </pt>
                <pt idx="142">
                  <v>23.22488458615137</v>
                </pt>
                <pt idx="143">
                  <v>17.56686520968078</v>
                </pt>
                <pt idx="144">
                  <v>23.37485708914874</v>
                </pt>
                <pt idx="145">
                  <v>22.82858884862734</v>
                </pt>
                <pt idx="146">
                  <v>22.29554369719858</v>
                </pt>
                <pt idx="147">
                  <v>21.77540155386166</v>
                </pt>
                <pt idx="148">
                  <v>21.26785008556676</v>
                </pt>
                <pt idx="149">
                  <v>20.77258451966658</v>
                </pt>
              </numCache>
            </numRef>
          </xVal>
          <yVal>
            <numRef>
              <f>PM5_Pu_GHS_AYBR!$G$3:$G$152</f>
              <numCache>
                <formatCode>General</formatCode>
                <ptCount val="150"/>
                <pt idx="0">
                  <v>-2.15</v>
                </pt>
                <pt idx="1">
                  <v>-2.15</v>
                </pt>
                <pt idx="2">
                  <v>-1.7</v>
                </pt>
                <pt idx="3">
                  <v>-1.7</v>
                </pt>
                <pt idx="4">
                  <v>-5.5667</v>
                </pt>
                <pt idx="5">
                  <v>-5.5667</v>
                </pt>
                <pt idx="6">
                  <v>-5.1333</v>
                </pt>
                <pt idx="7">
                  <v>-5.1333</v>
                </pt>
                <pt idx="8">
                  <v>-4.7</v>
                </pt>
                <pt idx="9">
                  <v>-4.7</v>
                </pt>
                <pt idx="10">
                  <v>-4.2667</v>
                </pt>
                <pt idx="11">
                  <v>-4.2667</v>
                </pt>
                <pt idx="12">
                  <v>-3.8333</v>
                </pt>
                <pt idx="13">
                  <v>-3.8333</v>
                </pt>
                <pt idx="14">
                  <v>-3.4</v>
                </pt>
                <pt idx="15">
                  <v>-3.4</v>
                </pt>
                <pt idx="16">
                  <v>-8.5</v>
                </pt>
                <pt idx="17">
                  <v>-8.5</v>
                </pt>
                <pt idx="18">
                  <v>-8</v>
                </pt>
                <pt idx="19">
                  <v>-8</v>
                </pt>
                <pt idx="20">
                  <v>-7.5</v>
                </pt>
                <pt idx="21">
                  <v>-7.5</v>
                </pt>
                <pt idx="22">
                  <v>-7</v>
                </pt>
                <pt idx="23">
                  <v>-7</v>
                </pt>
                <pt idx="24">
                  <v>-6.5</v>
                </pt>
                <pt idx="25">
                  <v>-6.5</v>
                </pt>
                <pt idx="26">
                  <v>-6</v>
                </pt>
                <pt idx="27">
                  <v>-6</v>
                </pt>
                <pt idx="28">
                  <v>-9.5</v>
                </pt>
                <pt idx="29">
                  <v>-9.5</v>
                </pt>
                <pt idx="30">
                  <v>-9</v>
                </pt>
                <pt idx="31">
                  <v>-9</v>
                </pt>
                <pt idx="32">
                  <v>-11.76</v>
                </pt>
                <pt idx="33">
                  <v>-11.76</v>
                </pt>
                <pt idx="34">
                  <v>-11.32</v>
                </pt>
                <pt idx="35">
                  <v>-11.32</v>
                </pt>
                <pt idx="36">
                  <v>-10.88</v>
                </pt>
                <pt idx="37">
                  <v>-10.88</v>
                </pt>
                <pt idx="38">
                  <v>-10.44</v>
                </pt>
                <pt idx="39">
                  <v>-10.44</v>
                </pt>
                <pt idx="40">
                  <v>-10</v>
                </pt>
                <pt idx="41">
                  <v>-10</v>
                </pt>
                <pt idx="42">
                  <v>-14.04</v>
                </pt>
                <pt idx="43">
                  <v>-14.04</v>
                </pt>
                <pt idx="44">
                  <v>-13.58</v>
                </pt>
                <pt idx="45">
                  <v>-13.58</v>
                </pt>
                <pt idx="46">
                  <v>-13.12</v>
                </pt>
                <pt idx="47">
                  <v>-13.12</v>
                </pt>
                <pt idx="48">
                  <v>-12.66</v>
                </pt>
                <pt idx="49">
                  <v>-12.66</v>
                </pt>
                <pt idx="50">
                  <v>-12.2</v>
                </pt>
                <pt idx="51">
                  <v>-12.2</v>
                </pt>
                <pt idx="52">
                  <v>-16.5</v>
                </pt>
                <pt idx="53">
                  <v>-16.5</v>
                </pt>
                <pt idx="54">
                  <v>-16</v>
                </pt>
                <pt idx="55">
                  <v>-16</v>
                </pt>
                <pt idx="56">
                  <v>-15.5</v>
                </pt>
                <pt idx="57">
                  <v>-15.5</v>
                </pt>
                <pt idx="58">
                  <v>-15</v>
                </pt>
                <pt idx="59">
                  <v>-15</v>
                </pt>
                <pt idx="60">
                  <v>-14.5</v>
                </pt>
                <pt idx="61">
                  <v>-14.5</v>
                </pt>
                <pt idx="62">
                  <v>-14</v>
                </pt>
                <pt idx="63">
                  <v>-14</v>
                </pt>
                <pt idx="64">
                  <v>-18.5</v>
                </pt>
                <pt idx="65">
                  <v>-18.5</v>
                </pt>
                <pt idx="66">
                  <v>-18</v>
                </pt>
                <pt idx="67">
                  <v>-18</v>
                </pt>
                <pt idx="68">
                  <v>-17.5</v>
                </pt>
                <pt idx="69">
                  <v>-17.5</v>
                </pt>
                <pt idx="70">
                  <v>-17</v>
                </pt>
                <pt idx="71">
                  <v>-17</v>
                </pt>
                <pt idx="72">
                  <v>-20.35</v>
                </pt>
                <pt idx="73">
                  <v>-20.35</v>
                </pt>
                <pt idx="74">
                  <v>-19.9</v>
                </pt>
                <pt idx="75">
                  <v>-19.9</v>
                </pt>
                <pt idx="76">
                  <v>-19.45</v>
                </pt>
                <pt idx="77">
                  <v>-19.45</v>
                </pt>
                <pt idx="78">
                  <v>-19</v>
                </pt>
                <pt idx="79">
                  <v>-19</v>
                </pt>
                <pt idx="80">
                  <v>-21.6</v>
                </pt>
                <pt idx="81">
                  <v>-21.6</v>
                </pt>
                <pt idx="82">
                  <v>-21.2</v>
                </pt>
                <pt idx="83">
                  <v>-21.2</v>
                </pt>
                <pt idx="84">
                  <v>-20.8</v>
                </pt>
                <pt idx="85">
                  <v>-20.8</v>
                </pt>
                <pt idx="86">
                  <v>-24</v>
                </pt>
                <pt idx="87">
                  <v>-24</v>
                </pt>
                <pt idx="88">
                  <v>-23.5</v>
                </pt>
                <pt idx="89">
                  <v>-23.5</v>
                </pt>
                <pt idx="90">
                  <v>-23</v>
                </pt>
                <pt idx="91">
                  <v>-23</v>
                </pt>
                <pt idx="92">
                  <v>-22.5</v>
                </pt>
                <pt idx="93">
                  <v>-22.5</v>
                </pt>
                <pt idx="94">
                  <v>-22</v>
                </pt>
                <pt idx="95">
                  <v>-22</v>
                </pt>
                <pt idx="96">
                  <v>-25</v>
                </pt>
                <pt idx="97">
                  <v>-25</v>
                </pt>
                <pt idx="98">
                  <v>-24.5</v>
                </pt>
                <pt idx="99">
                  <v>-24.5</v>
                </pt>
                <pt idx="100">
                  <v>-28</v>
                </pt>
                <pt idx="101">
                  <v>-28</v>
                </pt>
                <pt idx="102">
                  <v>-27.5</v>
                </pt>
                <pt idx="103">
                  <v>-27.5</v>
                </pt>
                <pt idx="104">
                  <v>-27</v>
                </pt>
                <pt idx="105">
                  <v>-27</v>
                </pt>
                <pt idx="106">
                  <v>-26.5</v>
                </pt>
                <pt idx="107">
                  <v>-26.5</v>
                </pt>
                <pt idx="108">
                  <v>-26</v>
                </pt>
                <pt idx="109">
                  <v>-26</v>
                </pt>
                <pt idx="110">
                  <v>-25.5</v>
                </pt>
                <pt idx="111">
                  <v>-25.5</v>
                </pt>
                <pt idx="112">
                  <v>-31</v>
                </pt>
                <pt idx="113">
                  <v>-31</v>
                </pt>
                <pt idx="114">
                  <v>-30.5</v>
                </pt>
                <pt idx="115">
                  <v>-30.5</v>
                </pt>
                <pt idx="116">
                  <v>-30</v>
                </pt>
                <pt idx="117">
                  <v>-30</v>
                </pt>
                <pt idx="118">
                  <v>-29.5</v>
                </pt>
                <pt idx="119">
                  <v>-29.5</v>
                </pt>
                <pt idx="120">
                  <v>-29</v>
                </pt>
                <pt idx="121">
                  <v>-29</v>
                </pt>
                <pt idx="122">
                  <v>-28.5</v>
                </pt>
                <pt idx="123">
                  <v>-28.5</v>
                </pt>
                <pt idx="124">
                  <v>-34.4</v>
                </pt>
                <pt idx="125">
                  <v>-34.4</v>
                </pt>
                <pt idx="126">
                  <v>-33.9</v>
                </pt>
                <pt idx="127">
                  <v>-33.9</v>
                </pt>
                <pt idx="128">
                  <v>-33.4</v>
                </pt>
                <pt idx="129">
                  <v>-33.4</v>
                </pt>
                <pt idx="130">
                  <v>-32.9</v>
                </pt>
                <pt idx="131">
                  <v>-32.9</v>
                </pt>
                <pt idx="132">
                  <v>-32.4</v>
                </pt>
                <pt idx="133">
                  <v>-32.4</v>
                </pt>
                <pt idx="134">
                  <v>-31.9</v>
                </pt>
                <pt idx="135">
                  <v>-31.9</v>
                </pt>
                <pt idx="136">
                  <v>-37.4</v>
                </pt>
                <pt idx="137">
                  <v>-36.9</v>
                </pt>
                <pt idx="138">
                  <v>-36.4</v>
                </pt>
                <pt idx="139">
                  <v>-35.9</v>
                </pt>
                <pt idx="140">
                  <v>-35.4</v>
                </pt>
                <pt idx="141">
                  <v>-35</v>
                </pt>
                <pt idx="142">
                  <v>-34.9</v>
                </pt>
                <pt idx="143">
                  <v>-34.9</v>
                </pt>
                <pt idx="144">
                  <v>-40</v>
                </pt>
                <pt idx="145">
                  <v>-39.58</v>
                </pt>
                <pt idx="146">
                  <v>-39.16</v>
                </pt>
                <pt idx="147">
                  <v>-38.74</v>
                </pt>
                <pt idx="148">
                  <v>-38.32</v>
                </pt>
                <pt idx="149">
                  <v>-37.9</v>
                </pt>
              </numCache>
            </numRef>
          </yVal>
          <smooth val="0"/>
        </ser>
        <ser>
          <idx val="2"/>
          <order val="2"/>
          <tx>
            <v>COPCAT</v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3"/>
              </a:solidFill>
              <a:ln xmlns:a="http://schemas.openxmlformats.org/drawingml/2006/main" w="9525">
                <a:solidFill>
                  <a:schemeClr val="accent3"/>
                </a:solidFill>
                <a:prstDash val="solid"/>
              </a:ln>
            </spPr>
          </marker>
          <xVal>
            <numRef>
              <f>PM5_Pu_GHS_AYBR!$K$3:$K$152</f>
              <numCache>
                <formatCode>General</formatCode>
                <ptCount val="150"/>
                <pt idx="0">
                  <v>6.1484</v>
                </pt>
                <pt idx="1">
                  <v>6.291</v>
                </pt>
                <pt idx="2">
                  <v>6.4021</v>
                </pt>
                <pt idx="3">
                  <v>6.5149</v>
                </pt>
                <pt idx="4">
                  <v>5.3082</v>
                </pt>
                <pt idx="5">
                  <v>5.2763</v>
                </pt>
                <pt idx="6">
                  <v>5.2871</v>
                </pt>
                <pt idx="7">
                  <v>5.2577</v>
                </pt>
                <pt idx="8">
                  <v>5.266</v>
                </pt>
                <pt idx="9">
                  <v>5.239</v>
                </pt>
                <pt idx="10">
                  <v>5.2449</v>
                </pt>
                <pt idx="11">
                  <v>5.2204</v>
                </pt>
                <pt idx="12">
                  <v>5.2237</v>
                </pt>
                <pt idx="13">
                  <v>5.2018</v>
                </pt>
                <pt idx="14">
                  <v>5.2026</v>
                </pt>
                <pt idx="15">
                  <v>5.1831</v>
                </pt>
                <pt idx="16">
                  <v>5.4512</v>
                </pt>
                <pt idx="17">
                  <v>5.4024</v>
                </pt>
                <pt idx="18">
                  <v>5.4268</v>
                </pt>
                <pt idx="19">
                  <v>5.3809</v>
                </pt>
                <pt idx="20">
                  <v>5.4024</v>
                </pt>
                <pt idx="21">
                  <v>5.3594</v>
                </pt>
                <pt idx="22">
                  <v>5.3781</v>
                </pt>
                <pt idx="23">
                  <v>5.3379</v>
                </pt>
                <pt idx="24">
                  <v>5.3537</v>
                </pt>
                <pt idx="25">
                  <v>5.3164</v>
                </pt>
                <pt idx="26">
                  <v>5.3293</v>
                </pt>
                <pt idx="27">
                  <v>5.2949</v>
                </pt>
                <pt idx="28">
                  <v>5.4999</v>
                </pt>
                <pt idx="29">
                  <v>5.4455</v>
                </pt>
                <pt idx="30">
                  <v>5.4756</v>
                </pt>
                <pt idx="31">
                  <v>5.424</v>
                </pt>
                <pt idx="32">
                  <v>4.9227</v>
                </pt>
                <pt idx="33">
                  <v>5.1889</v>
                </pt>
                <pt idx="34">
                  <v>5.0074</v>
                </pt>
                <pt idx="35">
                  <v>5.2636</v>
                </pt>
                <pt idx="36">
                  <v>5.092</v>
                </pt>
                <pt idx="37">
                  <v>5.3383</v>
                </pt>
                <pt idx="38">
                  <v>5.1767</v>
                </pt>
                <pt idx="39">
                  <v>5.4129</v>
                </pt>
                <pt idx="40">
                  <v>5.2613</v>
                </pt>
                <pt idx="41">
                  <v>5.4876</v>
                </pt>
                <pt idx="42">
                  <v>5.3825</v>
                </pt>
                <pt idx="43">
                  <v>5.612</v>
                </pt>
                <pt idx="44">
                  <v>5.4464</v>
                </pt>
                <pt idx="45">
                  <v>5.6685</v>
                </pt>
                <pt idx="46">
                  <v>5.5104</v>
                </pt>
                <pt idx="47">
                  <v>5.7249</v>
                </pt>
                <pt idx="48">
                  <v>5.5743</v>
                </pt>
                <pt idx="49">
                  <v>5.7813</v>
                </pt>
                <pt idx="50">
                  <v>5.6382</v>
                </pt>
                <pt idx="51">
                  <v>5.8377</v>
                </pt>
                <pt idx="52">
                  <v>3.3459</v>
                </pt>
                <pt idx="53">
                  <v>3.9032</v>
                </pt>
                <pt idx="54">
                  <v>3.481</v>
                </pt>
                <pt idx="55">
                  <v>4.0214</v>
                </pt>
                <pt idx="56">
                  <v>3.6161</v>
                </pt>
                <pt idx="57">
                  <v>4.1396</v>
                </pt>
                <pt idx="58">
                  <v>3.7512</v>
                </pt>
                <pt idx="59">
                  <v>4.2578</v>
                </pt>
                <pt idx="60">
                  <v>3.8863</v>
                </pt>
                <pt idx="61">
                  <v>4.3761</v>
                </pt>
                <pt idx="62">
                  <v>4.0214</v>
                </pt>
                <pt idx="63">
                  <v>4.4943</v>
                </pt>
                <pt idx="64">
                  <v>4.88</v>
                </pt>
                <pt idx="65">
                  <v>4.8296</v>
                </pt>
                <pt idx="66">
                  <v>4.8691</v>
                </pt>
                <pt idx="67">
                  <v>4.82</v>
                </pt>
                <pt idx="68">
                  <v>4.8582</v>
                </pt>
                <pt idx="69">
                  <v>4.8105</v>
                </pt>
                <pt idx="70">
                  <v>4.8473</v>
                </pt>
                <pt idx="71">
                  <v>4.801</v>
                </pt>
                <pt idx="72">
                  <v>3.367</v>
                </pt>
                <pt idx="73">
                  <v>3.3797</v>
                </pt>
                <pt idx="74">
                  <v>3.3693</v>
                </pt>
                <pt idx="75">
                  <v>3.3816</v>
                </pt>
                <pt idx="76">
                  <v>3.3715</v>
                </pt>
                <pt idx="77">
                  <v>3.3836</v>
                </pt>
                <pt idx="78">
                  <v>3.3737</v>
                </pt>
                <pt idx="79">
                  <v>3.3855</v>
                </pt>
                <pt idx="80">
                  <v>3.5751</v>
                </pt>
                <pt idx="81">
                  <v>4.0684</v>
                </pt>
                <pt idx="82">
                  <v>3.6482</v>
                </pt>
                <pt idx="83">
                  <v>4.1324</v>
                </pt>
                <pt idx="84">
                  <v>3.7213</v>
                </pt>
                <pt idx="85">
                  <v>4.1963</v>
                </pt>
                <pt idx="86">
                  <v>3.1593</v>
                </pt>
                <pt idx="87">
                  <v>3.4011</v>
                </pt>
                <pt idx="88">
                  <v>3.1996</v>
                </pt>
                <pt idx="89">
                  <v>3.4364</v>
                </pt>
                <pt idx="90">
                  <v>3.2399</v>
                </pt>
                <pt idx="91">
                  <v>3.4716</v>
                </pt>
                <pt idx="92">
                  <v>3.2802</v>
                </pt>
                <pt idx="93">
                  <v>3.5069</v>
                </pt>
                <pt idx="94">
                  <v>3.3205</v>
                </pt>
                <pt idx="95">
                  <v>3.5422</v>
                </pt>
                <pt idx="96">
                  <v>3.0786</v>
                </pt>
                <pt idx="97">
                  <v>3.3306</v>
                </pt>
                <pt idx="98">
                  <v>3.119</v>
                </pt>
                <pt idx="99">
                  <v>3.3658</v>
                </pt>
                <pt idx="100">
                  <v>3.5689</v>
                </pt>
                <pt idx="101">
                  <v>3.5785</v>
                </pt>
                <pt idx="102">
                  <v>3.5702</v>
                </pt>
                <pt idx="103">
                  <v>3.5797</v>
                </pt>
                <pt idx="104">
                  <v>3.5716</v>
                </pt>
                <pt idx="105">
                  <v>3.5809</v>
                </pt>
                <pt idx="106">
                  <v>3.573</v>
                </pt>
                <pt idx="107">
                  <v>3.5821</v>
                </pt>
                <pt idx="108">
                  <v>3.5743</v>
                </pt>
                <pt idx="109">
                  <v>3.5833</v>
                </pt>
                <pt idx="110">
                  <v>3.5757</v>
                </pt>
                <pt idx="111">
                  <v>3.5844</v>
                </pt>
                <pt idx="112">
                  <v>3.5606</v>
                </pt>
                <pt idx="113">
                  <v>3.5713</v>
                </pt>
                <pt idx="114">
                  <v>3.562</v>
                </pt>
                <pt idx="115">
                  <v>3.5725</v>
                </pt>
                <pt idx="116">
                  <v>3.5634</v>
                </pt>
                <pt idx="117">
                  <v>3.5737</v>
                </pt>
                <pt idx="118">
                  <v>3.5648</v>
                </pt>
                <pt idx="119">
                  <v>3.5749</v>
                </pt>
                <pt idx="120">
                  <v>3.5661</v>
                </pt>
                <pt idx="121">
                  <v>3.5761</v>
                </pt>
                <pt idx="122">
                  <v>3.5675</v>
                </pt>
                <pt idx="123">
                  <v>3.5773</v>
                </pt>
                <pt idx="124">
                  <v>21.3901</v>
                </pt>
                <pt idx="125">
                  <v>18.8413</v>
                </pt>
                <pt idx="126">
                  <v>21.0937</v>
                </pt>
                <pt idx="127">
                  <v>18.582</v>
                </pt>
                <pt idx="128">
                  <v>20.7973</v>
                </pt>
                <pt idx="129">
                  <v>18.3227</v>
                </pt>
                <pt idx="130">
                  <v>20.501</v>
                </pt>
                <pt idx="131">
                  <v>18.0633</v>
                </pt>
                <pt idx="132">
                  <v>20.2046</v>
                </pt>
                <pt idx="133">
                  <v>17.804</v>
                </pt>
                <pt idx="134">
                  <v>19.9082</v>
                </pt>
                <pt idx="135">
                  <v>17.5447</v>
                </pt>
                <pt idx="136">
                  <v>20.3972</v>
                </pt>
                <pt idx="137">
                  <v>20.1379</v>
                </pt>
                <pt idx="138">
                  <v>19.8786</v>
                </pt>
                <pt idx="139">
                  <v>19.6193</v>
                </pt>
                <pt idx="140">
                  <v>19.3599</v>
                </pt>
                <pt idx="141">
                  <v>21.7457</v>
                </pt>
                <pt idx="142">
                  <v>21.6864</v>
                </pt>
                <pt idx="143">
                  <v>19.1006</v>
                </pt>
                <pt idx="144">
                  <v>21.7457</v>
                </pt>
                <pt idx="145">
                  <v>21.5279</v>
                </pt>
                <pt idx="146">
                  <v>21.31</v>
                </pt>
                <pt idx="147">
                  <v>21.0922</v>
                </pt>
                <pt idx="148">
                  <v>20.8744</v>
                </pt>
                <pt idx="149">
                  <v>20.6566</v>
                </pt>
              </numCache>
            </numRef>
          </xVal>
          <yVal>
            <numRef>
              <f>PM5_Pu_GHS_AYBR!$G$3:$G$152</f>
              <numCache>
                <formatCode>General</formatCode>
                <ptCount val="150"/>
                <pt idx="0">
                  <v>-2.15</v>
                </pt>
                <pt idx="1">
                  <v>-2.15</v>
                </pt>
                <pt idx="2">
                  <v>-1.7</v>
                </pt>
                <pt idx="3">
                  <v>-1.7</v>
                </pt>
                <pt idx="4">
                  <v>-5.5667</v>
                </pt>
                <pt idx="5">
                  <v>-5.5667</v>
                </pt>
                <pt idx="6">
                  <v>-5.1333</v>
                </pt>
                <pt idx="7">
                  <v>-5.1333</v>
                </pt>
                <pt idx="8">
                  <v>-4.7</v>
                </pt>
                <pt idx="9">
                  <v>-4.7</v>
                </pt>
                <pt idx="10">
                  <v>-4.2667</v>
                </pt>
                <pt idx="11">
                  <v>-4.2667</v>
                </pt>
                <pt idx="12">
                  <v>-3.8333</v>
                </pt>
                <pt idx="13">
                  <v>-3.8333</v>
                </pt>
                <pt idx="14">
                  <v>-3.4</v>
                </pt>
                <pt idx="15">
                  <v>-3.4</v>
                </pt>
                <pt idx="16">
                  <v>-8.5</v>
                </pt>
                <pt idx="17">
                  <v>-8.5</v>
                </pt>
                <pt idx="18">
                  <v>-8</v>
                </pt>
                <pt idx="19">
                  <v>-8</v>
                </pt>
                <pt idx="20">
                  <v>-7.5</v>
                </pt>
                <pt idx="21">
                  <v>-7.5</v>
                </pt>
                <pt idx="22">
                  <v>-7</v>
                </pt>
                <pt idx="23">
                  <v>-7</v>
                </pt>
                <pt idx="24">
                  <v>-6.5</v>
                </pt>
                <pt idx="25">
                  <v>-6.5</v>
                </pt>
                <pt idx="26">
                  <v>-6</v>
                </pt>
                <pt idx="27">
                  <v>-6</v>
                </pt>
                <pt idx="28">
                  <v>-9.5</v>
                </pt>
                <pt idx="29">
                  <v>-9.5</v>
                </pt>
                <pt idx="30">
                  <v>-9</v>
                </pt>
                <pt idx="31">
                  <v>-9</v>
                </pt>
                <pt idx="32">
                  <v>-11.76</v>
                </pt>
                <pt idx="33">
                  <v>-11.76</v>
                </pt>
                <pt idx="34">
                  <v>-11.32</v>
                </pt>
                <pt idx="35">
                  <v>-11.32</v>
                </pt>
                <pt idx="36">
                  <v>-10.88</v>
                </pt>
                <pt idx="37">
                  <v>-10.88</v>
                </pt>
                <pt idx="38">
                  <v>-10.44</v>
                </pt>
                <pt idx="39">
                  <v>-10.44</v>
                </pt>
                <pt idx="40">
                  <v>-10</v>
                </pt>
                <pt idx="41">
                  <v>-10</v>
                </pt>
                <pt idx="42">
                  <v>-14.04</v>
                </pt>
                <pt idx="43">
                  <v>-14.04</v>
                </pt>
                <pt idx="44">
                  <v>-13.58</v>
                </pt>
                <pt idx="45">
                  <v>-13.58</v>
                </pt>
                <pt idx="46">
                  <v>-13.12</v>
                </pt>
                <pt idx="47">
                  <v>-13.12</v>
                </pt>
                <pt idx="48">
                  <v>-12.66</v>
                </pt>
                <pt idx="49">
                  <v>-12.66</v>
                </pt>
                <pt idx="50">
                  <v>-12.2</v>
                </pt>
                <pt idx="51">
                  <v>-12.2</v>
                </pt>
                <pt idx="52">
                  <v>-16.5</v>
                </pt>
                <pt idx="53">
                  <v>-16.5</v>
                </pt>
                <pt idx="54">
                  <v>-16</v>
                </pt>
                <pt idx="55">
                  <v>-16</v>
                </pt>
                <pt idx="56">
                  <v>-15.5</v>
                </pt>
                <pt idx="57">
                  <v>-15.5</v>
                </pt>
                <pt idx="58">
                  <v>-15</v>
                </pt>
                <pt idx="59">
                  <v>-15</v>
                </pt>
                <pt idx="60">
                  <v>-14.5</v>
                </pt>
                <pt idx="61">
                  <v>-14.5</v>
                </pt>
                <pt idx="62">
                  <v>-14</v>
                </pt>
                <pt idx="63">
                  <v>-14</v>
                </pt>
                <pt idx="64">
                  <v>-18.5</v>
                </pt>
                <pt idx="65">
                  <v>-18.5</v>
                </pt>
                <pt idx="66">
                  <v>-18</v>
                </pt>
                <pt idx="67">
                  <v>-18</v>
                </pt>
                <pt idx="68">
                  <v>-17.5</v>
                </pt>
                <pt idx="69">
                  <v>-17.5</v>
                </pt>
                <pt idx="70">
                  <v>-17</v>
                </pt>
                <pt idx="71">
                  <v>-17</v>
                </pt>
                <pt idx="72">
                  <v>-20.35</v>
                </pt>
                <pt idx="73">
                  <v>-20.35</v>
                </pt>
                <pt idx="74">
                  <v>-19.9</v>
                </pt>
                <pt idx="75">
                  <v>-19.9</v>
                </pt>
                <pt idx="76">
                  <v>-19.45</v>
                </pt>
                <pt idx="77">
                  <v>-19.45</v>
                </pt>
                <pt idx="78">
                  <v>-19</v>
                </pt>
                <pt idx="79">
                  <v>-19</v>
                </pt>
                <pt idx="80">
                  <v>-21.6</v>
                </pt>
                <pt idx="81">
                  <v>-21.6</v>
                </pt>
                <pt idx="82">
                  <v>-21.2</v>
                </pt>
                <pt idx="83">
                  <v>-21.2</v>
                </pt>
                <pt idx="84">
                  <v>-20.8</v>
                </pt>
                <pt idx="85">
                  <v>-20.8</v>
                </pt>
                <pt idx="86">
                  <v>-24</v>
                </pt>
                <pt idx="87">
                  <v>-24</v>
                </pt>
                <pt idx="88">
                  <v>-23.5</v>
                </pt>
                <pt idx="89">
                  <v>-23.5</v>
                </pt>
                <pt idx="90">
                  <v>-23</v>
                </pt>
                <pt idx="91">
                  <v>-23</v>
                </pt>
                <pt idx="92">
                  <v>-22.5</v>
                </pt>
                <pt idx="93">
                  <v>-22.5</v>
                </pt>
                <pt idx="94">
                  <v>-22</v>
                </pt>
                <pt idx="95">
                  <v>-22</v>
                </pt>
                <pt idx="96">
                  <v>-25</v>
                </pt>
                <pt idx="97">
                  <v>-25</v>
                </pt>
                <pt idx="98">
                  <v>-24.5</v>
                </pt>
                <pt idx="99">
                  <v>-24.5</v>
                </pt>
                <pt idx="100">
                  <v>-28</v>
                </pt>
                <pt idx="101">
                  <v>-28</v>
                </pt>
                <pt idx="102">
                  <v>-27.5</v>
                </pt>
                <pt idx="103">
                  <v>-27.5</v>
                </pt>
                <pt idx="104">
                  <v>-27</v>
                </pt>
                <pt idx="105">
                  <v>-27</v>
                </pt>
                <pt idx="106">
                  <v>-26.5</v>
                </pt>
                <pt idx="107">
                  <v>-26.5</v>
                </pt>
                <pt idx="108">
                  <v>-26</v>
                </pt>
                <pt idx="109">
                  <v>-26</v>
                </pt>
                <pt idx="110">
                  <v>-25.5</v>
                </pt>
                <pt idx="111">
                  <v>-25.5</v>
                </pt>
                <pt idx="112">
                  <v>-31</v>
                </pt>
                <pt idx="113">
                  <v>-31</v>
                </pt>
                <pt idx="114">
                  <v>-30.5</v>
                </pt>
                <pt idx="115">
                  <v>-30.5</v>
                </pt>
                <pt idx="116">
                  <v>-30</v>
                </pt>
                <pt idx="117">
                  <v>-30</v>
                </pt>
                <pt idx="118">
                  <v>-29.5</v>
                </pt>
                <pt idx="119">
                  <v>-29.5</v>
                </pt>
                <pt idx="120">
                  <v>-29</v>
                </pt>
                <pt idx="121">
                  <v>-29</v>
                </pt>
                <pt idx="122">
                  <v>-28.5</v>
                </pt>
                <pt idx="123">
                  <v>-28.5</v>
                </pt>
                <pt idx="124">
                  <v>-34.4</v>
                </pt>
                <pt idx="125">
                  <v>-34.4</v>
                </pt>
                <pt idx="126">
                  <v>-33.9</v>
                </pt>
                <pt idx="127">
                  <v>-33.9</v>
                </pt>
                <pt idx="128">
                  <v>-33.4</v>
                </pt>
                <pt idx="129">
                  <v>-33.4</v>
                </pt>
                <pt idx="130">
                  <v>-32.9</v>
                </pt>
                <pt idx="131">
                  <v>-32.9</v>
                </pt>
                <pt idx="132">
                  <v>-32.4</v>
                </pt>
                <pt idx="133">
                  <v>-32.4</v>
                </pt>
                <pt idx="134">
                  <v>-31.9</v>
                </pt>
                <pt idx="135">
                  <v>-31.9</v>
                </pt>
                <pt idx="136">
                  <v>-37.4</v>
                </pt>
                <pt idx="137">
                  <v>-36.9</v>
                </pt>
                <pt idx="138">
                  <v>-36.4</v>
                </pt>
                <pt idx="139">
                  <v>-35.9</v>
                </pt>
                <pt idx="140">
                  <v>-35.4</v>
                </pt>
                <pt idx="141">
                  <v>-35</v>
                </pt>
                <pt idx="142">
                  <v>-34.9</v>
                </pt>
                <pt idx="143">
                  <v>-34.9</v>
                </pt>
                <pt idx="144">
                  <v>-40</v>
                </pt>
                <pt idx="145">
                  <v>-39.58</v>
                </pt>
                <pt idx="146">
                  <v>-39.16</v>
                </pt>
                <pt idx="147">
                  <v>-38.74</v>
                </pt>
                <pt idx="148">
                  <v>-38.32</v>
                </pt>
                <pt idx="149">
                  <v>-37.9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598508992"/>
        <axId val="397499888"/>
      </scatterChart>
      <valAx>
        <axId val="59850899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xmlns:a="http://schemas.openxmlformats.org/drawingml/2006/main" rot="0" spcFirstLastPara="1" vertOverflow="ellipsis" vert="horz" wrap="square" anchor="b" anchorCtr="0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PU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low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97499888"/>
        <crosses val="autoZero"/>
        <crossBetween val="midCat"/>
      </valAx>
      <valAx>
        <axId val="3974998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Depth [m]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98508992"/>
        <crosses val="autoZero"/>
        <crossBetween val="midCat"/>
      </valAx>
    </plotArea>
    <legend>
      <legendPos val="b"/>
      <layout>
        <manualLayout>
          <xMode val="edge"/>
          <yMode val="edge"/>
          <wMode val="factor"/>
          <hMode val="factor"/>
          <x val="0.3772067965188562"/>
          <y val="0.9379479618802486"/>
          <w val="0.3589467308489273"/>
          <h val="0.04209569850527803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twoCellAnchor>
    <from>
      <col>35</col>
      <colOff>200025</colOff>
      <row>152</row>
      <rowOff>76200</rowOff>
    </from>
    <to>
      <col>43</col>
      <colOff>28575</colOff>
      <row>179</row>
      <rowOff>23814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35</col>
      <colOff>247650</colOff>
      <row>152</row>
      <rowOff>152400</rowOff>
    </from>
    <to>
      <col>43</col>
      <colOff>76200</colOff>
      <row>179</row>
      <rowOff>100014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AYBR/Desktop/COPCAT_ZHANG/COPCAT/regression/Plots_SS1_S3_compare_2022-05-18/Regression_parametersSS1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"/>
      <sheetName val="Sheet1"/>
      <sheetName val="SS1_Pu_NGI_AYBR"/>
      <sheetName val="SS1_Pu_GHS_AYBR"/>
      <sheetName val="SS1_Pu_NGI"/>
      <sheetName val="SS1_Pu_GHS"/>
    </sheetNames>
    <sheetDataSet>
      <sheetData sheetId="0"/>
      <sheetData sheetId="1"/>
      <sheetData sheetId="2">
        <row r="3">
          <cell r="G3">
            <v>-1.2749999999999999</v>
          </cell>
          <cell r="K3">
            <v>10.038600000000001</v>
          </cell>
          <cell r="AP3">
            <v>6.9607049251880841</v>
          </cell>
          <cell r="AQ3">
            <v>25.13500625</v>
          </cell>
        </row>
        <row r="4">
          <cell r="G4">
            <v>-1.2749999999999999</v>
          </cell>
          <cell r="K4">
            <v>10.388500000000001</v>
          </cell>
          <cell r="AP4">
            <v>7.981377175297844</v>
          </cell>
          <cell r="AQ4">
            <v>25.175593750000001</v>
          </cell>
        </row>
        <row r="5">
          <cell r="G5">
            <v>-0.85</v>
          </cell>
          <cell r="K5">
            <v>11.0299</v>
          </cell>
          <cell r="AP5">
            <v>10.330772561199302</v>
          </cell>
          <cell r="AQ5">
            <v>25.250004166666667</v>
          </cell>
        </row>
        <row r="6">
          <cell r="G6">
            <v>-0.85</v>
          </cell>
          <cell r="K6">
            <v>11.2631</v>
          </cell>
          <cell r="AP6">
            <v>11.369598872596304</v>
          </cell>
          <cell r="AQ6">
            <v>25.2770625</v>
          </cell>
        </row>
        <row r="7">
          <cell r="G7">
            <v>-0.42499999999999999</v>
          </cell>
          <cell r="K7">
            <v>12.021100000000001</v>
          </cell>
          <cell r="AP7">
            <v>15.616932511516103</v>
          </cell>
          <cell r="AQ7">
            <v>25.365002083333334</v>
          </cell>
        </row>
        <row r="8">
          <cell r="G8">
            <v>-0.42499999999999999</v>
          </cell>
          <cell r="K8">
            <v>12.137700000000001</v>
          </cell>
          <cell r="AP8">
            <v>16.41009521777212</v>
          </cell>
          <cell r="AQ8">
            <v>25.378531250000002</v>
          </cell>
        </row>
        <row r="9">
          <cell r="G9">
            <v>0</v>
          </cell>
          <cell r="K9">
            <v>13.0123</v>
          </cell>
          <cell r="AP9">
            <v>23.908602008513789</v>
          </cell>
          <cell r="AQ9">
            <v>25.48</v>
          </cell>
        </row>
        <row r="10">
          <cell r="G10">
            <v>0</v>
          </cell>
          <cell r="K10">
            <v>13.0123</v>
          </cell>
          <cell r="AP10">
            <v>23.908602008513789</v>
          </cell>
          <cell r="AQ10">
            <v>25.48</v>
          </cell>
        </row>
        <row r="11">
          <cell r="G11">
            <v>0</v>
          </cell>
          <cell r="K11">
            <v>30.183900000000001</v>
          </cell>
          <cell r="AP11">
            <v>26.580300212841919</v>
          </cell>
          <cell r="AQ11">
            <v>25.997800000000002</v>
          </cell>
        </row>
        <row r="12">
          <cell r="G12">
            <v>0</v>
          </cell>
          <cell r="K12">
            <v>30.183900000000001</v>
          </cell>
          <cell r="AP12">
            <v>26.580300212841919</v>
          </cell>
          <cell r="AQ12">
            <v>25.997800000000002</v>
          </cell>
        </row>
        <row r="13">
          <cell r="G13">
            <v>-0.3</v>
          </cell>
          <cell r="K13">
            <v>4.5549999999999997</v>
          </cell>
          <cell r="AP13">
            <v>4.7539092853610683</v>
          </cell>
          <cell r="AQ13">
            <v>21.538364285714287</v>
          </cell>
        </row>
        <row r="14">
          <cell r="G14">
            <v>-0.3</v>
          </cell>
          <cell r="K14">
            <v>4.6581000000000001</v>
          </cell>
          <cell r="AP14">
            <v>4.7027682928370123</v>
          </cell>
          <cell r="AQ14">
            <v>21.545631250000003</v>
          </cell>
        </row>
        <row r="15">
          <cell r="G15">
            <v>0</v>
          </cell>
          <cell r="K15">
            <v>5.3799000000000001</v>
          </cell>
          <cell r="AP15">
            <v>3.8708654760528773</v>
          </cell>
          <cell r="AQ15">
            <v>21.596500000000002</v>
          </cell>
        </row>
        <row r="16">
          <cell r="G16">
            <v>0</v>
          </cell>
          <cell r="K16">
            <v>5.3799000000000001</v>
          </cell>
          <cell r="AP16">
            <v>3.8708654760528773</v>
          </cell>
          <cell r="AQ16">
            <v>21.596500000000002</v>
          </cell>
        </row>
        <row r="17">
          <cell r="G17">
            <v>0</v>
          </cell>
          <cell r="K17">
            <v>29.592700000000001</v>
          </cell>
          <cell r="AP17">
            <v>26.580300212841919</v>
          </cell>
          <cell r="AQ17">
            <v>25.997800000000002</v>
          </cell>
        </row>
        <row r="18">
          <cell r="G18">
            <v>0</v>
          </cell>
          <cell r="K18">
            <v>29.592700000000001</v>
          </cell>
          <cell r="AP18">
            <v>26.580300212841919</v>
          </cell>
          <cell r="AQ18">
            <v>25.997800000000002</v>
          </cell>
        </row>
        <row r="19">
          <cell r="G19">
            <v>-1</v>
          </cell>
          <cell r="K19">
            <v>29.630400000000002</v>
          </cell>
          <cell r="AP19">
            <v>19.331702552645673</v>
          </cell>
          <cell r="AQ19">
            <v>25.7735972972973</v>
          </cell>
        </row>
        <row r="20">
          <cell r="G20">
            <v>-1</v>
          </cell>
          <cell r="K20">
            <v>29.625900000000001</v>
          </cell>
          <cell r="AP20">
            <v>20.076050165035404</v>
          </cell>
          <cell r="AQ20">
            <v>25.800288095238098</v>
          </cell>
        </row>
        <row r="21">
          <cell r="G21">
            <v>-0.5</v>
          </cell>
          <cell r="K21">
            <v>29.611599999999999</v>
          </cell>
          <cell r="AP21">
            <v>22.6615300694178</v>
          </cell>
          <cell r="AQ21">
            <v>25.885698648648649</v>
          </cell>
        </row>
        <row r="22">
          <cell r="G22">
            <v>-0.5</v>
          </cell>
          <cell r="K22">
            <v>29.609300000000001</v>
          </cell>
          <cell r="AP22">
            <v>23.095284024861733</v>
          </cell>
          <cell r="AQ22">
            <v>25.89904404761905</v>
          </cell>
        </row>
        <row r="23">
          <cell r="G23">
            <v>-2</v>
          </cell>
          <cell r="K23">
            <v>13.8004</v>
          </cell>
          <cell r="AP23">
            <v>14.098134338087242</v>
          </cell>
          <cell r="AQ23">
            <v>25.549394594594595</v>
          </cell>
        </row>
        <row r="24">
          <cell r="G24">
            <v>-2</v>
          </cell>
          <cell r="K24">
            <v>14.115399999999999</v>
          </cell>
          <cell r="AP24">
            <v>15.194237205107324</v>
          </cell>
          <cell r="AQ24">
            <v>25.602776190476192</v>
          </cell>
        </row>
        <row r="25">
          <cell r="G25">
            <v>-1.5</v>
          </cell>
          <cell r="K25">
            <v>14.462</v>
          </cell>
          <cell r="AP25">
            <v>16.502306878582313</v>
          </cell>
          <cell r="AQ25">
            <v>25.661495945945948</v>
          </cell>
        </row>
        <row r="26">
          <cell r="G26">
            <v>-1.5</v>
          </cell>
          <cell r="K26">
            <v>14.6982</v>
          </cell>
          <cell r="AP26">
            <v>17.460345500086625</v>
          </cell>
          <cell r="AQ26">
            <v>25.701532142857143</v>
          </cell>
        </row>
        <row r="27">
          <cell r="G27">
            <v>-1.35</v>
          </cell>
          <cell r="K27">
            <v>19.257300000000001</v>
          </cell>
          <cell r="AP27">
            <v>17.30329021348707</v>
          </cell>
          <cell r="AQ27">
            <v>25.695126351351352</v>
          </cell>
        </row>
        <row r="28">
          <cell r="G28">
            <v>-1.35</v>
          </cell>
          <cell r="K28">
            <v>19.778600000000001</v>
          </cell>
          <cell r="AP28">
            <v>18.206043983688264</v>
          </cell>
          <cell r="AQ28">
            <v>25.731158928571428</v>
          </cell>
        </row>
        <row r="29">
          <cell r="G29">
            <v>-0.9</v>
          </cell>
          <cell r="K29">
            <v>20.716799999999999</v>
          </cell>
          <cell r="AP29">
            <v>19.955006496703849</v>
          </cell>
          <cell r="AQ29">
            <v>25.796017567567571</v>
          </cell>
        </row>
        <row r="30">
          <cell r="G30">
            <v>-0.9</v>
          </cell>
          <cell r="K30">
            <v>21.064299999999999</v>
          </cell>
          <cell r="AP30">
            <v>20.645749905795498</v>
          </cell>
          <cell r="AQ30">
            <v>25.820039285714287</v>
          </cell>
        </row>
        <row r="31">
          <cell r="G31">
            <v>-0.45</v>
          </cell>
          <cell r="K31">
            <v>22.176200000000001</v>
          </cell>
          <cell r="AP31">
            <v>23.025317032460599</v>
          </cell>
          <cell r="AQ31">
            <v>25.896908783783786</v>
          </cell>
        </row>
        <row r="32">
          <cell r="G32">
            <v>-0.45</v>
          </cell>
          <cell r="K32">
            <v>22.35</v>
          </cell>
          <cell r="AP32">
            <v>23.421719610443617</v>
          </cell>
          <cell r="AQ32">
            <v>25.908919642857143</v>
          </cell>
        </row>
        <row r="33">
          <cell r="G33">
            <v>0</v>
          </cell>
          <cell r="K33">
            <v>23.6357</v>
          </cell>
          <cell r="AP33">
            <v>26.580300212841919</v>
          </cell>
          <cell r="AQ33">
            <v>25.997800000000002</v>
          </cell>
        </row>
        <row r="34">
          <cell r="G34">
            <v>0</v>
          </cell>
          <cell r="K34">
            <v>23.6357</v>
          </cell>
          <cell r="AP34">
            <v>26.580300212841919</v>
          </cell>
          <cell r="AQ34">
            <v>25.997800000000002</v>
          </cell>
        </row>
        <row r="35">
          <cell r="G35">
            <v>-2.6</v>
          </cell>
          <cell r="K35">
            <v>11.5228</v>
          </cell>
          <cell r="AP35">
            <v>11.685135677482011</v>
          </cell>
          <cell r="AQ35">
            <v>25.414872972972976</v>
          </cell>
        </row>
        <row r="36">
          <cell r="G36">
            <v>-2.6</v>
          </cell>
          <cell r="K36">
            <v>11.2951</v>
          </cell>
          <cell r="AP36">
            <v>12.87103573260285</v>
          </cell>
          <cell r="AQ36">
            <v>25.484269047619048</v>
          </cell>
        </row>
        <row r="37">
          <cell r="G37">
            <v>-2.2000000000000002</v>
          </cell>
          <cell r="K37">
            <v>11.2285</v>
          </cell>
          <cell r="AP37">
            <v>13.240873588116354</v>
          </cell>
          <cell r="AQ37">
            <v>25.504554054054054</v>
          </cell>
        </row>
        <row r="38">
          <cell r="G38">
            <v>-2.2000000000000002</v>
          </cell>
          <cell r="K38">
            <v>11.0359</v>
          </cell>
          <cell r="AP38">
            <v>14.374995211474328</v>
          </cell>
          <cell r="AQ38">
            <v>25.56327380952381</v>
          </cell>
        </row>
        <row r="39">
          <cell r="G39">
            <v>-1.8</v>
          </cell>
          <cell r="K39">
            <v>10.9343</v>
          </cell>
          <cell r="AP39">
            <v>15.013098662897258</v>
          </cell>
          <cell r="AQ39">
            <v>25.594235135135136</v>
          </cell>
        </row>
        <row r="40">
          <cell r="G40">
            <v>-1.8</v>
          </cell>
          <cell r="K40">
            <v>10.7766</v>
          </cell>
          <cell r="AP40">
            <v>16.061868931489855</v>
          </cell>
          <cell r="AQ40">
            <v>25.642278571428573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3" sqref="A3:A102"/>
    </sheetView>
  </sheetViews>
  <sheetFormatPr baseColWidth="8" defaultRowHeight="15"/>
  <cols>
    <col width="23.5703125" customWidth="1" min="1" max="1"/>
  </cols>
  <sheetData>
    <row r="1" ht="15.75" customHeight="1" thickBot="1">
      <c r="A1" s="10" t="inlineStr">
        <is>
          <t>Name</t>
        </is>
      </c>
      <c r="B1" s="11" t="inlineStr">
        <is>
          <t>Project</t>
        </is>
      </c>
      <c r="C1" s="11" t="inlineStr">
        <is>
          <t>Notes</t>
        </is>
      </c>
      <c r="D1" s="11" t="inlineStr">
        <is>
          <t>Soil Type</t>
        </is>
      </c>
      <c r="E1" s="12" t="inlineStr">
        <is>
          <t>y_u_F</t>
        </is>
      </c>
      <c r="F1" s="12" t="inlineStr">
        <is>
          <t>y_u_1</t>
        </is>
      </c>
      <c r="G1" s="12" t="inlineStr">
        <is>
          <t>y_u_2</t>
        </is>
      </c>
      <c r="H1" s="12" t="inlineStr">
        <is>
          <t>y_u_3</t>
        </is>
      </c>
      <c r="I1" s="12" t="inlineStr">
        <is>
          <t>p_u_F</t>
        </is>
      </c>
      <c r="J1" s="12" t="inlineStr">
        <is>
          <t>p_u_1</t>
        </is>
      </c>
      <c r="K1" s="12" t="inlineStr">
        <is>
          <t>p_u_2</t>
        </is>
      </c>
      <c r="L1" s="12" t="inlineStr">
        <is>
          <t>p_u_3</t>
        </is>
      </c>
      <c r="M1" s="12" t="inlineStr">
        <is>
          <t>k_p_F</t>
        </is>
      </c>
      <c r="N1" s="12" t="inlineStr">
        <is>
          <t>k_p_1</t>
        </is>
      </c>
      <c r="O1" s="12" t="inlineStr">
        <is>
          <t>k_p_2</t>
        </is>
      </c>
      <c r="P1" s="12" t="inlineStr">
        <is>
          <t>k_p_3</t>
        </is>
      </c>
      <c r="Q1" s="12" t="inlineStr">
        <is>
          <t>n_p_F</t>
        </is>
      </c>
      <c r="R1" s="12" t="inlineStr">
        <is>
          <t>n_p_1</t>
        </is>
      </c>
      <c r="S1" s="12" t="inlineStr">
        <is>
          <t>n_p_2</t>
        </is>
      </c>
      <c r="T1" s="12" t="inlineStr">
        <is>
          <t>n_p_3</t>
        </is>
      </c>
      <c r="U1" s="12" t="inlineStr">
        <is>
          <t>tetam_u_F</t>
        </is>
      </c>
      <c r="V1" s="12" t="inlineStr">
        <is>
          <t>tetam_u_1</t>
        </is>
      </c>
      <c r="W1" s="12" t="inlineStr">
        <is>
          <t>tetam_u_2</t>
        </is>
      </c>
      <c r="X1" s="12" t="inlineStr">
        <is>
          <t>tetam_u_3</t>
        </is>
      </c>
      <c r="Y1" s="12" t="inlineStr">
        <is>
          <t>m_u_F</t>
        </is>
      </c>
      <c r="Z1" s="12" t="inlineStr">
        <is>
          <t>m_u_1</t>
        </is>
      </c>
      <c r="AA1" s="12" t="inlineStr">
        <is>
          <t>m_u_2</t>
        </is>
      </c>
      <c r="AB1" s="12" t="inlineStr">
        <is>
          <t>m_u_3</t>
        </is>
      </c>
      <c r="AC1" s="12" t="inlineStr">
        <is>
          <t>k_m_F</t>
        </is>
      </c>
      <c r="AD1" s="12" t="inlineStr">
        <is>
          <t>k_m_1</t>
        </is>
      </c>
      <c r="AE1" s="12" t="inlineStr">
        <is>
          <t>k_m_2</t>
        </is>
      </c>
      <c r="AF1" s="12" t="inlineStr">
        <is>
          <t>k_m_3</t>
        </is>
      </c>
      <c r="AG1" s="12" t="inlineStr">
        <is>
          <t>n_m_F</t>
        </is>
      </c>
      <c r="AH1" s="12" t="inlineStr">
        <is>
          <t>n_m_1</t>
        </is>
      </c>
      <c r="AI1" s="12" t="inlineStr">
        <is>
          <t>n_m_2</t>
        </is>
      </c>
      <c r="AJ1" s="12" t="inlineStr">
        <is>
          <t>n_m_3</t>
        </is>
      </c>
      <c r="AK1" s="12" t="inlineStr">
        <is>
          <t>yB_u_F</t>
        </is>
      </c>
      <c r="AL1" s="12" t="inlineStr">
        <is>
          <t>yB_u_1</t>
        </is>
      </c>
      <c r="AM1" s="12" t="inlineStr">
        <is>
          <t>yB_u_2</t>
        </is>
      </c>
      <c r="AN1" s="12" t="inlineStr">
        <is>
          <t>yB_u_3</t>
        </is>
      </c>
      <c r="AO1" s="12" t="inlineStr">
        <is>
          <t>HB_u_F</t>
        </is>
      </c>
      <c r="AP1" s="12" t="inlineStr">
        <is>
          <t>HB_u_1</t>
        </is>
      </c>
      <c r="AQ1" s="12" t="inlineStr">
        <is>
          <t>HB_u_2</t>
        </is>
      </c>
      <c r="AR1" s="12" t="inlineStr">
        <is>
          <t>HB_u_3</t>
        </is>
      </c>
      <c r="AS1" s="12" t="inlineStr">
        <is>
          <t>k_H_F</t>
        </is>
      </c>
      <c r="AT1" s="12" t="inlineStr">
        <is>
          <t>k_H_1</t>
        </is>
      </c>
      <c r="AU1" s="12" t="inlineStr">
        <is>
          <t>k_H_2</t>
        </is>
      </c>
      <c r="AV1" s="12" t="inlineStr">
        <is>
          <t>k_H_3</t>
        </is>
      </c>
      <c r="AW1" s="12" t="inlineStr">
        <is>
          <t>n_H_F</t>
        </is>
      </c>
      <c r="AX1" s="12" t="inlineStr">
        <is>
          <t>n_H_1</t>
        </is>
      </c>
      <c r="AY1" s="12" t="inlineStr">
        <is>
          <t>n_H_2</t>
        </is>
      </c>
      <c r="AZ1" s="12" t="inlineStr">
        <is>
          <t>n_H_3</t>
        </is>
      </c>
      <c r="BA1" s="12" t="inlineStr">
        <is>
          <t>tetaMb_u_F</t>
        </is>
      </c>
      <c r="BB1" s="12" t="inlineStr">
        <is>
          <t>tetaMb_u_1</t>
        </is>
      </c>
      <c r="BC1" s="12" t="inlineStr">
        <is>
          <t>tetaMb_u_2</t>
        </is>
      </c>
      <c r="BD1" s="12" t="inlineStr">
        <is>
          <t>tetaMb_u_3</t>
        </is>
      </c>
      <c r="BE1" s="12" t="inlineStr">
        <is>
          <t>MB_u_F</t>
        </is>
      </c>
      <c r="BF1" s="12" t="inlineStr">
        <is>
          <t>MB_u_1</t>
        </is>
      </c>
      <c r="BG1" s="12" t="inlineStr">
        <is>
          <t>MB_u_2</t>
        </is>
      </c>
      <c r="BH1" s="12" t="inlineStr">
        <is>
          <t>MB_u_3</t>
        </is>
      </c>
      <c r="BI1" s="11" t="inlineStr">
        <is>
          <t>k_Mb_F</t>
        </is>
      </c>
      <c r="BJ1" s="12" t="inlineStr">
        <is>
          <t>k_Mb_1</t>
        </is>
      </c>
      <c r="BK1" s="12" t="inlineStr">
        <is>
          <t>k_Mb_2</t>
        </is>
      </c>
      <c r="BL1" s="12" t="inlineStr">
        <is>
          <t>k_Mb_3</t>
        </is>
      </c>
      <c r="BM1" s="12" t="inlineStr">
        <is>
          <t>n_Mb_F</t>
        </is>
      </c>
      <c r="BN1" s="12" t="inlineStr">
        <is>
          <t>n_Mb_1</t>
        </is>
      </c>
      <c r="BO1" s="12" t="inlineStr">
        <is>
          <t>n_Mb_2</t>
        </is>
      </c>
      <c r="BP1" s="13" t="inlineStr">
        <is>
          <t>n_Mb_3</t>
        </is>
      </c>
    </row>
    <row r="2">
      <c r="A2" s="14" t="inlineStr">
        <is>
          <t>Cowden Clay</t>
        </is>
      </c>
      <c r="B2" s="14" t="inlineStr">
        <is>
          <t>PISA</t>
        </is>
      </c>
      <c r="C2" s="14" t="n"/>
      <c r="D2" s="15" t="inlineStr">
        <is>
          <t>Clay</t>
        </is>
      </c>
      <c r="E2" s="16" t="n">
        <v>0</v>
      </c>
      <c r="F2" s="14" t="n">
        <v>200</v>
      </c>
      <c r="G2" s="14" t="n">
        <v>0</v>
      </c>
      <c r="H2" s="14" t="n">
        <v>0</v>
      </c>
      <c r="I2" s="14" t="n">
        <v>2</v>
      </c>
      <c r="J2" s="14" t="n">
        <v>10.21</v>
      </c>
      <c r="K2" s="14" t="n">
        <v>-7.22</v>
      </c>
      <c r="L2" s="14" t="n">
        <v>-0.33</v>
      </c>
      <c r="M2" s="14" t="n">
        <v>1</v>
      </c>
      <c r="N2" s="14" t="n">
        <v>-1.1</v>
      </c>
      <c r="O2" s="14" t="n">
        <v>8.119999999999999</v>
      </c>
      <c r="P2" s="14" t="n">
        <v>0</v>
      </c>
      <c r="Q2" s="14" t="n">
        <v>1</v>
      </c>
      <c r="R2" s="14" t="n">
        <v>-0.05</v>
      </c>
      <c r="S2" s="17" t="n">
        <v>0.92</v>
      </c>
      <c r="T2" s="14" t="n">
        <v>0</v>
      </c>
      <c r="U2" s="16" t="n">
        <v>0</v>
      </c>
      <c r="V2" s="14" t="n">
        <v>10</v>
      </c>
      <c r="W2" s="14" t="n">
        <v>0</v>
      </c>
      <c r="X2" s="14" t="n">
        <v>0</v>
      </c>
      <c r="Y2" s="14" t="n">
        <v>1</v>
      </c>
      <c r="Z2" s="14" t="n">
        <v>-0.04</v>
      </c>
      <c r="AA2" s="14" t="n">
        <v>0.38</v>
      </c>
      <c r="AB2" s="14" t="n">
        <v>0</v>
      </c>
      <c r="AC2" s="14" t="n">
        <v>1</v>
      </c>
      <c r="AD2" s="14" t="n">
        <v>-0.11</v>
      </c>
      <c r="AE2" s="14" t="n">
        <v>0.97</v>
      </c>
      <c r="AF2" s="14" t="n">
        <v>0</v>
      </c>
      <c r="AG2" s="14" t="n">
        <v>0</v>
      </c>
      <c r="AH2" s="14" t="n">
        <v>0.0001</v>
      </c>
      <c r="AI2" s="17" t="inlineStr">
        <is>
          <t>-</t>
        </is>
      </c>
      <c r="AJ2" s="14" t="inlineStr">
        <is>
          <t>-</t>
        </is>
      </c>
      <c r="AK2" s="16" t="n">
        <v>0</v>
      </c>
      <c r="AL2" s="14" t="n">
        <v>300</v>
      </c>
      <c r="AM2" s="18" t="inlineStr">
        <is>
          <t>-</t>
        </is>
      </c>
      <c r="AN2" s="18" t="inlineStr">
        <is>
          <t>-</t>
        </is>
      </c>
      <c r="AO2" s="14" t="n">
        <v>1</v>
      </c>
      <c r="AP2" s="14" t="n">
        <v>0.07000000000000001</v>
      </c>
      <c r="AQ2" s="14" t="n">
        <v>0.6</v>
      </c>
      <c r="AR2" s="14" t="inlineStr">
        <is>
          <t>-</t>
        </is>
      </c>
      <c r="AS2" s="14" t="n">
        <v>1</v>
      </c>
      <c r="AT2" s="14" t="n">
        <v>-0.32</v>
      </c>
      <c r="AU2" s="14" t="n">
        <v>2.56</v>
      </c>
      <c r="AV2" s="15" t="inlineStr">
        <is>
          <t>-</t>
        </is>
      </c>
      <c r="AW2" s="14" t="n">
        <v>1</v>
      </c>
      <c r="AX2" s="14" t="n">
        <v>-0.03</v>
      </c>
      <c r="AY2" s="17" t="n">
        <v>0.74</v>
      </c>
      <c r="AZ2" s="15" t="inlineStr">
        <is>
          <t>-</t>
        </is>
      </c>
      <c r="BA2" s="16" t="n">
        <v>0</v>
      </c>
      <c r="BB2" s="14" t="n">
        <v>200</v>
      </c>
      <c r="BC2" s="14" t="inlineStr">
        <is>
          <t>-</t>
        </is>
      </c>
      <c r="BD2" s="14" t="inlineStr">
        <is>
          <t>-</t>
        </is>
      </c>
      <c r="BE2" s="14" t="n">
        <v>1</v>
      </c>
      <c r="BF2" s="14" t="n">
        <v>-0.08</v>
      </c>
      <c r="BG2" s="14" t="n">
        <v>0.65</v>
      </c>
      <c r="BH2" s="14" t="inlineStr">
        <is>
          <t>-</t>
        </is>
      </c>
      <c r="BI2" s="14" t="n">
        <v>1</v>
      </c>
      <c r="BJ2" s="14" t="n">
        <v>-0.003</v>
      </c>
      <c r="BK2" s="14" t="n">
        <v>0.2</v>
      </c>
      <c r="BL2" s="14" t="inlineStr">
        <is>
          <t>-</t>
        </is>
      </c>
      <c r="BM2" s="14" t="n">
        <v>1</v>
      </c>
      <c r="BN2" s="14" t="n">
        <v>-0.16</v>
      </c>
      <c r="BO2" s="14" t="n">
        <v>1.01</v>
      </c>
      <c r="BP2" s="19" t="inlineStr">
        <is>
          <t>-</t>
        </is>
      </c>
    </row>
    <row r="3">
      <c r="A3">
        <f>"EW_sand_Ruled"&amp;"_"&amp;BQ3</f>
        <v/>
      </c>
      <c r="B3" s="15" t="inlineStr">
        <is>
          <t>PISA</t>
        </is>
      </c>
      <c r="C3" s="14" t="inlineStr">
        <is>
          <t>correlation with_Dr</t>
        </is>
      </c>
      <c r="D3" s="15" t="inlineStr">
        <is>
          <t>Sand</t>
        </is>
      </c>
      <c r="E3" s="14" t="n">
        <v>0</v>
      </c>
      <c r="F3">
        <f>146.1-92.11*BR2</f>
        <v/>
      </c>
      <c r="G3" s="14" t="n">
        <v>0</v>
      </c>
      <c r="H3" s="14" t="n">
        <v>0</v>
      </c>
      <c r="I3" s="14" t="n">
        <v>1</v>
      </c>
      <c r="J3">
        <f>0.3375-8.9*BR2</f>
        <v/>
      </c>
      <c r="K3" s="14">
        <f>0.3667+25.89*BR2</f>
        <v/>
      </c>
      <c r="L3" s="14" t="n">
        <v>0</v>
      </c>
      <c r="M3" s="14" t="n">
        <v>1</v>
      </c>
      <c r="N3">
        <f>-0.9178</f>
        <v/>
      </c>
      <c r="O3">
        <f>8.73-0.6982*BR2</f>
        <v/>
      </c>
      <c r="P3" s="14" t="n">
        <v>0</v>
      </c>
      <c r="Q3" s="14" t="n">
        <v>0</v>
      </c>
      <c r="R3">
        <f>0.917+0.06193*BR2</f>
        <v/>
      </c>
      <c r="S3" s="14" t="n">
        <v>0</v>
      </c>
      <c r="T3" s="14" t="n">
        <v>0</v>
      </c>
      <c r="U3" s="14" t="n">
        <v>0</v>
      </c>
      <c r="V3" s="14" t="n">
        <v>20</v>
      </c>
      <c r="W3" s="14" t="n">
        <v>0</v>
      </c>
      <c r="X3" s="14" t="n">
        <v>0</v>
      </c>
      <c r="Y3" s="14" t="n">
        <v>1</v>
      </c>
      <c r="Z3">
        <f>-0.1989+0.2019*BR2</f>
        <v/>
      </c>
      <c r="AA3" s="14" t="n">
        <v>0.2605</v>
      </c>
      <c r="AB3" s="14" t="n">
        <v>0</v>
      </c>
      <c r="AC3" s="14" t="n">
        <v>0</v>
      </c>
      <c r="AD3" s="14" t="n">
        <v>17</v>
      </c>
      <c r="AE3" s="14" t="n">
        <v>0</v>
      </c>
      <c r="AF3" s="14" t="n">
        <v>0</v>
      </c>
      <c r="AG3" s="14" t="n">
        <v>0</v>
      </c>
      <c r="AH3" s="14" t="n">
        <v>0.0001</v>
      </c>
      <c r="AI3" s="14" t="n">
        <v>0</v>
      </c>
      <c r="AJ3" s="14" t="n">
        <v>0</v>
      </c>
      <c r="AK3" s="14" t="n">
        <v>1</v>
      </c>
      <c r="AL3">
        <f>0.1695-0.7018*BR2</f>
        <v/>
      </c>
      <c r="AM3">
        <f>0.515+2.883*BR2</f>
        <v/>
      </c>
      <c r="AN3" s="14" t="n">
        <v>0</v>
      </c>
      <c r="AO3" s="14" t="n">
        <v>1</v>
      </c>
      <c r="AP3">
        <f>0.03988-0.1606*BR2</f>
        <v/>
      </c>
      <c r="AQ3">
        <f>0.09952+0.7996*BR2</f>
        <v/>
      </c>
      <c r="AR3" s="14" t="n">
        <v>0</v>
      </c>
      <c r="AS3" s="14" t="n">
        <v>1</v>
      </c>
      <c r="AT3">
        <f>-0.007969-0.4292*BR2</f>
        <v/>
      </c>
      <c r="AU3">
        <f>6.505-2.985*BR2</f>
        <v/>
      </c>
      <c r="AV3" s="14" t="n">
        <v>0</v>
      </c>
      <c r="AW3" s="14" t="n">
        <v>1</v>
      </c>
      <c r="AX3">
        <f>0.004994-0.07005*BR2</f>
        <v/>
      </c>
      <c r="AY3">
        <f>0.09978+0.7974*BR2</f>
        <v/>
      </c>
      <c r="AZ3" s="14" t="n">
        <v>0</v>
      </c>
      <c r="BA3" s="14" t="n">
        <v>0</v>
      </c>
      <c r="BB3" s="14" t="n">
        <v>44.89</v>
      </c>
      <c r="BC3" s="14" t="n">
        <v>0</v>
      </c>
      <c r="BD3" s="14" t="n">
        <v>0</v>
      </c>
      <c r="BE3" s="14" t="n">
        <v>1</v>
      </c>
      <c r="BF3">
        <f>0.01998-0.09041*BR2</f>
        <v/>
      </c>
      <c r="BG3" s="14">
        <f>0.09981+0.371*BR2</f>
        <v/>
      </c>
      <c r="BH3" s="14" t="n">
        <v>0</v>
      </c>
      <c r="BI3" s="14" t="n">
        <v>0</v>
      </c>
      <c r="BJ3" s="14" t="n">
        <v>0.3515</v>
      </c>
      <c r="BK3" s="14" t="n">
        <v>0</v>
      </c>
      <c r="BL3" s="14" t="n">
        <v>0</v>
      </c>
      <c r="BM3" s="14" t="n">
        <v>0</v>
      </c>
      <c r="BN3">
        <f>0.3+0.4986*BR2</f>
        <v/>
      </c>
      <c r="BO3" s="14" t="n">
        <v>0</v>
      </c>
      <c r="BP3" s="19" t="n">
        <v>0</v>
      </c>
      <c r="BQ3">
        <f>BS3</f>
        <v/>
      </c>
      <c r="BR3">
        <f>BQ3/100</f>
        <v/>
      </c>
      <c r="BS3">
        <f>1+BS2</f>
        <v/>
      </c>
    </row>
    <row r="4">
      <c r="A4">
        <f>"EW_sand_Ruled"&amp;"_"&amp;BQ4</f>
        <v/>
      </c>
      <c r="B4" s="15" t="inlineStr">
        <is>
          <t>PISA</t>
        </is>
      </c>
      <c r="C4" s="14" t="inlineStr">
        <is>
          <t>correlation with_Dr</t>
        </is>
      </c>
      <c r="D4" s="15" t="inlineStr">
        <is>
          <t>Sand</t>
        </is>
      </c>
      <c r="E4" s="14" t="n">
        <v>0</v>
      </c>
      <c r="F4">
        <f>146.1-92.11*BR3</f>
        <v/>
      </c>
      <c r="G4" s="14" t="n">
        <v>0</v>
      </c>
      <c r="H4" s="14" t="n">
        <v>0</v>
      </c>
      <c r="I4" s="14" t="n">
        <v>1</v>
      </c>
      <c r="J4">
        <f>0.3375-8.9*BR3</f>
        <v/>
      </c>
      <c r="K4" s="14">
        <f>0.3667+25.89*BR3</f>
        <v/>
      </c>
      <c r="L4" s="14" t="n">
        <v>0</v>
      </c>
      <c r="M4" s="14" t="n">
        <v>1</v>
      </c>
      <c r="N4">
        <f>-0.9178</f>
        <v/>
      </c>
      <c r="O4">
        <f>8.73-0.6982*BR3</f>
        <v/>
      </c>
      <c r="P4" s="14" t="n">
        <v>0</v>
      </c>
      <c r="Q4" s="14" t="n">
        <v>0</v>
      </c>
      <c r="R4">
        <f>0.917+0.06193*BR3</f>
        <v/>
      </c>
      <c r="S4" s="14" t="n">
        <v>0</v>
      </c>
      <c r="T4" s="14" t="n">
        <v>0</v>
      </c>
      <c r="U4" s="14" t="n">
        <v>0</v>
      </c>
      <c r="V4" s="14" t="n">
        <v>20</v>
      </c>
      <c r="W4" s="14" t="n">
        <v>0</v>
      </c>
      <c r="X4" s="14" t="n">
        <v>0</v>
      </c>
      <c r="Y4" s="14" t="n">
        <v>1</v>
      </c>
      <c r="Z4">
        <f>-0.1989+0.2019*BR3</f>
        <v/>
      </c>
      <c r="AA4" s="14" t="n">
        <v>0.2605</v>
      </c>
      <c r="AB4" s="14" t="n">
        <v>0</v>
      </c>
      <c r="AC4" s="14" t="n">
        <v>0</v>
      </c>
      <c r="AD4" s="14" t="n">
        <v>17</v>
      </c>
      <c r="AE4" s="14" t="n">
        <v>0</v>
      </c>
      <c r="AF4" s="14" t="n">
        <v>0</v>
      </c>
      <c r="AG4" s="14" t="n">
        <v>0</v>
      </c>
      <c r="AH4" s="14" t="n">
        <v>0.0001</v>
      </c>
      <c r="AI4" s="14" t="n">
        <v>0</v>
      </c>
      <c r="AJ4" s="14" t="n">
        <v>0</v>
      </c>
      <c r="AK4" s="14" t="n">
        <v>1</v>
      </c>
      <c r="AL4">
        <f>0.1695-0.7018*BR3</f>
        <v/>
      </c>
      <c r="AM4">
        <f>0.515+2.883*BR3</f>
        <v/>
      </c>
      <c r="AN4" s="14" t="n">
        <v>0</v>
      </c>
      <c r="AO4" s="14" t="n">
        <v>1</v>
      </c>
      <c r="AP4">
        <f>0.03988-0.1606*BR3</f>
        <v/>
      </c>
      <c r="AQ4">
        <f>0.09952+0.7996*BR3</f>
        <v/>
      </c>
      <c r="AR4" s="14" t="n">
        <v>0</v>
      </c>
      <c r="AS4" s="14" t="n">
        <v>1</v>
      </c>
      <c r="AT4">
        <f>-0.007969-0.4292*BR3</f>
        <v/>
      </c>
      <c r="AU4">
        <f>6.505-2.985*BR3</f>
        <v/>
      </c>
      <c r="AV4" s="14" t="n">
        <v>0</v>
      </c>
      <c r="AW4" s="14" t="n">
        <v>1</v>
      </c>
      <c r="AX4">
        <f>0.004994-0.07005*BR3</f>
        <v/>
      </c>
      <c r="AY4">
        <f>0.09978+0.7974*BR3</f>
        <v/>
      </c>
      <c r="AZ4" s="14" t="n">
        <v>0</v>
      </c>
      <c r="BA4" s="14" t="n">
        <v>0</v>
      </c>
      <c r="BB4" s="14" t="n">
        <v>44.89</v>
      </c>
      <c r="BC4" s="14" t="n">
        <v>0</v>
      </c>
      <c r="BD4" s="14" t="n">
        <v>0</v>
      </c>
      <c r="BE4" s="14" t="n">
        <v>1</v>
      </c>
      <c r="BF4">
        <f>0.01998-0.09041*BR3</f>
        <v/>
      </c>
      <c r="BG4" s="14">
        <f>0.09981+0.371*BR3</f>
        <v/>
      </c>
      <c r="BH4" s="14" t="n">
        <v>0</v>
      </c>
      <c r="BI4" s="14" t="n">
        <v>0</v>
      </c>
      <c r="BJ4" s="14" t="n">
        <v>0.3515</v>
      </c>
      <c r="BK4" s="14" t="n">
        <v>0</v>
      </c>
      <c r="BL4" s="14" t="n">
        <v>0</v>
      </c>
      <c r="BM4" s="14" t="n">
        <v>0</v>
      </c>
      <c r="BN4">
        <f>0.3+0.4986*BR3</f>
        <v/>
      </c>
      <c r="BO4" s="14" t="n">
        <v>0</v>
      </c>
      <c r="BP4" s="19" t="n">
        <v>0</v>
      </c>
      <c r="BQ4">
        <f>BS4</f>
        <v/>
      </c>
      <c r="BR4">
        <f>BQ4/100</f>
        <v/>
      </c>
      <c r="BS4">
        <f>1+BS3</f>
        <v/>
      </c>
    </row>
    <row r="5">
      <c r="A5">
        <f>"EW_sand_Ruled"&amp;"_"&amp;BQ5</f>
        <v/>
      </c>
      <c r="B5" s="15" t="inlineStr">
        <is>
          <t>PISA</t>
        </is>
      </c>
      <c r="C5" s="14" t="inlineStr">
        <is>
          <t>correlation with_Dr</t>
        </is>
      </c>
      <c r="D5" s="15" t="inlineStr">
        <is>
          <t>Sand</t>
        </is>
      </c>
      <c r="E5" s="14" t="n">
        <v>0</v>
      </c>
      <c r="F5">
        <f>146.1-92.11*BR4</f>
        <v/>
      </c>
      <c r="G5" s="14" t="n">
        <v>0</v>
      </c>
      <c r="H5" s="14" t="n">
        <v>0</v>
      </c>
      <c r="I5" s="14" t="n">
        <v>1</v>
      </c>
      <c r="J5">
        <f>0.3375-8.9*BR4</f>
        <v/>
      </c>
      <c r="K5" s="14">
        <f>0.3667+25.89*BR4</f>
        <v/>
      </c>
      <c r="L5" s="14" t="n">
        <v>0</v>
      </c>
      <c r="M5" s="14" t="n">
        <v>1</v>
      </c>
      <c r="N5">
        <f>-0.9178</f>
        <v/>
      </c>
      <c r="O5">
        <f>8.73-0.6982*BR4</f>
        <v/>
      </c>
      <c r="P5" s="14" t="n">
        <v>0</v>
      </c>
      <c r="Q5" s="14" t="n">
        <v>0</v>
      </c>
      <c r="R5">
        <f>0.917+0.06193*BR4</f>
        <v/>
      </c>
      <c r="S5" s="14" t="n">
        <v>0</v>
      </c>
      <c r="T5" s="14" t="n">
        <v>0</v>
      </c>
      <c r="U5" s="14" t="n">
        <v>0</v>
      </c>
      <c r="V5" s="14" t="n">
        <v>20</v>
      </c>
      <c r="W5" s="14" t="n">
        <v>0</v>
      </c>
      <c r="X5" s="14" t="n">
        <v>0</v>
      </c>
      <c r="Y5" s="14" t="n">
        <v>1</v>
      </c>
      <c r="Z5">
        <f>-0.1989+0.2019*BR4</f>
        <v/>
      </c>
      <c r="AA5" s="14" t="n">
        <v>0.2605</v>
      </c>
      <c r="AB5" s="14" t="n">
        <v>0</v>
      </c>
      <c r="AC5" s="14" t="n">
        <v>0</v>
      </c>
      <c r="AD5" s="14" t="n">
        <v>17</v>
      </c>
      <c r="AE5" s="14" t="n">
        <v>0</v>
      </c>
      <c r="AF5" s="14" t="n">
        <v>0</v>
      </c>
      <c r="AG5" s="14" t="n">
        <v>0</v>
      </c>
      <c r="AH5" s="14" t="n">
        <v>0.0001</v>
      </c>
      <c r="AI5" s="14" t="n">
        <v>0</v>
      </c>
      <c r="AJ5" s="14" t="n">
        <v>0</v>
      </c>
      <c r="AK5" s="14" t="n">
        <v>1</v>
      </c>
      <c r="AL5">
        <f>0.1695-0.7018*BR4</f>
        <v/>
      </c>
      <c r="AM5">
        <f>0.515+2.883*BR4</f>
        <v/>
      </c>
      <c r="AN5" s="14" t="n">
        <v>0</v>
      </c>
      <c r="AO5" s="14" t="n">
        <v>1</v>
      </c>
      <c r="AP5">
        <f>0.03988-0.1606*BR4</f>
        <v/>
      </c>
      <c r="AQ5">
        <f>0.09952+0.7996*BR4</f>
        <v/>
      </c>
      <c r="AR5" s="14" t="n">
        <v>0</v>
      </c>
      <c r="AS5" s="14" t="n">
        <v>1</v>
      </c>
      <c r="AT5">
        <f>-0.007969-0.4292*BR4</f>
        <v/>
      </c>
      <c r="AU5">
        <f>6.505-2.985*BR4</f>
        <v/>
      </c>
      <c r="AV5" s="14" t="n">
        <v>0</v>
      </c>
      <c r="AW5" s="14" t="n">
        <v>1</v>
      </c>
      <c r="AX5">
        <f>0.004994-0.07005*BR4</f>
        <v/>
      </c>
      <c r="AY5">
        <f>0.09978+0.7974*BR4</f>
        <v/>
      </c>
      <c r="AZ5" s="14" t="n">
        <v>0</v>
      </c>
      <c r="BA5" s="14" t="n">
        <v>0</v>
      </c>
      <c r="BB5" s="14" t="n">
        <v>44.89</v>
      </c>
      <c r="BC5" s="14" t="n">
        <v>0</v>
      </c>
      <c r="BD5" s="14" t="n">
        <v>0</v>
      </c>
      <c r="BE5" s="14" t="n">
        <v>1</v>
      </c>
      <c r="BF5">
        <f>0.01998-0.09041*BR4</f>
        <v/>
      </c>
      <c r="BG5" s="14">
        <f>0.09981+0.371*BR4</f>
        <v/>
      </c>
      <c r="BH5" s="14" t="n">
        <v>0</v>
      </c>
      <c r="BI5" s="14" t="n">
        <v>0</v>
      </c>
      <c r="BJ5" s="14" t="n">
        <v>0.3515</v>
      </c>
      <c r="BK5" s="14" t="n">
        <v>0</v>
      </c>
      <c r="BL5" s="14" t="n">
        <v>0</v>
      </c>
      <c r="BM5" s="14" t="n">
        <v>0</v>
      </c>
      <c r="BN5">
        <f>0.3+0.4986*BR4</f>
        <v/>
      </c>
      <c r="BO5" s="14" t="n">
        <v>0</v>
      </c>
      <c r="BP5" s="19" t="n">
        <v>0</v>
      </c>
      <c r="BQ5">
        <f>BS5</f>
        <v/>
      </c>
      <c r="BR5">
        <f>BQ5/100</f>
        <v/>
      </c>
      <c r="BS5">
        <f>1+BS4</f>
        <v/>
      </c>
    </row>
    <row r="6">
      <c r="A6">
        <f>"EW_sand_Ruled"&amp;"_"&amp;BQ6</f>
        <v/>
      </c>
      <c r="B6" s="15" t="inlineStr">
        <is>
          <t>PISA</t>
        </is>
      </c>
      <c r="C6" s="14" t="inlineStr">
        <is>
          <t>correlation with_Dr</t>
        </is>
      </c>
      <c r="D6" s="15" t="inlineStr">
        <is>
          <t>Sand</t>
        </is>
      </c>
      <c r="E6" s="14" t="n">
        <v>0</v>
      </c>
      <c r="F6">
        <f>146.1-92.11*BR5</f>
        <v/>
      </c>
      <c r="G6" s="14" t="n">
        <v>0</v>
      </c>
      <c r="H6" s="14" t="n">
        <v>0</v>
      </c>
      <c r="I6" s="14" t="n">
        <v>1</v>
      </c>
      <c r="J6">
        <f>0.3375-8.9*BR5</f>
        <v/>
      </c>
      <c r="K6" s="14">
        <f>0.3667+25.89*BR5</f>
        <v/>
      </c>
      <c r="L6" s="14" t="n">
        <v>0</v>
      </c>
      <c r="M6" s="14" t="n">
        <v>1</v>
      </c>
      <c r="N6">
        <f>-0.9178</f>
        <v/>
      </c>
      <c r="O6">
        <f>8.73-0.6982*BR5</f>
        <v/>
      </c>
      <c r="P6" s="14" t="n">
        <v>0</v>
      </c>
      <c r="Q6" s="14" t="n">
        <v>0</v>
      </c>
      <c r="R6">
        <f>0.917+0.06193*BR5</f>
        <v/>
      </c>
      <c r="S6" s="14" t="n">
        <v>0</v>
      </c>
      <c r="T6" s="14" t="n">
        <v>0</v>
      </c>
      <c r="U6" s="14" t="n">
        <v>0</v>
      </c>
      <c r="V6" s="14" t="n">
        <v>20</v>
      </c>
      <c r="W6" s="14" t="n">
        <v>0</v>
      </c>
      <c r="X6" s="14" t="n">
        <v>0</v>
      </c>
      <c r="Y6" s="14" t="n">
        <v>1</v>
      </c>
      <c r="Z6">
        <f>-0.1989+0.2019*BR5</f>
        <v/>
      </c>
      <c r="AA6" s="14" t="n">
        <v>0.2605</v>
      </c>
      <c r="AB6" s="14" t="n">
        <v>0</v>
      </c>
      <c r="AC6" s="14" t="n">
        <v>0</v>
      </c>
      <c r="AD6" s="14" t="n">
        <v>17</v>
      </c>
      <c r="AE6" s="14" t="n">
        <v>0</v>
      </c>
      <c r="AF6" s="14" t="n">
        <v>0</v>
      </c>
      <c r="AG6" s="14" t="n">
        <v>0</v>
      </c>
      <c r="AH6" s="14" t="n">
        <v>0.0001</v>
      </c>
      <c r="AI6" s="14" t="n">
        <v>0</v>
      </c>
      <c r="AJ6" s="14" t="n">
        <v>0</v>
      </c>
      <c r="AK6" s="14" t="n">
        <v>1</v>
      </c>
      <c r="AL6">
        <f>0.1695-0.7018*BR5</f>
        <v/>
      </c>
      <c r="AM6">
        <f>0.515+2.883*BR5</f>
        <v/>
      </c>
      <c r="AN6" s="14" t="n">
        <v>0</v>
      </c>
      <c r="AO6" s="14" t="n">
        <v>1</v>
      </c>
      <c r="AP6">
        <f>0.03988-0.1606*BR5</f>
        <v/>
      </c>
      <c r="AQ6">
        <f>0.09952+0.7996*BR5</f>
        <v/>
      </c>
      <c r="AR6" s="14" t="n">
        <v>0</v>
      </c>
      <c r="AS6" s="14" t="n">
        <v>1</v>
      </c>
      <c r="AT6">
        <f>-0.007969-0.4292*BR5</f>
        <v/>
      </c>
      <c r="AU6">
        <f>6.505-2.985*BR5</f>
        <v/>
      </c>
      <c r="AV6" s="14" t="n">
        <v>0</v>
      </c>
      <c r="AW6" s="14" t="n">
        <v>1</v>
      </c>
      <c r="AX6">
        <f>0.004994-0.07005*BR5</f>
        <v/>
      </c>
      <c r="AY6">
        <f>0.09978+0.7974*BR5</f>
        <v/>
      </c>
      <c r="AZ6" s="14" t="n">
        <v>0</v>
      </c>
      <c r="BA6" s="14" t="n">
        <v>0</v>
      </c>
      <c r="BB6" s="14" t="n">
        <v>44.89</v>
      </c>
      <c r="BC6" s="14" t="n">
        <v>0</v>
      </c>
      <c r="BD6" s="14" t="n">
        <v>0</v>
      </c>
      <c r="BE6" s="14" t="n">
        <v>1</v>
      </c>
      <c r="BF6">
        <f>0.01998-0.09041*BR5</f>
        <v/>
      </c>
      <c r="BG6" s="14">
        <f>0.09981+0.371*BR5</f>
        <v/>
      </c>
      <c r="BH6" s="14" t="n">
        <v>0</v>
      </c>
      <c r="BI6" s="14" t="n">
        <v>0</v>
      </c>
      <c r="BJ6" s="14" t="n">
        <v>0.3515</v>
      </c>
      <c r="BK6" s="14" t="n">
        <v>0</v>
      </c>
      <c r="BL6" s="14" t="n">
        <v>0</v>
      </c>
      <c r="BM6" s="14" t="n">
        <v>0</v>
      </c>
      <c r="BN6">
        <f>0.3+0.4986*BR5</f>
        <v/>
      </c>
      <c r="BO6" s="14" t="n">
        <v>0</v>
      </c>
      <c r="BP6" s="19" t="n">
        <v>0</v>
      </c>
      <c r="BQ6">
        <f>BS6</f>
        <v/>
      </c>
      <c r="BR6">
        <f>BQ6/100</f>
        <v/>
      </c>
      <c r="BS6">
        <f>1+BS5</f>
        <v/>
      </c>
    </row>
    <row r="7">
      <c r="A7">
        <f>"EW_sand_Ruled"&amp;"_"&amp;BQ7</f>
        <v/>
      </c>
      <c r="B7" s="15" t="inlineStr">
        <is>
          <t>PISA</t>
        </is>
      </c>
      <c r="C7" s="14" t="inlineStr">
        <is>
          <t>correlation with_Dr</t>
        </is>
      </c>
      <c r="D7" s="15" t="inlineStr">
        <is>
          <t>Sand</t>
        </is>
      </c>
      <c r="E7" s="14" t="n">
        <v>0</v>
      </c>
      <c r="F7">
        <f>146.1-92.11*BR6</f>
        <v/>
      </c>
      <c r="G7" s="14" t="n">
        <v>0</v>
      </c>
      <c r="H7" s="14" t="n">
        <v>0</v>
      </c>
      <c r="I7" s="14" t="n">
        <v>1</v>
      </c>
      <c r="J7">
        <f>0.3375-8.9*BR6</f>
        <v/>
      </c>
      <c r="K7" s="14">
        <f>0.3667+25.89*BR6</f>
        <v/>
      </c>
      <c r="L7" s="14" t="n">
        <v>0</v>
      </c>
      <c r="M7" s="14" t="n">
        <v>1</v>
      </c>
      <c r="N7">
        <f>-0.9178</f>
        <v/>
      </c>
      <c r="O7">
        <f>8.73-0.6982*BR6</f>
        <v/>
      </c>
      <c r="P7" s="14" t="n">
        <v>0</v>
      </c>
      <c r="Q7" s="14" t="n">
        <v>0</v>
      </c>
      <c r="R7">
        <f>0.917+0.06193*BR6</f>
        <v/>
      </c>
      <c r="S7" s="14" t="n">
        <v>0</v>
      </c>
      <c r="T7" s="14" t="n">
        <v>0</v>
      </c>
      <c r="U7" s="14" t="n">
        <v>0</v>
      </c>
      <c r="V7" s="14" t="n">
        <v>20</v>
      </c>
      <c r="W7" s="14" t="n">
        <v>0</v>
      </c>
      <c r="X7" s="14" t="n">
        <v>0</v>
      </c>
      <c r="Y7" s="14" t="n">
        <v>1</v>
      </c>
      <c r="Z7">
        <f>-0.1989+0.2019*BR6</f>
        <v/>
      </c>
      <c r="AA7" s="14" t="n">
        <v>0.2605</v>
      </c>
      <c r="AB7" s="14" t="n">
        <v>0</v>
      </c>
      <c r="AC7" s="14" t="n">
        <v>0</v>
      </c>
      <c r="AD7" s="14" t="n">
        <v>17</v>
      </c>
      <c r="AE7" s="14" t="n">
        <v>0</v>
      </c>
      <c r="AF7" s="14" t="n">
        <v>0</v>
      </c>
      <c r="AG7" s="14" t="n">
        <v>0</v>
      </c>
      <c r="AH7" s="14" t="n">
        <v>0.0001</v>
      </c>
      <c r="AI7" s="14" t="n">
        <v>0</v>
      </c>
      <c r="AJ7" s="14" t="n">
        <v>0</v>
      </c>
      <c r="AK7" s="14" t="n">
        <v>1</v>
      </c>
      <c r="AL7">
        <f>0.1695-0.7018*BR6</f>
        <v/>
      </c>
      <c r="AM7">
        <f>0.515+2.883*BR6</f>
        <v/>
      </c>
      <c r="AN7" s="14" t="n">
        <v>0</v>
      </c>
      <c r="AO7" s="14" t="n">
        <v>1</v>
      </c>
      <c r="AP7">
        <f>0.03988-0.1606*BR6</f>
        <v/>
      </c>
      <c r="AQ7">
        <f>0.09952+0.7996*BR6</f>
        <v/>
      </c>
      <c r="AR7" s="14" t="n">
        <v>0</v>
      </c>
      <c r="AS7" s="14" t="n">
        <v>1</v>
      </c>
      <c r="AT7">
        <f>-0.007969-0.4292*BR6</f>
        <v/>
      </c>
      <c r="AU7">
        <f>6.505-2.985*BR6</f>
        <v/>
      </c>
      <c r="AV7" s="14" t="n">
        <v>0</v>
      </c>
      <c r="AW7" s="14" t="n">
        <v>1</v>
      </c>
      <c r="AX7">
        <f>0.004994-0.07005*BR6</f>
        <v/>
      </c>
      <c r="AY7">
        <f>0.09978+0.7974*BR6</f>
        <v/>
      </c>
      <c r="AZ7" s="14" t="n">
        <v>0</v>
      </c>
      <c r="BA7" s="14" t="n">
        <v>0</v>
      </c>
      <c r="BB7" s="14" t="n">
        <v>44.89</v>
      </c>
      <c r="BC7" s="14" t="n">
        <v>0</v>
      </c>
      <c r="BD7" s="14" t="n">
        <v>0</v>
      </c>
      <c r="BE7" s="14" t="n">
        <v>1</v>
      </c>
      <c r="BF7">
        <f>0.01998-0.09041*BR6</f>
        <v/>
      </c>
      <c r="BG7" s="14">
        <f>0.09981+0.371*BR6</f>
        <v/>
      </c>
      <c r="BH7" s="14" t="n">
        <v>0</v>
      </c>
      <c r="BI7" s="14" t="n">
        <v>0</v>
      </c>
      <c r="BJ7" s="14" t="n">
        <v>0.3515</v>
      </c>
      <c r="BK7" s="14" t="n">
        <v>0</v>
      </c>
      <c r="BL7" s="14" t="n">
        <v>0</v>
      </c>
      <c r="BM7" s="14" t="n">
        <v>0</v>
      </c>
      <c r="BN7">
        <f>0.3+0.4986*BR6</f>
        <v/>
      </c>
      <c r="BO7" s="14" t="n">
        <v>0</v>
      </c>
      <c r="BP7" s="19" t="n">
        <v>0</v>
      </c>
      <c r="BQ7">
        <f>BS7</f>
        <v/>
      </c>
      <c r="BR7">
        <f>BQ7/100</f>
        <v/>
      </c>
      <c r="BS7">
        <f>1+BS6</f>
        <v/>
      </c>
    </row>
    <row r="8">
      <c r="A8">
        <f>"EW_sand_Ruled"&amp;"_"&amp;BQ8</f>
        <v/>
      </c>
      <c r="B8" s="15" t="inlineStr">
        <is>
          <t>PISA</t>
        </is>
      </c>
      <c r="C8" s="14" t="inlineStr">
        <is>
          <t>correlation with_Dr</t>
        </is>
      </c>
      <c r="D8" s="15" t="inlineStr">
        <is>
          <t>Sand</t>
        </is>
      </c>
      <c r="E8" s="14" t="n">
        <v>0</v>
      </c>
      <c r="F8">
        <f>146.1-92.11*BR7</f>
        <v/>
      </c>
      <c r="G8" s="14" t="n">
        <v>0</v>
      </c>
      <c r="H8" s="14" t="n">
        <v>0</v>
      </c>
      <c r="I8" s="14" t="n">
        <v>1</v>
      </c>
      <c r="J8">
        <f>0.3375-8.9*BR7</f>
        <v/>
      </c>
      <c r="K8" s="14">
        <f>0.3667+25.89*BR7</f>
        <v/>
      </c>
      <c r="L8" s="14" t="n">
        <v>0</v>
      </c>
      <c r="M8" s="14" t="n">
        <v>1</v>
      </c>
      <c r="N8">
        <f>-0.9178</f>
        <v/>
      </c>
      <c r="O8">
        <f>8.73-0.6982*BR7</f>
        <v/>
      </c>
      <c r="P8" s="14" t="n">
        <v>0</v>
      </c>
      <c r="Q8" s="14" t="n">
        <v>0</v>
      </c>
      <c r="R8">
        <f>0.917+0.06193*BR7</f>
        <v/>
      </c>
      <c r="S8" s="14" t="n">
        <v>0</v>
      </c>
      <c r="T8" s="14" t="n">
        <v>0</v>
      </c>
      <c r="U8" s="14" t="n">
        <v>0</v>
      </c>
      <c r="V8" s="14" t="n">
        <v>20</v>
      </c>
      <c r="W8" s="14" t="n">
        <v>0</v>
      </c>
      <c r="X8" s="14" t="n">
        <v>0</v>
      </c>
      <c r="Y8" s="14" t="n">
        <v>1</v>
      </c>
      <c r="Z8">
        <f>-0.1989+0.2019*BR7</f>
        <v/>
      </c>
      <c r="AA8" s="14" t="n">
        <v>0.2605</v>
      </c>
      <c r="AB8" s="14" t="n">
        <v>0</v>
      </c>
      <c r="AC8" s="14" t="n">
        <v>0</v>
      </c>
      <c r="AD8" s="14" t="n">
        <v>17</v>
      </c>
      <c r="AE8" s="14" t="n">
        <v>0</v>
      </c>
      <c r="AF8" s="14" t="n">
        <v>0</v>
      </c>
      <c r="AG8" s="14" t="n">
        <v>0</v>
      </c>
      <c r="AH8" s="14" t="n">
        <v>0.0001</v>
      </c>
      <c r="AI8" s="14" t="n">
        <v>0</v>
      </c>
      <c r="AJ8" s="14" t="n">
        <v>0</v>
      </c>
      <c r="AK8" s="14" t="n">
        <v>1</v>
      </c>
      <c r="AL8">
        <f>0.1695-0.7018*BR7</f>
        <v/>
      </c>
      <c r="AM8">
        <f>0.515+2.883*BR7</f>
        <v/>
      </c>
      <c r="AN8" s="14" t="n">
        <v>0</v>
      </c>
      <c r="AO8" s="14" t="n">
        <v>1</v>
      </c>
      <c r="AP8">
        <f>0.03988-0.1606*BR7</f>
        <v/>
      </c>
      <c r="AQ8">
        <f>0.09952+0.7996*BR7</f>
        <v/>
      </c>
      <c r="AR8" s="14" t="n">
        <v>0</v>
      </c>
      <c r="AS8" s="14" t="n">
        <v>1</v>
      </c>
      <c r="AT8">
        <f>-0.007969-0.4292*BR7</f>
        <v/>
      </c>
      <c r="AU8">
        <f>6.505-2.985*BR7</f>
        <v/>
      </c>
      <c r="AV8" s="14" t="n">
        <v>0</v>
      </c>
      <c r="AW8" s="14" t="n">
        <v>1</v>
      </c>
      <c r="AX8">
        <f>0.004994-0.07005*BR7</f>
        <v/>
      </c>
      <c r="AY8">
        <f>0.09978+0.7974*BR7</f>
        <v/>
      </c>
      <c r="AZ8" s="14" t="n">
        <v>0</v>
      </c>
      <c r="BA8" s="14" t="n">
        <v>0</v>
      </c>
      <c r="BB8" s="14" t="n">
        <v>44.89</v>
      </c>
      <c r="BC8" s="14" t="n">
        <v>0</v>
      </c>
      <c r="BD8" s="14" t="n">
        <v>0</v>
      </c>
      <c r="BE8" s="14" t="n">
        <v>1</v>
      </c>
      <c r="BF8">
        <f>0.01998-0.09041*BR7</f>
        <v/>
      </c>
      <c r="BG8" s="14">
        <f>0.09981+0.371*BR7</f>
        <v/>
      </c>
      <c r="BH8" s="14" t="n">
        <v>0</v>
      </c>
      <c r="BI8" s="14" t="n">
        <v>0</v>
      </c>
      <c r="BJ8" s="14" t="n">
        <v>0.3515</v>
      </c>
      <c r="BK8" s="14" t="n">
        <v>0</v>
      </c>
      <c r="BL8" s="14" t="n">
        <v>0</v>
      </c>
      <c r="BM8" s="14" t="n">
        <v>0</v>
      </c>
      <c r="BN8">
        <f>0.3+0.4986*BR7</f>
        <v/>
      </c>
      <c r="BO8" s="14" t="n">
        <v>0</v>
      </c>
      <c r="BP8" s="19" t="n">
        <v>0</v>
      </c>
      <c r="BQ8">
        <f>BS8</f>
        <v/>
      </c>
      <c r="BR8">
        <f>BQ8/100</f>
        <v/>
      </c>
      <c r="BS8">
        <f>1+BS7</f>
        <v/>
      </c>
    </row>
    <row r="9">
      <c r="A9">
        <f>"EW_sand_Ruled"&amp;"_"&amp;BQ9</f>
        <v/>
      </c>
      <c r="B9" s="15" t="inlineStr">
        <is>
          <t>PISA</t>
        </is>
      </c>
      <c r="C9" s="14" t="inlineStr">
        <is>
          <t>correlation with_Dr</t>
        </is>
      </c>
      <c r="D9" s="15" t="inlineStr">
        <is>
          <t>Sand</t>
        </is>
      </c>
      <c r="E9" s="14" t="n">
        <v>0</v>
      </c>
      <c r="F9">
        <f>146.1-92.11*BR8</f>
        <v/>
      </c>
      <c r="G9" s="14" t="n">
        <v>0</v>
      </c>
      <c r="H9" s="14" t="n">
        <v>0</v>
      </c>
      <c r="I9" s="14" t="n">
        <v>1</v>
      </c>
      <c r="J9">
        <f>0.3375-8.9*BR8</f>
        <v/>
      </c>
      <c r="K9" s="14">
        <f>0.3667+25.89*BR8</f>
        <v/>
      </c>
      <c r="L9" s="14" t="n">
        <v>0</v>
      </c>
      <c r="M9" s="14" t="n">
        <v>1</v>
      </c>
      <c r="N9">
        <f>-0.9178</f>
        <v/>
      </c>
      <c r="O9">
        <f>8.73-0.6982*BR8</f>
        <v/>
      </c>
      <c r="P9" s="14" t="n">
        <v>0</v>
      </c>
      <c r="Q9" s="14" t="n">
        <v>0</v>
      </c>
      <c r="R9">
        <f>0.917+0.06193*BR8</f>
        <v/>
      </c>
      <c r="S9" s="14" t="n">
        <v>0</v>
      </c>
      <c r="T9" s="14" t="n">
        <v>0</v>
      </c>
      <c r="U9" s="14" t="n">
        <v>0</v>
      </c>
      <c r="V9" s="14" t="n">
        <v>20</v>
      </c>
      <c r="W9" s="14" t="n">
        <v>0</v>
      </c>
      <c r="X9" s="14" t="n">
        <v>0</v>
      </c>
      <c r="Y9" s="14" t="n">
        <v>1</v>
      </c>
      <c r="Z9">
        <f>-0.1989+0.2019*BR8</f>
        <v/>
      </c>
      <c r="AA9" s="14" t="n">
        <v>0.2605</v>
      </c>
      <c r="AB9" s="14" t="n">
        <v>0</v>
      </c>
      <c r="AC9" s="14" t="n">
        <v>0</v>
      </c>
      <c r="AD9" s="14" t="n">
        <v>17</v>
      </c>
      <c r="AE9" s="14" t="n">
        <v>0</v>
      </c>
      <c r="AF9" s="14" t="n">
        <v>0</v>
      </c>
      <c r="AG9" s="14" t="n">
        <v>0</v>
      </c>
      <c r="AH9" s="14" t="n">
        <v>0.0001</v>
      </c>
      <c r="AI9" s="14" t="n">
        <v>0</v>
      </c>
      <c r="AJ9" s="14" t="n">
        <v>0</v>
      </c>
      <c r="AK9" s="14" t="n">
        <v>1</v>
      </c>
      <c r="AL9">
        <f>0.1695-0.7018*BR8</f>
        <v/>
      </c>
      <c r="AM9">
        <f>0.515+2.883*BR8</f>
        <v/>
      </c>
      <c r="AN9" s="14" t="n">
        <v>0</v>
      </c>
      <c r="AO9" s="14" t="n">
        <v>1</v>
      </c>
      <c r="AP9">
        <f>0.03988-0.1606*BR8</f>
        <v/>
      </c>
      <c r="AQ9">
        <f>0.09952+0.7996*BR8</f>
        <v/>
      </c>
      <c r="AR9" s="14" t="n">
        <v>0</v>
      </c>
      <c r="AS9" s="14" t="n">
        <v>1</v>
      </c>
      <c r="AT9">
        <f>-0.007969-0.4292*BR8</f>
        <v/>
      </c>
      <c r="AU9">
        <f>6.505-2.985*BR8</f>
        <v/>
      </c>
      <c r="AV9" s="14" t="n">
        <v>0</v>
      </c>
      <c r="AW9" s="14" t="n">
        <v>1</v>
      </c>
      <c r="AX9">
        <f>0.004994-0.07005*BR8</f>
        <v/>
      </c>
      <c r="AY9">
        <f>0.09978+0.7974*BR8</f>
        <v/>
      </c>
      <c r="AZ9" s="14" t="n">
        <v>0</v>
      </c>
      <c r="BA9" s="14" t="n">
        <v>0</v>
      </c>
      <c r="BB9" s="14" t="n">
        <v>44.89</v>
      </c>
      <c r="BC9" s="14" t="n">
        <v>0</v>
      </c>
      <c r="BD9" s="14" t="n">
        <v>0</v>
      </c>
      <c r="BE9" s="14" t="n">
        <v>1</v>
      </c>
      <c r="BF9">
        <f>0.01998-0.09041*BR8</f>
        <v/>
      </c>
      <c r="BG9" s="14">
        <f>0.09981+0.371*BR8</f>
        <v/>
      </c>
      <c r="BH9" s="14" t="n">
        <v>0</v>
      </c>
      <c r="BI9" s="14" t="n">
        <v>0</v>
      </c>
      <c r="BJ9" s="14" t="n">
        <v>0.3515</v>
      </c>
      <c r="BK9" s="14" t="n">
        <v>0</v>
      </c>
      <c r="BL9" s="14" t="n">
        <v>0</v>
      </c>
      <c r="BM9" s="14" t="n">
        <v>0</v>
      </c>
      <c r="BN9">
        <f>0.3+0.4986*BR8</f>
        <v/>
      </c>
      <c r="BO9" s="14" t="n">
        <v>0</v>
      </c>
      <c r="BP9" s="19" t="n">
        <v>0</v>
      </c>
      <c r="BQ9">
        <f>BS9</f>
        <v/>
      </c>
      <c r="BR9">
        <f>BQ9/100</f>
        <v/>
      </c>
      <c r="BS9">
        <f>1+BS8</f>
        <v/>
      </c>
    </row>
    <row r="10">
      <c r="A10">
        <f>"EW_sand_Ruled"&amp;"_"&amp;BQ10</f>
        <v/>
      </c>
      <c r="B10" s="15" t="inlineStr">
        <is>
          <t>PISA</t>
        </is>
      </c>
      <c r="C10" s="14" t="inlineStr">
        <is>
          <t>correlation with_Dr</t>
        </is>
      </c>
      <c r="D10" s="15" t="inlineStr">
        <is>
          <t>Sand</t>
        </is>
      </c>
      <c r="E10" s="14" t="n">
        <v>0</v>
      </c>
      <c r="F10">
        <f>146.1-92.11*BR9</f>
        <v/>
      </c>
      <c r="G10" s="14" t="n">
        <v>0</v>
      </c>
      <c r="H10" s="14" t="n">
        <v>0</v>
      </c>
      <c r="I10" s="14" t="n">
        <v>1</v>
      </c>
      <c r="J10">
        <f>0.3375-8.9*BR9</f>
        <v/>
      </c>
      <c r="K10" s="14">
        <f>0.3667+25.89*BR9</f>
        <v/>
      </c>
      <c r="L10" s="14" t="n">
        <v>0</v>
      </c>
      <c r="M10" s="14" t="n">
        <v>1</v>
      </c>
      <c r="N10">
        <f>-0.9178</f>
        <v/>
      </c>
      <c r="O10">
        <f>8.73-0.6982*BR9</f>
        <v/>
      </c>
      <c r="P10" s="14" t="n">
        <v>0</v>
      </c>
      <c r="Q10" s="14" t="n">
        <v>0</v>
      </c>
      <c r="R10">
        <f>0.917+0.06193*BR9</f>
        <v/>
      </c>
      <c r="S10" s="14" t="n">
        <v>0</v>
      </c>
      <c r="T10" s="14" t="n">
        <v>0</v>
      </c>
      <c r="U10" s="14" t="n">
        <v>0</v>
      </c>
      <c r="V10" s="14" t="n">
        <v>20</v>
      </c>
      <c r="W10" s="14" t="n">
        <v>0</v>
      </c>
      <c r="X10" s="14" t="n">
        <v>0</v>
      </c>
      <c r="Y10" s="14" t="n">
        <v>1</v>
      </c>
      <c r="Z10">
        <f>-0.1989+0.2019*BR9</f>
        <v/>
      </c>
      <c r="AA10" s="14" t="n">
        <v>0.2605</v>
      </c>
      <c r="AB10" s="14" t="n">
        <v>0</v>
      </c>
      <c r="AC10" s="14" t="n">
        <v>0</v>
      </c>
      <c r="AD10" s="14" t="n">
        <v>17</v>
      </c>
      <c r="AE10" s="14" t="n">
        <v>0</v>
      </c>
      <c r="AF10" s="14" t="n">
        <v>0</v>
      </c>
      <c r="AG10" s="14" t="n">
        <v>0</v>
      </c>
      <c r="AH10" s="14" t="n">
        <v>0.0001</v>
      </c>
      <c r="AI10" s="14" t="n">
        <v>0</v>
      </c>
      <c r="AJ10" s="14" t="n">
        <v>0</v>
      </c>
      <c r="AK10" s="14" t="n">
        <v>1</v>
      </c>
      <c r="AL10">
        <f>0.1695-0.7018*BR9</f>
        <v/>
      </c>
      <c r="AM10">
        <f>0.515+2.883*BR9</f>
        <v/>
      </c>
      <c r="AN10" s="14" t="n">
        <v>0</v>
      </c>
      <c r="AO10" s="14" t="n">
        <v>1</v>
      </c>
      <c r="AP10">
        <f>0.03988-0.1606*BR9</f>
        <v/>
      </c>
      <c r="AQ10">
        <f>0.09952+0.7996*BR9</f>
        <v/>
      </c>
      <c r="AR10" s="14" t="n">
        <v>0</v>
      </c>
      <c r="AS10" s="14" t="n">
        <v>1</v>
      </c>
      <c r="AT10">
        <f>-0.007969-0.4292*BR9</f>
        <v/>
      </c>
      <c r="AU10">
        <f>6.505-2.985*BR9</f>
        <v/>
      </c>
      <c r="AV10" s="14" t="n">
        <v>0</v>
      </c>
      <c r="AW10" s="14" t="n">
        <v>1</v>
      </c>
      <c r="AX10">
        <f>0.004994-0.07005*BR9</f>
        <v/>
      </c>
      <c r="AY10">
        <f>0.09978+0.7974*BR9</f>
        <v/>
      </c>
      <c r="AZ10" s="14" t="n">
        <v>0</v>
      </c>
      <c r="BA10" s="14" t="n">
        <v>0</v>
      </c>
      <c r="BB10" s="14" t="n">
        <v>44.89</v>
      </c>
      <c r="BC10" s="14" t="n">
        <v>0</v>
      </c>
      <c r="BD10" s="14" t="n">
        <v>0</v>
      </c>
      <c r="BE10" s="14" t="n">
        <v>1</v>
      </c>
      <c r="BF10">
        <f>0.01998-0.09041*BR9</f>
        <v/>
      </c>
      <c r="BG10" s="14">
        <f>0.09981+0.371*BR9</f>
        <v/>
      </c>
      <c r="BH10" s="14" t="n">
        <v>0</v>
      </c>
      <c r="BI10" s="14" t="n">
        <v>0</v>
      </c>
      <c r="BJ10" s="14" t="n">
        <v>0.3515</v>
      </c>
      <c r="BK10" s="14" t="n">
        <v>0</v>
      </c>
      <c r="BL10" s="14" t="n">
        <v>0</v>
      </c>
      <c r="BM10" s="14" t="n">
        <v>0</v>
      </c>
      <c r="BN10">
        <f>0.3+0.4986*BR9</f>
        <v/>
      </c>
      <c r="BO10" s="14" t="n">
        <v>0</v>
      </c>
      <c r="BP10" s="19" t="n">
        <v>0</v>
      </c>
      <c r="BQ10">
        <f>BS10</f>
        <v/>
      </c>
      <c r="BR10">
        <f>BQ10/100</f>
        <v/>
      </c>
      <c r="BS10">
        <f>1+BS9</f>
        <v/>
      </c>
    </row>
    <row r="11">
      <c r="A11">
        <f>"EW_sand_Ruled"&amp;"_"&amp;BQ11</f>
        <v/>
      </c>
      <c r="B11" s="15" t="inlineStr">
        <is>
          <t>PISA</t>
        </is>
      </c>
      <c r="C11" s="14" t="inlineStr">
        <is>
          <t>correlation with_Dr</t>
        </is>
      </c>
      <c r="D11" s="15" t="inlineStr">
        <is>
          <t>Sand</t>
        </is>
      </c>
      <c r="E11" s="14" t="n">
        <v>0</v>
      </c>
      <c r="F11">
        <f>146.1-92.11*BR10</f>
        <v/>
      </c>
      <c r="G11" s="14" t="n">
        <v>0</v>
      </c>
      <c r="H11" s="14" t="n">
        <v>0</v>
      </c>
      <c r="I11" s="14" t="n">
        <v>1</v>
      </c>
      <c r="J11">
        <f>0.3375-8.9*BR10</f>
        <v/>
      </c>
      <c r="K11" s="14">
        <f>0.3667+25.89*BR10</f>
        <v/>
      </c>
      <c r="L11" s="14" t="n">
        <v>0</v>
      </c>
      <c r="M11" s="14" t="n">
        <v>1</v>
      </c>
      <c r="N11">
        <f>-0.9178</f>
        <v/>
      </c>
      <c r="O11">
        <f>8.73-0.6982*BR10</f>
        <v/>
      </c>
      <c r="P11" s="14" t="n">
        <v>0</v>
      </c>
      <c r="Q11" s="14" t="n">
        <v>0</v>
      </c>
      <c r="R11">
        <f>0.917+0.06193*BR10</f>
        <v/>
      </c>
      <c r="S11" s="14" t="n">
        <v>0</v>
      </c>
      <c r="T11" s="14" t="n">
        <v>0</v>
      </c>
      <c r="U11" s="14" t="n">
        <v>0</v>
      </c>
      <c r="V11" s="14" t="n">
        <v>20</v>
      </c>
      <c r="W11" s="14" t="n">
        <v>0</v>
      </c>
      <c r="X11" s="14" t="n">
        <v>0</v>
      </c>
      <c r="Y11" s="14" t="n">
        <v>1</v>
      </c>
      <c r="Z11">
        <f>-0.1989+0.2019*BR10</f>
        <v/>
      </c>
      <c r="AA11" s="14" t="n">
        <v>0.2605</v>
      </c>
      <c r="AB11" s="14" t="n">
        <v>0</v>
      </c>
      <c r="AC11" s="14" t="n">
        <v>0</v>
      </c>
      <c r="AD11" s="14" t="n">
        <v>17</v>
      </c>
      <c r="AE11" s="14" t="n">
        <v>0</v>
      </c>
      <c r="AF11" s="14" t="n">
        <v>0</v>
      </c>
      <c r="AG11" s="14" t="n">
        <v>0</v>
      </c>
      <c r="AH11" s="14" t="n">
        <v>0.0001</v>
      </c>
      <c r="AI11" s="14" t="n">
        <v>0</v>
      </c>
      <c r="AJ11" s="14" t="n">
        <v>0</v>
      </c>
      <c r="AK11" s="14" t="n">
        <v>1</v>
      </c>
      <c r="AL11">
        <f>0.1695-0.7018*BR10</f>
        <v/>
      </c>
      <c r="AM11">
        <f>0.515+2.883*BR10</f>
        <v/>
      </c>
      <c r="AN11" s="14" t="n">
        <v>0</v>
      </c>
      <c r="AO11" s="14" t="n">
        <v>1</v>
      </c>
      <c r="AP11">
        <f>0.03988-0.1606*BR10</f>
        <v/>
      </c>
      <c r="AQ11">
        <f>0.09952+0.7996*BR10</f>
        <v/>
      </c>
      <c r="AR11" s="14" t="n">
        <v>0</v>
      </c>
      <c r="AS11" s="14" t="n">
        <v>1</v>
      </c>
      <c r="AT11">
        <f>-0.007969-0.4292*BR10</f>
        <v/>
      </c>
      <c r="AU11">
        <f>6.505-2.985*BR10</f>
        <v/>
      </c>
      <c r="AV11" s="14" t="n">
        <v>0</v>
      </c>
      <c r="AW11" s="14" t="n">
        <v>1</v>
      </c>
      <c r="AX11">
        <f>0.004994-0.07005*BR10</f>
        <v/>
      </c>
      <c r="AY11">
        <f>0.09978+0.7974*BR10</f>
        <v/>
      </c>
      <c r="AZ11" s="14" t="n">
        <v>0</v>
      </c>
      <c r="BA11" s="14" t="n">
        <v>0</v>
      </c>
      <c r="BB11" s="14" t="n">
        <v>44.89</v>
      </c>
      <c r="BC11" s="14" t="n">
        <v>0</v>
      </c>
      <c r="BD11" s="14" t="n">
        <v>0</v>
      </c>
      <c r="BE11" s="14" t="n">
        <v>1</v>
      </c>
      <c r="BF11">
        <f>0.01998-0.09041*BR10</f>
        <v/>
      </c>
      <c r="BG11" s="14">
        <f>0.09981+0.371*BR10</f>
        <v/>
      </c>
      <c r="BH11" s="14" t="n">
        <v>0</v>
      </c>
      <c r="BI11" s="14" t="n">
        <v>0</v>
      </c>
      <c r="BJ11" s="14" t="n">
        <v>0.3515</v>
      </c>
      <c r="BK11" s="14" t="n">
        <v>0</v>
      </c>
      <c r="BL11" s="14" t="n">
        <v>0</v>
      </c>
      <c r="BM11" s="14" t="n">
        <v>0</v>
      </c>
      <c r="BN11">
        <f>0.3+0.4986*BR10</f>
        <v/>
      </c>
      <c r="BO11" s="14" t="n">
        <v>0</v>
      </c>
      <c r="BP11" s="19" t="n">
        <v>0</v>
      </c>
      <c r="BQ11">
        <f>BS11</f>
        <v/>
      </c>
      <c r="BR11">
        <f>BQ11/100</f>
        <v/>
      </c>
      <c r="BS11">
        <f>1+BS10</f>
        <v/>
      </c>
    </row>
    <row r="12">
      <c r="A12">
        <f>"EW_sand_Ruled"&amp;"_"&amp;BQ12</f>
        <v/>
      </c>
      <c r="B12" s="15" t="inlineStr">
        <is>
          <t>PISA</t>
        </is>
      </c>
      <c r="C12" s="14" t="inlineStr">
        <is>
          <t>correlation with_Dr</t>
        </is>
      </c>
      <c r="D12" s="15" t="inlineStr">
        <is>
          <t>Sand</t>
        </is>
      </c>
      <c r="E12" s="14" t="n">
        <v>0</v>
      </c>
      <c r="F12">
        <f>146.1-92.11*BR11</f>
        <v/>
      </c>
      <c r="G12" s="14" t="n">
        <v>0</v>
      </c>
      <c r="H12" s="14" t="n">
        <v>0</v>
      </c>
      <c r="I12" s="14" t="n">
        <v>1</v>
      </c>
      <c r="J12">
        <f>0.3375-8.9*BR11</f>
        <v/>
      </c>
      <c r="K12" s="14">
        <f>0.3667+25.89*BR11</f>
        <v/>
      </c>
      <c r="L12" s="14" t="n">
        <v>0</v>
      </c>
      <c r="M12" s="14" t="n">
        <v>1</v>
      </c>
      <c r="N12">
        <f>-0.9178</f>
        <v/>
      </c>
      <c r="O12">
        <f>8.73-0.6982*BR11</f>
        <v/>
      </c>
      <c r="P12" s="14" t="n">
        <v>0</v>
      </c>
      <c r="Q12" s="14" t="n">
        <v>0</v>
      </c>
      <c r="R12">
        <f>0.917+0.06193*BR11</f>
        <v/>
      </c>
      <c r="S12" s="14" t="n">
        <v>0</v>
      </c>
      <c r="T12" s="14" t="n">
        <v>0</v>
      </c>
      <c r="U12" s="14" t="n">
        <v>0</v>
      </c>
      <c r="V12" s="14" t="n">
        <v>20</v>
      </c>
      <c r="W12" s="14" t="n">
        <v>0</v>
      </c>
      <c r="X12" s="14" t="n">
        <v>0</v>
      </c>
      <c r="Y12" s="14" t="n">
        <v>1</v>
      </c>
      <c r="Z12">
        <f>-0.1989+0.2019*BR11</f>
        <v/>
      </c>
      <c r="AA12" s="14" t="n">
        <v>0.2605</v>
      </c>
      <c r="AB12" s="14" t="n">
        <v>0</v>
      </c>
      <c r="AC12" s="14" t="n">
        <v>0</v>
      </c>
      <c r="AD12" s="14" t="n">
        <v>17</v>
      </c>
      <c r="AE12" s="14" t="n">
        <v>0</v>
      </c>
      <c r="AF12" s="14" t="n">
        <v>0</v>
      </c>
      <c r="AG12" s="14" t="n">
        <v>0</v>
      </c>
      <c r="AH12" s="14" t="n">
        <v>0.0001</v>
      </c>
      <c r="AI12" s="14" t="n">
        <v>0</v>
      </c>
      <c r="AJ12" s="14" t="n">
        <v>0</v>
      </c>
      <c r="AK12" s="14" t="n">
        <v>1</v>
      </c>
      <c r="AL12">
        <f>0.1695-0.7018*BR11</f>
        <v/>
      </c>
      <c r="AM12">
        <f>0.515+2.883*BR11</f>
        <v/>
      </c>
      <c r="AN12" s="14" t="n">
        <v>0</v>
      </c>
      <c r="AO12" s="14" t="n">
        <v>1</v>
      </c>
      <c r="AP12">
        <f>0.03988-0.1606*BR11</f>
        <v/>
      </c>
      <c r="AQ12">
        <f>0.09952+0.7996*BR11</f>
        <v/>
      </c>
      <c r="AR12" s="14" t="n">
        <v>0</v>
      </c>
      <c r="AS12" s="14" t="n">
        <v>1</v>
      </c>
      <c r="AT12">
        <f>-0.007969-0.4292*BR11</f>
        <v/>
      </c>
      <c r="AU12">
        <f>6.505-2.985*BR11</f>
        <v/>
      </c>
      <c r="AV12" s="14" t="n">
        <v>0</v>
      </c>
      <c r="AW12" s="14" t="n">
        <v>1</v>
      </c>
      <c r="AX12">
        <f>0.004994-0.07005*BR11</f>
        <v/>
      </c>
      <c r="AY12">
        <f>0.09978+0.7974*BR11</f>
        <v/>
      </c>
      <c r="AZ12" s="14" t="n">
        <v>0</v>
      </c>
      <c r="BA12" s="14" t="n">
        <v>0</v>
      </c>
      <c r="BB12" s="14" t="n">
        <v>44.89</v>
      </c>
      <c r="BC12" s="14" t="n">
        <v>0</v>
      </c>
      <c r="BD12" s="14" t="n">
        <v>0</v>
      </c>
      <c r="BE12" s="14" t="n">
        <v>1</v>
      </c>
      <c r="BF12">
        <f>0.01998-0.09041*BR11</f>
        <v/>
      </c>
      <c r="BG12" s="14">
        <f>0.09981+0.371*BR11</f>
        <v/>
      </c>
      <c r="BH12" s="14" t="n">
        <v>0</v>
      </c>
      <c r="BI12" s="14" t="n">
        <v>0</v>
      </c>
      <c r="BJ12" s="14" t="n">
        <v>0.3515</v>
      </c>
      <c r="BK12" s="14" t="n">
        <v>0</v>
      </c>
      <c r="BL12" s="14" t="n">
        <v>0</v>
      </c>
      <c r="BM12" s="14" t="n">
        <v>0</v>
      </c>
      <c r="BN12">
        <f>0.3+0.4986*BR11</f>
        <v/>
      </c>
      <c r="BO12" s="14" t="n">
        <v>0</v>
      </c>
      <c r="BP12" s="19" t="n">
        <v>0</v>
      </c>
      <c r="BQ12">
        <f>BS12</f>
        <v/>
      </c>
      <c r="BR12">
        <f>BQ12/100</f>
        <v/>
      </c>
      <c r="BS12">
        <f>1+BS11</f>
        <v/>
      </c>
    </row>
    <row r="13">
      <c r="A13">
        <f>"EW_sand_Ruled"&amp;"_"&amp;BQ13</f>
        <v/>
      </c>
      <c r="B13" s="15" t="inlineStr">
        <is>
          <t>PISA</t>
        </is>
      </c>
      <c r="C13" s="14" t="inlineStr">
        <is>
          <t>correlation with_Dr</t>
        </is>
      </c>
      <c r="D13" s="15" t="inlineStr">
        <is>
          <t>Sand</t>
        </is>
      </c>
      <c r="E13" s="14" t="n">
        <v>0</v>
      </c>
      <c r="F13">
        <f>146.1-92.11*BR12</f>
        <v/>
      </c>
      <c r="G13" s="14" t="n">
        <v>0</v>
      </c>
      <c r="H13" s="14" t="n">
        <v>0</v>
      </c>
      <c r="I13" s="14" t="n">
        <v>1</v>
      </c>
      <c r="J13">
        <f>0.3375-8.9*BR12</f>
        <v/>
      </c>
      <c r="K13" s="14">
        <f>0.3667+25.89*BR12</f>
        <v/>
      </c>
      <c r="L13" s="14" t="n">
        <v>0</v>
      </c>
      <c r="M13" s="14" t="n">
        <v>1</v>
      </c>
      <c r="N13">
        <f>-0.9178</f>
        <v/>
      </c>
      <c r="O13">
        <f>8.73-0.6982*BR12</f>
        <v/>
      </c>
      <c r="P13" s="14" t="n">
        <v>0</v>
      </c>
      <c r="Q13" s="14" t="n">
        <v>0</v>
      </c>
      <c r="R13">
        <f>0.917+0.06193*BR12</f>
        <v/>
      </c>
      <c r="S13" s="14" t="n">
        <v>0</v>
      </c>
      <c r="T13" s="14" t="n">
        <v>0</v>
      </c>
      <c r="U13" s="14" t="n">
        <v>0</v>
      </c>
      <c r="V13" s="14" t="n">
        <v>20</v>
      </c>
      <c r="W13" s="14" t="n">
        <v>0</v>
      </c>
      <c r="X13" s="14" t="n">
        <v>0</v>
      </c>
      <c r="Y13" s="14" t="n">
        <v>1</v>
      </c>
      <c r="Z13">
        <f>-0.1989+0.2019*BR12</f>
        <v/>
      </c>
      <c r="AA13" s="14" t="n">
        <v>0.2605</v>
      </c>
      <c r="AB13" s="14" t="n">
        <v>0</v>
      </c>
      <c r="AC13" s="14" t="n">
        <v>0</v>
      </c>
      <c r="AD13" s="14" t="n">
        <v>17</v>
      </c>
      <c r="AE13" s="14" t="n">
        <v>0</v>
      </c>
      <c r="AF13" s="14" t="n">
        <v>0</v>
      </c>
      <c r="AG13" s="14" t="n">
        <v>0</v>
      </c>
      <c r="AH13" s="14" t="n">
        <v>0.0001</v>
      </c>
      <c r="AI13" s="14" t="n">
        <v>0</v>
      </c>
      <c r="AJ13" s="14" t="n">
        <v>0</v>
      </c>
      <c r="AK13" s="14" t="n">
        <v>1</v>
      </c>
      <c r="AL13">
        <f>0.1695-0.7018*BR12</f>
        <v/>
      </c>
      <c r="AM13">
        <f>0.515+2.883*BR12</f>
        <v/>
      </c>
      <c r="AN13" s="14" t="n">
        <v>0</v>
      </c>
      <c r="AO13" s="14" t="n">
        <v>1</v>
      </c>
      <c r="AP13">
        <f>0.03988-0.1606*BR12</f>
        <v/>
      </c>
      <c r="AQ13">
        <f>0.09952+0.7996*BR12</f>
        <v/>
      </c>
      <c r="AR13" s="14" t="n">
        <v>0</v>
      </c>
      <c r="AS13" s="14" t="n">
        <v>1</v>
      </c>
      <c r="AT13">
        <f>-0.007969-0.4292*BR12</f>
        <v/>
      </c>
      <c r="AU13">
        <f>6.505-2.985*BR12</f>
        <v/>
      </c>
      <c r="AV13" s="14" t="n">
        <v>0</v>
      </c>
      <c r="AW13" s="14" t="n">
        <v>1</v>
      </c>
      <c r="AX13">
        <f>0.004994-0.07005*BR12</f>
        <v/>
      </c>
      <c r="AY13">
        <f>0.09978+0.7974*BR12</f>
        <v/>
      </c>
      <c r="AZ13" s="14" t="n">
        <v>0</v>
      </c>
      <c r="BA13" s="14" t="n">
        <v>0</v>
      </c>
      <c r="BB13" s="14" t="n">
        <v>44.89</v>
      </c>
      <c r="BC13" s="14" t="n">
        <v>0</v>
      </c>
      <c r="BD13" s="14" t="n">
        <v>0</v>
      </c>
      <c r="BE13" s="14" t="n">
        <v>1</v>
      </c>
      <c r="BF13">
        <f>0.01998-0.09041*BR12</f>
        <v/>
      </c>
      <c r="BG13" s="14">
        <f>0.09981+0.371*BR12</f>
        <v/>
      </c>
      <c r="BH13" s="14" t="n">
        <v>0</v>
      </c>
      <c r="BI13" s="14" t="n">
        <v>0</v>
      </c>
      <c r="BJ13" s="14" t="n">
        <v>0.3515</v>
      </c>
      <c r="BK13" s="14" t="n">
        <v>0</v>
      </c>
      <c r="BL13" s="14" t="n">
        <v>0</v>
      </c>
      <c r="BM13" s="14" t="n">
        <v>0</v>
      </c>
      <c r="BN13">
        <f>0.3+0.4986*BR12</f>
        <v/>
      </c>
      <c r="BO13" s="14" t="n">
        <v>0</v>
      </c>
      <c r="BP13" s="19" t="n">
        <v>0</v>
      </c>
      <c r="BQ13">
        <f>BS13</f>
        <v/>
      </c>
      <c r="BR13">
        <f>BQ13/100</f>
        <v/>
      </c>
      <c r="BS13">
        <f>1+BS12</f>
        <v/>
      </c>
    </row>
    <row r="14">
      <c r="A14">
        <f>"EW_sand_Ruled"&amp;"_"&amp;BQ14</f>
        <v/>
      </c>
      <c r="B14" s="15" t="inlineStr">
        <is>
          <t>PISA</t>
        </is>
      </c>
      <c r="C14" s="14" t="inlineStr">
        <is>
          <t>correlation with_Dr</t>
        </is>
      </c>
      <c r="D14" s="15" t="inlineStr">
        <is>
          <t>Sand</t>
        </is>
      </c>
      <c r="E14" s="14" t="n">
        <v>0</v>
      </c>
      <c r="F14">
        <f>146.1-92.11*BR13</f>
        <v/>
      </c>
      <c r="G14" s="14" t="n">
        <v>0</v>
      </c>
      <c r="H14" s="14" t="n">
        <v>0</v>
      </c>
      <c r="I14" s="14" t="n">
        <v>1</v>
      </c>
      <c r="J14">
        <f>0.3375-8.9*BR13</f>
        <v/>
      </c>
      <c r="K14" s="14">
        <f>0.3667+25.89*BR13</f>
        <v/>
      </c>
      <c r="L14" s="14" t="n">
        <v>0</v>
      </c>
      <c r="M14" s="14" t="n">
        <v>1</v>
      </c>
      <c r="N14">
        <f>-0.9178</f>
        <v/>
      </c>
      <c r="O14">
        <f>8.73-0.6982*BR13</f>
        <v/>
      </c>
      <c r="P14" s="14" t="n">
        <v>0</v>
      </c>
      <c r="Q14" s="14" t="n">
        <v>0</v>
      </c>
      <c r="R14">
        <f>0.917+0.06193*BR13</f>
        <v/>
      </c>
      <c r="S14" s="14" t="n">
        <v>0</v>
      </c>
      <c r="T14" s="14" t="n">
        <v>0</v>
      </c>
      <c r="U14" s="14" t="n">
        <v>0</v>
      </c>
      <c r="V14" s="14" t="n">
        <v>20</v>
      </c>
      <c r="W14" s="14" t="n">
        <v>0</v>
      </c>
      <c r="X14" s="14" t="n">
        <v>0</v>
      </c>
      <c r="Y14" s="14" t="n">
        <v>1</v>
      </c>
      <c r="Z14">
        <f>-0.1989+0.2019*BR13</f>
        <v/>
      </c>
      <c r="AA14" s="14" t="n">
        <v>0.2605</v>
      </c>
      <c r="AB14" s="14" t="n">
        <v>0</v>
      </c>
      <c r="AC14" s="14" t="n">
        <v>0</v>
      </c>
      <c r="AD14" s="14" t="n">
        <v>17</v>
      </c>
      <c r="AE14" s="14" t="n">
        <v>0</v>
      </c>
      <c r="AF14" s="14" t="n">
        <v>0</v>
      </c>
      <c r="AG14" s="14" t="n">
        <v>0</v>
      </c>
      <c r="AH14" s="14" t="n">
        <v>0.0001</v>
      </c>
      <c r="AI14" s="14" t="n">
        <v>0</v>
      </c>
      <c r="AJ14" s="14" t="n">
        <v>0</v>
      </c>
      <c r="AK14" s="14" t="n">
        <v>1</v>
      </c>
      <c r="AL14">
        <f>0.1695-0.7018*BR13</f>
        <v/>
      </c>
      <c r="AM14">
        <f>0.515+2.883*BR13</f>
        <v/>
      </c>
      <c r="AN14" s="14" t="n">
        <v>0</v>
      </c>
      <c r="AO14" s="14" t="n">
        <v>1</v>
      </c>
      <c r="AP14">
        <f>0.03988-0.1606*BR13</f>
        <v/>
      </c>
      <c r="AQ14">
        <f>0.09952+0.7996*BR13</f>
        <v/>
      </c>
      <c r="AR14" s="14" t="n">
        <v>0</v>
      </c>
      <c r="AS14" s="14" t="n">
        <v>1</v>
      </c>
      <c r="AT14">
        <f>-0.007969-0.4292*BR13</f>
        <v/>
      </c>
      <c r="AU14">
        <f>6.505-2.985*BR13</f>
        <v/>
      </c>
      <c r="AV14" s="14" t="n">
        <v>0</v>
      </c>
      <c r="AW14" s="14" t="n">
        <v>1</v>
      </c>
      <c r="AX14">
        <f>0.004994-0.07005*BR13</f>
        <v/>
      </c>
      <c r="AY14">
        <f>0.09978+0.7974*BR13</f>
        <v/>
      </c>
      <c r="AZ14" s="14" t="n">
        <v>0</v>
      </c>
      <c r="BA14" s="14" t="n">
        <v>0</v>
      </c>
      <c r="BB14" s="14" t="n">
        <v>44.89</v>
      </c>
      <c r="BC14" s="14" t="n">
        <v>0</v>
      </c>
      <c r="BD14" s="14" t="n">
        <v>0</v>
      </c>
      <c r="BE14" s="14" t="n">
        <v>1</v>
      </c>
      <c r="BF14">
        <f>0.01998-0.09041*BR13</f>
        <v/>
      </c>
      <c r="BG14" s="14">
        <f>0.09981+0.371*BR13</f>
        <v/>
      </c>
      <c r="BH14" s="14" t="n">
        <v>0</v>
      </c>
      <c r="BI14" s="14" t="n">
        <v>0</v>
      </c>
      <c r="BJ14" s="14" t="n">
        <v>0.3515</v>
      </c>
      <c r="BK14" s="14" t="n">
        <v>0</v>
      </c>
      <c r="BL14" s="14" t="n">
        <v>0</v>
      </c>
      <c r="BM14" s="14" t="n">
        <v>0</v>
      </c>
      <c r="BN14">
        <f>0.3+0.4986*BR13</f>
        <v/>
      </c>
      <c r="BO14" s="14" t="n">
        <v>0</v>
      </c>
      <c r="BP14" s="19" t="n">
        <v>0</v>
      </c>
      <c r="BQ14">
        <f>BS14</f>
        <v/>
      </c>
      <c r="BR14">
        <f>BQ14/100</f>
        <v/>
      </c>
      <c r="BS14">
        <f>1+BS13</f>
        <v/>
      </c>
    </row>
    <row r="15">
      <c r="A15">
        <f>"EW_sand_Ruled"&amp;"_"&amp;BQ15</f>
        <v/>
      </c>
      <c r="B15" s="15" t="inlineStr">
        <is>
          <t>PISA</t>
        </is>
      </c>
      <c r="C15" s="14" t="inlineStr">
        <is>
          <t>correlation with_Dr</t>
        </is>
      </c>
      <c r="D15" s="15" t="inlineStr">
        <is>
          <t>Sand</t>
        </is>
      </c>
      <c r="E15" s="14" t="n">
        <v>0</v>
      </c>
      <c r="F15">
        <f>146.1-92.11*BR14</f>
        <v/>
      </c>
      <c r="G15" s="14" t="n">
        <v>0</v>
      </c>
      <c r="H15" s="14" t="n">
        <v>0</v>
      </c>
      <c r="I15" s="14" t="n">
        <v>1</v>
      </c>
      <c r="J15">
        <f>0.3375-8.9*BR14</f>
        <v/>
      </c>
      <c r="K15" s="14">
        <f>0.3667+25.89*BR14</f>
        <v/>
      </c>
      <c r="L15" s="14" t="n">
        <v>0</v>
      </c>
      <c r="M15" s="14" t="n">
        <v>1</v>
      </c>
      <c r="N15">
        <f>-0.9178</f>
        <v/>
      </c>
      <c r="O15">
        <f>8.73-0.6982*BR14</f>
        <v/>
      </c>
      <c r="P15" s="14" t="n">
        <v>0</v>
      </c>
      <c r="Q15" s="14" t="n">
        <v>0</v>
      </c>
      <c r="R15">
        <f>0.917+0.06193*BR14</f>
        <v/>
      </c>
      <c r="S15" s="14" t="n">
        <v>0</v>
      </c>
      <c r="T15" s="14" t="n">
        <v>0</v>
      </c>
      <c r="U15" s="14" t="n">
        <v>0</v>
      </c>
      <c r="V15" s="14" t="n">
        <v>20</v>
      </c>
      <c r="W15" s="14" t="n">
        <v>0</v>
      </c>
      <c r="X15" s="14" t="n">
        <v>0</v>
      </c>
      <c r="Y15" s="14" t="n">
        <v>1</v>
      </c>
      <c r="Z15">
        <f>-0.1989+0.2019*BR14</f>
        <v/>
      </c>
      <c r="AA15" s="14" t="n">
        <v>0.2605</v>
      </c>
      <c r="AB15" s="14" t="n">
        <v>0</v>
      </c>
      <c r="AC15" s="14" t="n">
        <v>0</v>
      </c>
      <c r="AD15" s="14" t="n">
        <v>17</v>
      </c>
      <c r="AE15" s="14" t="n">
        <v>0</v>
      </c>
      <c r="AF15" s="14" t="n">
        <v>0</v>
      </c>
      <c r="AG15" s="14" t="n">
        <v>0</v>
      </c>
      <c r="AH15" s="14" t="n">
        <v>0.0001</v>
      </c>
      <c r="AI15" s="14" t="n">
        <v>0</v>
      </c>
      <c r="AJ15" s="14" t="n">
        <v>0</v>
      </c>
      <c r="AK15" s="14" t="n">
        <v>1</v>
      </c>
      <c r="AL15">
        <f>0.1695-0.7018*BR14</f>
        <v/>
      </c>
      <c r="AM15">
        <f>0.515+2.883*BR14</f>
        <v/>
      </c>
      <c r="AN15" s="14" t="n">
        <v>0</v>
      </c>
      <c r="AO15" s="14" t="n">
        <v>1</v>
      </c>
      <c r="AP15">
        <f>0.03988-0.1606*BR14</f>
        <v/>
      </c>
      <c r="AQ15">
        <f>0.09952+0.7996*BR14</f>
        <v/>
      </c>
      <c r="AR15" s="14" t="n">
        <v>0</v>
      </c>
      <c r="AS15" s="14" t="n">
        <v>1</v>
      </c>
      <c r="AT15">
        <f>-0.007969-0.4292*BR14</f>
        <v/>
      </c>
      <c r="AU15">
        <f>6.505-2.985*BR14</f>
        <v/>
      </c>
      <c r="AV15" s="14" t="n">
        <v>0</v>
      </c>
      <c r="AW15" s="14" t="n">
        <v>1</v>
      </c>
      <c r="AX15">
        <f>0.004994-0.07005*BR14</f>
        <v/>
      </c>
      <c r="AY15">
        <f>0.09978+0.7974*BR14</f>
        <v/>
      </c>
      <c r="AZ15" s="14" t="n">
        <v>0</v>
      </c>
      <c r="BA15" s="14" t="n">
        <v>0</v>
      </c>
      <c r="BB15" s="14" t="n">
        <v>44.89</v>
      </c>
      <c r="BC15" s="14" t="n">
        <v>0</v>
      </c>
      <c r="BD15" s="14" t="n">
        <v>0</v>
      </c>
      <c r="BE15" s="14" t="n">
        <v>1</v>
      </c>
      <c r="BF15">
        <f>0.01998-0.09041*BR14</f>
        <v/>
      </c>
      <c r="BG15" s="14">
        <f>0.09981+0.371*BR14</f>
        <v/>
      </c>
      <c r="BH15" s="14" t="n">
        <v>0</v>
      </c>
      <c r="BI15" s="14" t="n">
        <v>0</v>
      </c>
      <c r="BJ15" s="14" t="n">
        <v>0.3515</v>
      </c>
      <c r="BK15" s="14" t="n">
        <v>0</v>
      </c>
      <c r="BL15" s="14" t="n">
        <v>0</v>
      </c>
      <c r="BM15" s="14" t="n">
        <v>0</v>
      </c>
      <c r="BN15">
        <f>0.3+0.4986*BR14</f>
        <v/>
      </c>
      <c r="BO15" s="14" t="n">
        <v>0</v>
      </c>
      <c r="BP15" s="19" t="n">
        <v>0</v>
      </c>
      <c r="BQ15">
        <f>BS15</f>
        <v/>
      </c>
      <c r="BR15">
        <f>BQ15/100</f>
        <v/>
      </c>
      <c r="BS15">
        <f>1+BS14</f>
        <v/>
      </c>
    </row>
    <row r="16">
      <c r="A16">
        <f>"EW_sand_Ruled"&amp;"_"&amp;BQ16</f>
        <v/>
      </c>
      <c r="B16" s="15" t="inlineStr">
        <is>
          <t>PISA</t>
        </is>
      </c>
      <c r="C16" s="14" t="inlineStr">
        <is>
          <t>correlation with_Dr</t>
        </is>
      </c>
      <c r="D16" s="15" t="inlineStr">
        <is>
          <t>Sand</t>
        </is>
      </c>
      <c r="E16" s="14" t="n">
        <v>0</v>
      </c>
      <c r="F16">
        <f>146.1-92.11*BR15</f>
        <v/>
      </c>
      <c r="G16" s="14" t="n">
        <v>0</v>
      </c>
      <c r="H16" s="14" t="n">
        <v>0</v>
      </c>
      <c r="I16" s="14" t="n">
        <v>1</v>
      </c>
      <c r="J16">
        <f>0.3375-8.9*BR15</f>
        <v/>
      </c>
      <c r="K16" s="14">
        <f>0.3667+25.89*BR15</f>
        <v/>
      </c>
      <c r="L16" s="14" t="n">
        <v>0</v>
      </c>
      <c r="M16" s="14" t="n">
        <v>1</v>
      </c>
      <c r="N16">
        <f>-0.9178</f>
        <v/>
      </c>
      <c r="O16">
        <f>8.73-0.6982*BR15</f>
        <v/>
      </c>
      <c r="P16" s="14" t="n">
        <v>0</v>
      </c>
      <c r="Q16" s="14" t="n">
        <v>0</v>
      </c>
      <c r="R16">
        <f>0.917+0.06193*BR15</f>
        <v/>
      </c>
      <c r="S16" s="14" t="n">
        <v>0</v>
      </c>
      <c r="T16" s="14" t="n">
        <v>0</v>
      </c>
      <c r="U16" s="14" t="n">
        <v>0</v>
      </c>
      <c r="V16" s="14" t="n">
        <v>20</v>
      </c>
      <c r="W16" s="14" t="n">
        <v>0</v>
      </c>
      <c r="X16" s="14" t="n">
        <v>0</v>
      </c>
      <c r="Y16" s="14" t="n">
        <v>1</v>
      </c>
      <c r="Z16">
        <f>-0.1989+0.2019*BR15</f>
        <v/>
      </c>
      <c r="AA16" s="14" t="n">
        <v>0.2605</v>
      </c>
      <c r="AB16" s="14" t="n">
        <v>0</v>
      </c>
      <c r="AC16" s="14" t="n">
        <v>0</v>
      </c>
      <c r="AD16" s="14" t="n">
        <v>17</v>
      </c>
      <c r="AE16" s="14" t="n">
        <v>0</v>
      </c>
      <c r="AF16" s="14" t="n">
        <v>0</v>
      </c>
      <c r="AG16" s="14" t="n">
        <v>0</v>
      </c>
      <c r="AH16" s="14" t="n">
        <v>0.0001</v>
      </c>
      <c r="AI16" s="14" t="n">
        <v>0</v>
      </c>
      <c r="AJ16" s="14" t="n">
        <v>0</v>
      </c>
      <c r="AK16" s="14" t="n">
        <v>1</v>
      </c>
      <c r="AL16">
        <f>0.1695-0.7018*BR15</f>
        <v/>
      </c>
      <c r="AM16">
        <f>0.515+2.883*BR15</f>
        <v/>
      </c>
      <c r="AN16" s="14" t="n">
        <v>0</v>
      </c>
      <c r="AO16" s="14" t="n">
        <v>1</v>
      </c>
      <c r="AP16">
        <f>0.03988-0.1606*BR15</f>
        <v/>
      </c>
      <c r="AQ16">
        <f>0.09952+0.7996*BR15</f>
        <v/>
      </c>
      <c r="AR16" s="14" t="n">
        <v>0</v>
      </c>
      <c r="AS16" s="14" t="n">
        <v>1</v>
      </c>
      <c r="AT16">
        <f>-0.007969-0.4292*BR15</f>
        <v/>
      </c>
      <c r="AU16">
        <f>6.505-2.985*BR15</f>
        <v/>
      </c>
      <c r="AV16" s="14" t="n">
        <v>0</v>
      </c>
      <c r="AW16" s="14" t="n">
        <v>1</v>
      </c>
      <c r="AX16">
        <f>0.004994-0.07005*BR15</f>
        <v/>
      </c>
      <c r="AY16">
        <f>0.09978+0.7974*BR15</f>
        <v/>
      </c>
      <c r="AZ16" s="14" t="n">
        <v>0</v>
      </c>
      <c r="BA16" s="14" t="n">
        <v>0</v>
      </c>
      <c r="BB16" s="14" t="n">
        <v>44.89</v>
      </c>
      <c r="BC16" s="14" t="n">
        <v>0</v>
      </c>
      <c r="BD16" s="14" t="n">
        <v>0</v>
      </c>
      <c r="BE16" s="14" t="n">
        <v>1</v>
      </c>
      <c r="BF16">
        <f>0.01998-0.09041*BR15</f>
        <v/>
      </c>
      <c r="BG16" s="14">
        <f>0.09981+0.371*BR15</f>
        <v/>
      </c>
      <c r="BH16" s="14" t="n">
        <v>0</v>
      </c>
      <c r="BI16" s="14" t="n">
        <v>0</v>
      </c>
      <c r="BJ16" s="14" t="n">
        <v>0.3515</v>
      </c>
      <c r="BK16" s="14" t="n">
        <v>0</v>
      </c>
      <c r="BL16" s="14" t="n">
        <v>0</v>
      </c>
      <c r="BM16" s="14" t="n">
        <v>0</v>
      </c>
      <c r="BN16">
        <f>0.3+0.4986*BR15</f>
        <v/>
      </c>
      <c r="BO16" s="14" t="n">
        <v>0</v>
      </c>
      <c r="BP16" s="19" t="n">
        <v>0</v>
      </c>
      <c r="BQ16">
        <f>BS16</f>
        <v/>
      </c>
      <c r="BR16">
        <f>BQ16/100</f>
        <v/>
      </c>
      <c r="BS16">
        <f>1+BS15</f>
        <v/>
      </c>
    </row>
    <row r="17">
      <c r="A17">
        <f>"EW_sand_Ruled"&amp;"_"&amp;BQ17</f>
        <v/>
      </c>
      <c r="B17" s="15" t="inlineStr">
        <is>
          <t>PISA</t>
        </is>
      </c>
      <c r="C17" s="14" t="inlineStr">
        <is>
          <t>correlation with_Dr</t>
        </is>
      </c>
      <c r="D17" s="15" t="inlineStr">
        <is>
          <t>Sand</t>
        </is>
      </c>
      <c r="E17" s="14" t="n">
        <v>0</v>
      </c>
      <c r="F17">
        <f>146.1-92.11*BR16</f>
        <v/>
      </c>
      <c r="G17" s="14" t="n">
        <v>0</v>
      </c>
      <c r="H17" s="14" t="n">
        <v>0</v>
      </c>
      <c r="I17" s="14" t="n">
        <v>1</v>
      </c>
      <c r="J17">
        <f>0.3375-8.9*BR16</f>
        <v/>
      </c>
      <c r="K17" s="14">
        <f>0.3667+25.89*BR16</f>
        <v/>
      </c>
      <c r="L17" s="14" t="n">
        <v>0</v>
      </c>
      <c r="M17" s="14" t="n">
        <v>1</v>
      </c>
      <c r="N17">
        <f>-0.9178</f>
        <v/>
      </c>
      <c r="O17">
        <f>8.73-0.6982*BR16</f>
        <v/>
      </c>
      <c r="P17" s="14" t="n">
        <v>0</v>
      </c>
      <c r="Q17" s="14" t="n">
        <v>0</v>
      </c>
      <c r="R17">
        <f>0.917+0.06193*BR16</f>
        <v/>
      </c>
      <c r="S17" s="14" t="n">
        <v>0</v>
      </c>
      <c r="T17" s="14" t="n">
        <v>0</v>
      </c>
      <c r="U17" s="14" t="n">
        <v>0</v>
      </c>
      <c r="V17" s="14" t="n">
        <v>20</v>
      </c>
      <c r="W17" s="14" t="n">
        <v>0</v>
      </c>
      <c r="X17" s="14" t="n">
        <v>0</v>
      </c>
      <c r="Y17" s="14" t="n">
        <v>1</v>
      </c>
      <c r="Z17">
        <f>-0.1989+0.2019*BR16</f>
        <v/>
      </c>
      <c r="AA17" s="14" t="n">
        <v>0.2605</v>
      </c>
      <c r="AB17" s="14" t="n">
        <v>0</v>
      </c>
      <c r="AC17" s="14" t="n">
        <v>0</v>
      </c>
      <c r="AD17" s="14" t="n">
        <v>17</v>
      </c>
      <c r="AE17" s="14" t="n">
        <v>0</v>
      </c>
      <c r="AF17" s="14" t="n">
        <v>0</v>
      </c>
      <c r="AG17" s="14" t="n">
        <v>0</v>
      </c>
      <c r="AH17" s="14" t="n">
        <v>0.0001</v>
      </c>
      <c r="AI17" s="14" t="n">
        <v>0</v>
      </c>
      <c r="AJ17" s="14" t="n">
        <v>0</v>
      </c>
      <c r="AK17" s="14" t="n">
        <v>1</v>
      </c>
      <c r="AL17">
        <f>0.1695-0.7018*BR16</f>
        <v/>
      </c>
      <c r="AM17">
        <f>0.515+2.883*BR16</f>
        <v/>
      </c>
      <c r="AN17" s="14" t="n">
        <v>0</v>
      </c>
      <c r="AO17" s="14" t="n">
        <v>1</v>
      </c>
      <c r="AP17">
        <f>0.03988-0.1606*BR16</f>
        <v/>
      </c>
      <c r="AQ17">
        <f>0.09952+0.7996*BR16</f>
        <v/>
      </c>
      <c r="AR17" s="14" t="n">
        <v>0</v>
      </c>
      <c r="AS17" s="14" t="n">
        <v>1</v>
      </c>
      <c r="AT17">
        <f>-0.007969-0.4292*BR16</f>
        <v/>
      </c>
      <c r="AU17">
        <f>6.505-2.985*BR16</f>
        <v/>
      </c>
      <c r="AV17" s="14" t="n">
        <v>0</v>
      </c>
      <c r="AW17" s="14" t="n">
        <v>1</v>
      </c>
      <c r="AX17">
        <f>0.004994-0.07005*BR16</f>
        <v/>
      </c>
      <c r="AY17">
        <f>0.09978+0.7974*BR16</f>
        <v/>
      </c>
      <c r="AZ17" s="14" t="n">
        <v>0</v>
      </c>
      <c r="BA17" s="14" t="n">
        <v>0</v>
      </c>
      <c r="BB17" s="14" t="n">
        <v>44.89</v>
      </c>
      <c r="BC17" s="14" t="n">
        <v>0</v>
      </c>
      <c r="BD17" s="14" t="n">
        <v>0</v>
      </c>
      <c r="BE17" s="14" t="n">
        <v>1</v>
      </c>
      <c r="BF17">
        <f>0.01998-0.09041*BR16</f>
        <v/>
      </c>
      <c r="BG17" s="14">
        <f>0.09981+0.371*BR16</f>
        <v/>
      </c>
      <c r="BH17" s="14" t="n">
        <v>0</v>
      </c>
      <c r="BI17" s="14" t="n">
        <v>0</v>
      </c>
      <c r="BJ17" s="14" t="n">
        <v>0.3515</v>
      </c>
      <c r="BK17" s="14" t="n">
        <v>0</v>
      </c>
      <c r="BL17" s="14" t="n">
        <v>0</v>
      </c>
      <c r="BM17" s="14" t="n">
        <v>0</v>
      </c>
      <c r="BN17">
        <f>0.3+0.4986*BR16</f>
        <v/>
      </c>
      <c r="BO17" s="14" t="n">
        <v>0</v>
      </c>
      <c r="BP17" s="19" t="n">
        <v>0</v>
      </c>
      <c r="BQ17">
        <f>BS17</f>
        <v/>
      </c>
      <c r="BR17">
        <f>BQ17/100</f>
        <v/>
      </c>
      <c r="BS17">
        <f>1+BS16</f>
        <v/>
      </c>
    </row>
    <row r="18">
      <c r="A18">
        <f>"EW_sand_Ruled"&amp;"_"&amp;BQ18</f>
        <v/>
      </c>
      <c r="B18" s="15" t="inlineStr">
        <is>
          <t>PISA</t>
        </is>
      </c>
      <c r="C18" s="14" t="inlineStr">
        <is>
          <t>correlation with_Dr</t>
        </is>
      </c>
      <c r="D18" s="15" t="inlineStr">
        <is>
          <t>Sand</t>
        </is>
      </c>
      <c r="E18" s="14" t="n">
        <v>0</v>
      </c>
      <c r="F18">
        <f>146.1-92.11*BR17</f>
        <v/>
      </c>
      <c r="G18" s="14" t="n">
        <v>0</v>
      </c>
      <c r="H18" s="14" t="n">
        <v>0</v>
      </c>
      <c r="I18" s="14" t="n">
        <v>1</v>
      </c>
      <c r="J18">
        <f>0.3375-8.9*BR17</f>
        <v/>
      </c>
      <c r="K18" s="14">
        <f>0.3667+25.89*BR17</f>
        <v/>
      </c>
      <c r="L18" s="14" t="n">
        <v>0</v>
      </c>
      <c r="M18" s="14" t="n">
        <v>1</v>
      </c>
      <c r="N18">
        <f>-0.9178</f>
        <v/>
      </c>
      <c r="O18">
        <f>8.73-0.6982*BR17</f>
        <v/>
      </c>
      <c r="P18" s="14" t="n">
        <v>0</v>
      </c>
      <c r="Q18" s="14" t="n">
        <v>0</v>
      </c>
      <c r="R18">
        <f>0.917+0.06193*BR17</f>
        <v/>
      </c>
      <c r="S18" s="14" t="n">
        <v>0</v>
      </c>
      <c r="T18" s="14" t="n">
        <v>0</v>
      </c>
      <c r="U18" s="14" t="n">
        <v>0</v>
      </c>
      <c r="V18" s="14" t="n">
        <v>20</v>
      </c>
      <c r="W18" s="14" t="n">
        <v>0</v>
      </c>
      <c r="X18" s="14" t="n">
        <v>0</v>
      </c>
      <c r="Y18" s="14" t="n">
        <v>1</v>
      </c>
      <c r="Z18">
        <f>-0.1989+0.2019*BR17</f>
        <v/>
      </c>
      <c r="AA18" s="14" t="n">
        <v>0.2605</v>
      </c>
      <c r="AB18" s="14" t="n">
        <v>0</v>
      </c>
      <c r="AC18" s="14" t="n">
        <v>0</v>
      </c>
      <c r="AD18" s="14" t="n">
        <v>17</v>
      </c>
      <c r="AE18" s="14" t="n">
        <v>0</v>
      </c>
      <c r="AF18" s="14" t="n">
        <v>0</v>
      </c>
      <c r="AG18" s="14" t="n">
        <v>0</v>
      </c>
      <c r="AH18" s="14" t="n">
        <v>0.0001</v>
      </c>
      <c r="AI18" s="14" t="n">
        <v>0</v>
      </c>
      <c r="AJ18" s="14" t="n">
        <v>0</v>
      </c>
      <c r="AK18" s="14" t="n">
        <v>1</v>
      </c>
      <c r="AL18">
        <f>0.1695-0.7018*BR17</f>
        <v/>
      </c>
      <c r="AM18">
        <f>0.515+2.883*BR17</f>
        <v/>
      </c>
      <c r="AN18" s="14" t="n">
        <v>0</v>
      </c>
      <c r="AO18" s="14" t="n">
        <v>1</v>
      </c>
      <c r="AP18">
        <f>0.03988-0.1606*BR17</f>
        <v/>
      </c>
      <c r="AQ18">
        <f>0.09952+0.7996*BR17</f>
        <v/>
      </c>
      <c r="AR18" s="14" t="n">
        <v>0</v>
      </c>
      <c r="AS18" s="14" t="n">
        <v>1</v>
      </c>
      <c r="AT18">
        <f>-0.007969-0.4292*BR17</f>
        <v/>
      </c>
      <c r="AU18">
        <f>6.505-2.985*BR17</f>
        <v/>
      </c>
      <c r="AV18" s="14" t="n">
        <v>0</v>
      </c>
      <c r="AW18" s="14" t="n">
        <v>1</v>
      </c>
      <c r="AX18">
        <f>0.004994-0.07005*BR17</f>
        <v/>
      </c>
      <c r="AY18">
        <f>0.09978+0.7974*BR17</f>
        <v/>
      </c>
      <c r="AZ18" s="14" t="n">
        <v>0</v>
      </c>
      <c r="BA18" s="14" t="n">
        <v>0</v>
      </c>
      <c r="BB18" s="14" t="n">
        <v>44.89</v>
      </c>
      <c r="BC18" s="14" t="n">
        <v>0</v>
      </c>
      <c r="BD18" s="14" t="n">
        <v>0</v>
      </c>
      <c r="BE18" s="14" t="n">
        <v>1</v>
      </c>
      <c r="BF18">
        <f>0.01998-0.09041*BR17</f>
        <v/>
      </c>
      <c r="BG18" s="14">
        <f>0.09981+0.371*BR17</f>
        <v/>
      </c>
      <c r="BH18" s="14" t="n">
        <v>0</v>
      </c>
      <c r="BI18" s="14" t="n">
        <v>0</v>
      </c>
      <c r="BJ18" s="14" t="n">
        <v>0.3515</v>
      </c>
      <c r="BK18" s="14" t="n">
        <v>0</v>
      </c>
      <c r="BL18" s="14" t="n">
        <v>0</v>
      </c>
      <c r="BM18" s="14" t="n">
        <v>0</v>
      </c>
      <c r="BN18">
        <f>0.3+0.4986*BR17</f>
        <v/>
      </c>
      <c r="BO18" s="14" t="n">
        <v>0</v>
      </c>
      <c r="BP18" s="19" t="n">
        <v>0</v>
      </c>
      <c r="BQ18">
        <f>BS18</f>
        <v/>
      </c>
      <c r="BR18">
        <f>BQ18/100</f>
        <v/>
      </c>
      <c r="BS18">
        <f>1+BS17</f>
        <v/>
      </c>
    </row>
    <row r="19">
      <c r="A19">
        <f>"EW_sand_Ruled"&amp;"_"&amp;BQ19</f>
        <v/>
      </c>
      <c r="B19" s="15" t="inlineStr">
        <is>
          <t>PISA</t>
        </is>
      </c>
      <c r="C19" s="14" t="inlineStr">
        <is>
          <t>correlation with_Dr</t>
        </is>
      </c>
      <c r="D19" s="15" t="inlineStr">
        <is>
          <t>Sand</t>
        </is>
      </c>
      <c r="E19" s="14" t="n">
        <v>0</v>
      </c>
      <c r="F19">
        <f>146.1-92.11*BR18</f>
        <v/>
      </c>
      <c r="G19" s="14" t="n">
        <v>0</v>
      </c>
      <c r="H19" s="14" t="n">
        <v>0</v>
      </c>
      <c r="I19" s="14" t="n">
        <v>1</v>
      </c>
      <c r="J19">
        <f>0.3375-8.9*BR18</f>
        <v/>
      </c>
      <c r="K19" s="14">
        <f>0.3667+25.89*BR18</f>
        <v/>
      </c>
      <c r="L19" s="14" t="n">
        <v>0</v>
      </c>
      <c r="M19" s="14" t="n">
        <v>1</v>
      </c>
      <c r="N19">
        <f>-0.9178</f>
        <v/>
      </c>
      <c r="O19">
        <f>8.73-0.6982*BR18</f>
        <v/>
      </c>
      <c r="P19" s="14" t="n">
        <v>0</v>
      </c>
      <c r="Q19" s="14" t="n">
        <v>0</v>
      </c>
      <c r="R19">
        <f>0.917+0.06193*BR18</f>
        <v/>
      </c>
      <c r="S19" s="14" t="n">
        <v>0</v>
      </c>
      <c r="T19" s="14" t="n">
        <v>0</v>
      </c>
      <c r="U19" s="14" t="n">
        <v>0</v>
      </c>
      <c r="V19" s="14" t="n">
        <v>20</v>
      </c>
      <c r="W19" s="14" t="n">
        <v>0</v>
      </c>
      <c r="X19" s="14" t="n">
        <v>0</v>
      </c>
      <c r="Y19" s="14" t="n">
        <v>1</v>
      </c>
      <c r="Z19">
        <f>-0.1989+0.2019*BR18</f>
        <v/>
      </c>
      <c r="AA19" s="14" t="n">
        <v>0.2605</v>
      </c>
      <c r="AB19" s="14" t="n">
        <v>0</v>
      </c>
      <c r="AC19" s="14" t="n">
        <v>0</v>
      </c>
      <c r="AD19" s="14" t="n">
        <v>17</v>
      </c>
      <c r="AE19" s="14" t="n">
        <v>0</v>
      </c>
      <c r="AF19" s="14" t="n">
        <v>0</v>
      </c>
      <c r="AG19" s="14" t="n">
        <v>0</v>
      </c>
      <c r="AH19" s="14" t="n">
        <v>0.0001</v>
      </c>
      <c r="AI19" s="14" t="n">
        <v>0</v>
      </c>
      <c r="AJ19" s="14" t="n">
        <v>0</v>
      </c>
      <c r="AK19" s="14" t="n">
        <v>1</v>
      </c>
      <c r="AL19">
        <f>0.1695-0.7018*BR18</f>
        <v/>
      </c>
      <c r="AM19">
        <f>0.515+2.883*BR18</f>
        <v/>
      </c>
      <c r="AN19" s="14" t="n">
        <v>0</v>
      </c>
      <c r="AO19" s="14" t="n">
        <v>1</v>
      </c>
      <c r="AP19">
        <f>0.03988-0.1606*BR18</f>
        <v/>
      </c>
      <c r="AQ19">
        <f>0.09952+0.7996*BR18</f>
        <v/>
      </c>
      <c r="AR19" s="14" t="n">
        <v>0</v>
      </c>
      <c r="AS19" s="14" t="n">
        <v>1</v>
      </c>
      <c r="AT19">
        <f>-0.007969-0.4292*BR18</f>
        <v/>
      </c>
      <c r="AU19">
        <f>6.505-2.985*BR18</f>
        <v/>
      </c>
      <c r="AV19" s="14" t="n">
        <v>0</v>
      </c>
      <c r="AW19" s="14" t="n">
        <v>1</v>
      </c>
      <c r="AX19">
        <f>0.004994-0.07005*BR18</f>
        <v/>
      </c>
      <c r="AY19">
        <f>0.09978+0.7974*BR18</f>
        <v/>
      </c>
      <c r="AZ19" s="14" t="n">
        <v>0</v>
      </c>
      <c r="BA19" s="14" t="n">
        <v>0</v>
      </c>
      <c r="BB19" s="14" t="n">
        <v>44.89</v>
      </c>
      <c r="BC19" s="14" t="n">
        <v>0</v>
      </c>
      <c r="BD19" s="14" t="n">
        <v>0</v>
      </c>
      <c r="BE19" s="14" t="n">
        <v>1</v>
      </c>
      <c r="BF19">
        <f>0.01998-0.09041*BR18</f>
        <v/>
      </c>
      <c r="BG19" s="14">
        <f>0.09981+0.371*BR18</f>
        <v/>
      </c>
      <c r="BH19" s="14" t="n">
        <v>0</v>
      </c>
      <c r="BI19" s="14" t="n">
        <v>0</v>
      </c>
      <c r="BJ19" s="14" t="n">
        <v>0.3515</v>
      </c>
      <c r="BK19" s="14" t="n">
        <v>0</v>
      </c>
      <c r="BL19" s="14" t="n">
        <v>0</v>
      </c>
      <c r="BM19" s="14" t="n">
        <v>0</v>
      </c>
      <c r="BN19">
        <f>0.3+0.4986*BR18</f>
        <v/>
      </c>
      <c r="BO19" s="14" t="n">
        <v>0</v>
      </c>
      <c r="BP19" s="19" t="n">
        <v>0</v>
      </c>
      <c r="BQ19">
        <f>BS19</f>
        <v/>
      </c>
      <c r="BR19">
        <f>BQ19/100</f>
        <v/>
      </c>
      <c r="BS19">
        <f>1+BS18</f>
        <v/>
      </c>
    </row>
    <row r="20">
      <c r="A20">
        <f>"EW_sand_Ruled"&amp;"_"&amp;BQ20</f>
        <v/>
      </c>
      <c r="B20" s="15" t="inlineStr">
        <is>
          <t>PISA</t>
        </is>
      </c>
      <c r="C20" s="14" t="inlineStr">
        <is>
          <t>correlation with_Dr</t>
        </is>
      </c>
      <c r="D20" s="15" t="inlineStr">
        <is>
          <t>Sand</t>
        </is>
      </c>
      <c r="E20" s="14" t="n">
        <v>0</v>
      </c>
      <c r="F20">
        <f>146.1-92.11*BR19</f>
        <v/>
      </c>
      <c r="G20" s="14" t="n">
        <v>0</v>
      </c>
      <c r="H20" s="14" t="n">
        <v>0</v>
      </c>
      <c r="I20" s="14" t="n">
        <v>1</v>
      </c>
      <c r="J20">
        <f>0.3375-8.9*BR19</f>
        <v/>
      </c>
      <c r="K20" s="14">
        <f>0.3667+25.89*BR19</f>
        <v/>
      </c>
      <c r="L20" s="14" t="n">
        <v>0</v>
      </c>
      <c r="M20" s="14" t="n">
        <v>1</v>
      </c>
      <c r="N20">
        <f>-0.9178</f>
        <v/>
      </c>
      <c r="O20">
        <f>8.73-0.6982*BR19</f>
        <v/>
      </c>
      <c r="P20" s="14" t="n">
        <v>0</v>
      </c>
      <c r="Q20" s="14" t="n">
        <v>0</v>
      </c>
      <c r="R20">
        <f>0.917+0.06193*BR19</f>
        <v/>
      </c>
      <c r="S20" s="14" t="n">
        <v>0</v>
      </c>
      <c r="T20" s="14" t="n">
        <v>0</v>
      </c>
      <c r="U20" s="14" t="n">
        <v>0</v>
      </c>
      <c r="V20" s="14" t="n">
        <v>20</v>
      </c>
      <c r="W20" s="14" t="n">
        <v>0</v>
      </c>
      <c r="X20" s="14" t="n">
        <v>0</v>
      </c>
      <c r="Y20" s="14" t="n">
        <v>1</v>
      </c>
      <c r="Z20">
        <f>-0.1989+0.2019*BR19</f>
        <v/>
      </c>
      <c r="AA20" s="14" t="n">
        <v>0.2605</v>
      </c>
      <c r="AB20" s="14" t="n">
        <v>0</v>
      </c>
      <c r="AC20" s="14" t="n">
        <v>0</v>
      </c>
      <c r="AD20" s="14" t="n">
        <v>17</v>
      </c>
      <c r="AE20" s="14" t="n">
        <v>0</v>
      </c>
      <c r="AF20" s="14" t="n">
        <v>0</v>
      </c>
      <c r="AG20" s="14" t="n">
        <v>0</v>
      </c>
      <c r="AH20" s="14" t="n">
        <v>0.0001</v>
      </c>
      <c r="AI20" s="14" t="n">
        <v>0</v>
      </c>
      <c r="AJ20" s="14" t="n">
        <v>0</v>
      </c>
      <c r="AK20" s="14" t="n">
        <v>1</v>
      </c>
      <c r="AL20">
        <f>0.1695-0.7018*BR19</f>
        <v/>
      </c>
      <c r="AM20">
        <f>0.515+2.883*BR19</f>
        <v/>
      </c>
      <c r="AN20" s="14" t="n">
        <v>0</v>
      </c>
      <c r="AO20" s="14" t="n">
        <v>1</v>
      </c>
      <c r="AP20">
        <f>0.03988-0.1606*BR19</f>
        <v/>
      </c>
      <c r="AQ20">
        <f>0.09952+0.7996*BR19</f>
        <v/>
      </c>
      <c r="AR20" s="14" t="n">
        <v>0</v>
      </c>
      <c r="AS20" s="14" t="n">
        <v>1</v>
      </c>
      <c r="AT20">
        <f>-0.007969-0.4292*BR19</f>
        <v/>
      </c>
      <c r="AU20">
        <f>6.505-2.985*BR19</f>
        <v/>
      </c>
      <c r="AV20" s="14" t="n">
        <v>0</v>
      </c>
      <c r="AW20" s="14" t="n">
        <v>1</v>
      </c>
      <c r="AX20">
        <f>0.004994-0.07005*BR19</f>
        <v/>
      </c>
      <c r="AY20">
        <f>0.09978+0.7974*BR19</f>
        <v/>
      </c>
      <c r="AZ20" s="14" t="n">
        <v>0</v>
      </c>
      <c r="BA20" s="14" t="n">
        <v>0</v>
      </c>
      <c r="BB20" s="14" t="n">
        <v>44.89</v>
      </c>
      <c r="BC20" s="14" t="n">
        <v>0</v>
      </c>
      <c r="BD20" s="14" t="n">
        <v>0</v>
      </c>
      <c r="BE20" s="14" t="n">
        <v>1</v>
      </c>
      <c r="BF20">
        <f>0.01998-0.09041*BR19</f>
        <v/>
      </c>
      <c r="BG20" s="14">
        <f>0.09981+0.371*BR19</f>
        <v/>
      </c>
      <c r="BH20" s="14" t="n">
        <v>0</v>
      </c>
      <c r="BI20" s="14" t="n">
        <v>0</v>
      </c>
      <c r="BJ20" s="14" t="n">
        <v>0.3515</v>
      </c>
      <c r="BK20" s="14" t="n">
        <v>0</v>
      </c>
      <c r="BL20" s="14" t="n">
        <v>0</v>
      </c>
      <c r="BM20" s="14" t="n">
        <v>0</v>
      </c>
      <c r="BN20">
        <f>0.3+0.4986*BR19</f>
        <v/>
      </c>
      <c r="BO20" s="14" t="n">
        <v>0</v>
      </c>
      <c r="BP20" s="19" t="n">
        <v>0</v>
      </c>
      <c r="BQ20">
        <f>BS20</f>
        <v/>
      </c>
      <c r="BR20">
        <f>BQ20/100</f>
        <v/>
      </c>
      <c r="BS20">
        <f>1+BS19</f>
        <v/>
      </c>
    </row>
    <row r="21">
      <c r="A21">
        <f>"EW_sand_Ruled"&amp;"_"&amp;BQ21</f>
        <v/>
      </c>
      <c r="B21" s="15" t="inlineStr">
        <is>
          <t>PISA</t>
        </is>
      </c>
      <c r="C21" s="14" t="inlineStr">
        <is>
          <t>correlation with_Dr</t>
        </is>
      </c>
      <c r="D21" s="15" t="inlineStr">
        <is>
          <t>Sand</t>
        </is>
      </c>
      <c r="E21" s="14" t="n">
        <v>0</v>
      </c>
      <c r="F21">
        <f>146.1-92.11*BR20</f>
        <v/>
      </c>
      <c r="G21" s="14" t="n">
        <v>0</v>
      </c>
      <c r="H21" s="14" t="n">
        <v>0</v>
      </c>
      <c r="I21" s="14" t="n">
        <v>1</v>
      </c>
      <c r="J21">
        <f>0.3375-8.9*BR20</f>
        <v/>
      </c>
      <c r="K21" s="14">
        <f>0.3667+25.89*BR20</f>
        <v/>
      </c>
      <c r="L21" s="14" t="n">
        <v>0</v>
      </c>
      <c r="M21" s="14" t="n">
        <v>1</v>
      </c>
      <c r="N21">
        <f>-0.9178</f>
        <v/>
      </c>
      <c r="O21">
        <f>8.73-0.6982*BR20</f>
        <v/>
      </c>
      <c r="P21" s="14" t="n">
        <v>0</v>
      </c>
      <c r="Q21" s="14" t="n">
        <v>0</v>
      </c>
      <c r="R21">
        <f>0.917+0.06193*BR20</f>
        <v/>
      </c>
      <c r="S21" s="14" t="n">
        <v>0</v>
      </c>
      <c r="T21" s="14" t="n">
        <v>0</v>
      </c>
      <c r="U21" s="14" t="n">
        <v>0</v>
      </c>
      <c r="V21" s="14" t="n">
        <v>20</v>
      </c>
      <c r="W21" s="14" t="n">
        <v>0</v>
      </c>
      <c r="X21" s="14" t="n">
        <v>0</v>
      </c>
      <c r="Y21" s="14" t="n">
        <v>1</v>
      </c>
      <c r="Z21">
        <f>-0.1989+0.2019*BR20</f>
        <v/>
      </c>
      <c r="AA21" s="14" t="n">
        <v>0.2605</v>
      </c>
      <c r="AB21" s="14" t="n">
        <v>0</v>
      </c>
      <c r="AC21" s="14" t="n">
        <v>0</v>
      </c>
      <c r="AD21" s="14" t="n">
        <v>17</v>
      </c>
      <c r="AE21" s="14" t="n">
        <v>0</v>
      </c>
      <c r="AF21" s="14" t="n">
        <v>0</v>
      </c>
      <c r="AG21" s="14" t="n">
        <v>0</v>
      </c>
      <c r="AH21" s="14" t="n">
        <v>0.0001</v>
      </c>
      <c r="AI21" s="14" t="n">
        <v>0</v>
      </c>
      <c r="AJ21" s="14" t="n">
        <v>0</v>
      </c>
      <c r="AK21" s="14" t="n">
        <v>1</v>
      </c>
      <c r="AL21">
        <f>0.1695-0.7018*BR20</f>
        <v/>
      </c>
      <c r="AM21">
        <f>0.515+2.883*BR20</f>
        <v/>
      </c>
      <c r="AN21" s="14" t="n">
        <v>0</v>
      </c>
      <c r="AO21" s="14" t="n">
        <v>1</v>
      </c>
      <c r="AP21">
        <f>0.03988-0.1606*BR20</f>
        <v/>
      </c>
      <c r="AQ21">
        <f>0.09952+0.7996*BR20</f>
        <v/>
      </c>
      <c r="AR21" s="14" t="n">
        <v>0</v>
      </c>
      <c r="AS21" s="14" t="n">
        <v>1</v>
      </c>
      <c r="AT21">
        <f>-0.007969-0.4292*BR20</f>
        <v/>
      </c>
      <c r="AU21">
        <f>6.505-2.985*BR20</f>
        <v/>
      </c>
      <c r="AV21" s="14" t="n">
        <v>0</v>
      </c>
      <c r="AW21" s="14" t="n">
        <v>1</v>
      </c>
      <c r="AX21">
        <f>0.004994-0.07005*BR20</f>
        <v/>
      </c>
      <c r="AY21">
        <f>0.09978+0.7974*BR20</f>
        <v/>
      </c>
      <c r="AZ21" s="14" t="n">
        <v>0</v>
      </c>
      <c r="BA21" s="14" t="n">
        <v>0</v>
      </c>
      <c r="BB21" s="14" t="n">
        <v>44.89</v>
      </c>
      <c r="BC21" s="14" t="n">
        <v>0</v>
      </c>
      <c r="BD21" s="14" t="n">
        <v>0</v>
      </c>
      <c r="BE21" s="14" t="n">
        <v>1</v>
      </c>
      <c r="BF21">
        <f>0.01998-0.09041*BR20</f>
        <v/>
      </c>
      <c r="BG21" s="14">
        <f>0.09981+0.371*BR20</f>
        <v/>
      </c>
      <c r="BH21" s="14" t="n">
        <v>0</v>
      </c>
      <c r="BI21" s="14" t="n">
        <v>0</v>
      </c>
      <c r="BJ21" s="14" t="n">
        <v>0.3515</v>
      </c>
      <c r="BK21" s="14" t="n">
        <v>0</v>
      </c>
      <c r="BL21" s="14" t="n">
        <v>0</v>
      </c>
      <c r="BM21" s="14" t="n">
        <v>0</v>
      </c>
      <c r="BN21">
        <f>0.3+0.4986*BR20</f>
        <v/>
      </c>
      <c r="BO21" s="14" t="n">
        <v>0</v>
      </c>
      <c r="BP21" s="19" t="n">
        <v>0</v>
      </c>
      <c r="BQ21">
        <f>BS21</f>
        <v/>
      </c>
      <c r="BR21">
        <f>BQ21/100</f>
        <v/>
      </c>
      <c r="BS21">
        <f>1+BS20</f>
        <v/>
      </c>
    </row>
    <row r="22">
      <c r="A22">
        <f>"EW_sand_Ruled"&amp;"_"&amp;BQ22</f>
        <v/>
      </c>
      <c r="B22" s="15" t="inlineStr">
        <is>
          <t>PISA</t>
        </is>
      </c>
      <c r="C22" s="14" t="inlineStr">
        <is>
          <t>correlation with_Dr</t>
        </is>
      </c>
      <c r="D22" s="15" t="inlineStr">
        <is>
          <t>Sand</t>
        </is>
      </c>
      <c r="E22" s="14" t="n">
        <v>0</v>
      </c>
      <c r="F22">
        <f>146.1-92.11*BR21</f>
        <v/>
      </c>
      <c r="G22" s="14" t="n">
        <v>0</v>
      </c>
      <c r="H22" s="14" t="n">
        <v>0</v>
      </c>
      <c r="I22" s="14" t="n">
        <v>1</v>
      </c>
      <c r="J22">
        <f>0.3375-8.9*BR21</f>
        <v/>
      </c>
      <c r="K22" s="14">
        <f>0.3667+25.89*BR21</f>
        <v/>
      </c>
      <c r="L22" s="14" t="n">
        <v>0</v>
      </c>
      <c r="M22" s="14" t="n">
        <v>1</v>
      </c>
      <c r="N22">
        <f>-0.9178</f>
        <v/>
      </c>
      <c r="O22">
        <f>8.73-0.6982*BR21</f>
        <v/>
      </c>
      <c r="P22" s="14" t="n">
        <v>0</v>
      </c>
      <c r="Q22" s="14" t="n">
        <v>0</v>
      </c>
      <c r="R22">
        <f>0.917+0.06193*BR21</f>
        <v/>
      </c>
      <c r="S22" s="14" t="n">
        <v>0</v>
      </c>
      <c r="T22" s="14" t="n">
        <v>0</v>
      </c>
      <c r="U22" s="14" t="n">
        <v>0</v>
      </c>
      <c r="V22" s="14" t="n">
        <v>20</v>
      </c>
      <c r="W22" s="14" t="n">
        <v>0</v>
      </c>
      <c r="X22" s="14" t="n">
        <v>0</v>
      </c>
      <c r="Y22" s="14" t="n">
        <v>1</v>
      </c>
      <c r="Z22">
        <f>-0.1989+0.2019*BR21</f>
        <v/>
      </c>
      <c r="AA22" s="14" t="n">
        <v>0.2605</v>
      </c>
      <c r="AB22" s="14" t="n">
        <v>0</v>
      </c>
      <c r="AC22" s="14" t="n">
        <v>0</v>
      </c>
      <c r="AD22" s="14" t="n">
        <v>17</v>
      </c>
      <c r="AE22" s="14" t="n">
        <v>0</v>
      </c>
      <c r="AF22" s="14" t="n">
        <v>0</v>
      </c>
      <c r="AG22" s="14" t="n">
        <v>0</v>
      </c>
      <c r="AH22" s="14" t="n">
        <v>0.0001</v>
      </c>
      <c r="AI22" s="14" t="n">
        <v>0</v>
      </c>
      <c r="AJ22" s="14" t="n">
        <v>0</v>
      </c>
      <c r="AK22" s="14" t="n">
        <v>1</v>
      </c>
      <c r="AL22">
        <f>0.1695-0.7018*BR21</f>
        <v/>
      </c>
      <c r="AM22">
        <f>0.515+2.883*BR21</f>
        <v/>
      </c>
      <c r="AN22" s="14" t="n">
        <v>0</v>
      </c>
      <c r="AO22" s="14" t="n">
        <v>1</v>
      </c>
      <c r="AP22">
        <f>0.03988-0.1606*BR21</f>
        <v/>
      </c>
      <c r="AQ22">
        <f>0.09952+0.7996*BR21</f>
        <v/>
      </c>
      <c r="AR22" s="14" t="n">
        <v>0</v>
      </c>
      <c r="AS22" s="14" t="n">
        <v>1</v>
      </c>
      <c r="AT22">
        <f>-0.007969-0.4292*BR21</f>
        <v/>
      </c>
      <c r="AU22">
        <f>6.505-2.985*BR21</f>
        <v/>
      </c>
      <c r="AV22" s="14" t="n">
        <v>0</v>
      </c>
      <c r="AW22" s="14" t="n">
        <v>1</v>
      </c>
      <c r="AX22">
        <f>0.004994-0.07005*BR21</f>
        <v/>
      </c>
      <c r="AY22">
        <f>0.09978+0.7974*BR21</f>
        <v/>
      </c>
      <c r="AZ22" s="14" t="n">
        <v>0</v>
      </c>
      <c r="BA22" s="14" t="n">
        <v>0</v>
      </c>
      <c r="BB22" s="14" t="n">
        <v>44.89</v>
      </c>
      <c r="BC22" s="14" t="n">
        <v>0</v>
      </c>
      <c r="BD22" s="14" t="n">
        <v>0</v>
      </c>
      <c r="BE22" s="14" t="n">
        <v>1</v>
      </c>
      <c r="BF22">
        <f>0.01998-0.09041*BR21</f>
        <v/>
      </c>
      <c r="BG22" s="14">
        <f>0.09981+0.371*BR21</f>
        <v/>
      </c>
      <c r="BH22" s="14" t="n">
        <v>0</v>
      </c>
      <c r="BI22" s="14" t="n">
        <v>0</v>
      </c>
      <c r="BJ22" s="14" t="n">
        <v>0.3515</v>
      </c>
      <c r="BK22" s="14" t="n">
        <v>0</v>
      </c>
      <c r="BL22" s="14" t="n">
        <v>0</v>
      </c>
      <c r="BM22" s="14" t="n">
        <v>0</v>
      </c>
      <c r="BN22">
        <f>0.3+0.4986*BR21</f>
        <v/>
      </c>
      <c r="BO22" s="14" t="n">
        <v>0</v>
      </c>
      <c r="BP22" s="19" t="n">
        <v>0</v>
      </c>
      <c r="BQ22">
        <f>BS22</f>
        <v/>
      </c>
      <c r="BR22">
        <f>BQ22/100</f>
        <v/>
      </c>
      <c r="BS22">
        <f>1+BS21</f>
        <v/>
      </c>
    </row>
    <row r="23">
      <c r="A23">
        <f>"EW_sand_Ruled"&amp;"_"&amp;BQ23</f>
        <v/>
      </c>
      <c r="B23" s="15" t="inlineStr">
        <is>
          <t>PISA</t>
        </is>
      </c>
      <c r="C23" s="14" t="inlineStr">
        <is>
          <t>correlation with_Dr</t>
        </is>
      </c>
      <c r="D23" s="15" t="inlineStr">
        <is>
          <t>Sand</t>
        </is>
      </c>
      <c r="E23" s="14" t="n">
        <v>0</v>
      </c>
      <c r="F23">
        <f>146.1-92.11*BR22</f>
        <v/>
      </c>
      <c r="G23" s="14" t="n">
        <v>0</v>
      </c>
      <c r="H23" s="14" t="n">
        <v>0</v>
      </c>
      <c r="I23" s="14" t="n">
        <v>1</v>
      </c>
      <c r="J23">
        <f>0.3375-8.9*BR22</f>
        <v/>
      </c>
      <c r="K23" s="14">
        <f>0.3667+25.89*BR22</f>
        <v/>
      </c>
      <c r="L23" s="14" t="n">
        <v>0</v>
      </c>
      <c r="M23" s="14" t="n">
        <v>1</v>
      </c>
      <c r="N23">
        <f>-0.9178</f>
        <v/>
      </c>
      <c r="O23">
        <f>8.73-0.6982*BR22</f>
        <v/>
      </c>
      <c r="P23" s="14" t="n">
        <v>0</v>
      </c>
      <c r="Q23" s="14" t="n">
        <v>0</v>
      </c>
      <c r="R23">
        <f>0.917+0.06193*BR22</f>
        <v/>
      </c>
      <c r="S23" s="14" t="n">
        <v>0</v>
      </c>
      <c r="T23" s="14" t="n">
        <v>0</v>
      </c>
      <c r="U23" s="14" t="n">
        <v>0</v>
      </c>
      <c r="V23" s="14" t="n">
        <v>20</v>
      </c>
      <c r="W23" s="14" t="n">
        <v>0</v>
      </c>
      <c r="X23" s="14" t="n">
        <v>0</v>
      </c>
      <c r="Y23" s="14" t="n">
        <v>1</v>
      </c>
      <c r="Z23">
        <f>-0.1989+0.2019*BR22</f>
        <v/>
      </c>
      <c r="AA23" s="14" t="n">
        <v>0.2605</v>
      </c>
      <c r="AB23" s="14" t="n">
        <v>0</v>
      </c>
      <c r="AC23" s="14" t="n">
        <v>0</v>
      </c>
      <c r="AD23" s="14" t="n">
        <v>17</v>
      </c>
      <c r="AE23" s="14" t="n">
        <v>0</v>
      </c>
      <c r="AF23" s="14" t="n">
        <v>0</v>
      </c>
      <c r="AG23" s="14" t="n">
        <v>0</v>
      </c>
      <c r="AH23" s="14" t="n">
        <v>0.0001</v>
      </c>
      <c r="AI23" s="14" t="n">
        <v>0</v>
      </c>
      <c r="AJ23" s="14" t="n">
        <v>0</v>
      </c>
      <c r="AK23" s="14" t="n">
        <v>1</v>
      </c>
      <c r="AL23">
        <f>0.1695-0.7018*BR22</f>
        <v/>
      </c>
      <c r="AM23">
        <f>0.515+2.883*BR22</f>
        <v/>
      </c>
      <c r="AN23" s="14" t="n">
        <v>0</v>
      </c>
      <c r="AO23" s="14" t="n">
        <v>1</v>
      </c>
      <c r="AP23">
        <f>0.03988-0.1606*BR22</f>
        <v/>
      </c>
      <c r="AQ23">
        <f>0.09952+0.7996*BR22</f>
        <v/>
      </c>
      <c r="AR23" s="14" t="n">
        <v>0</v>
      </c>
      <c r="AS23" s="14" t="n">
        <v>1</v>
      </c>
      <c r="AT23">
        <f>-0.007969-0.4292*BR22</f>
        <v/>
      </c>
      <c r="AU23">
        <f>6.505-2.985*BR22</f>
        <v/>
      </c>
      <c r="AV23" s="14" t="n">
        <v>0</v>
      </c>
      <c r="AW23" s="14" t="n">
        <v>1</v>
      </c>
      <c r="AX23">
        <f>0.004994-0.07005*BR22</f>
        <v/>
      </c>
      <c r="AY23">
        <f>0.09978+0.7974*BR22</f>
        <v/>
      </c>
      <c r="AZ23" s="14" t="n">
        <v>0</v>
      </c>
      <c r="BA23" s="14" t="n">
        <v>0</v>
      </c>
      <c r="BB23" s="14" t="n">
        <v>44.89</v>
      </c>
      <c r="BC23" s="14" t="n">
        <v>0</v>
      </c>
      <c r="BD23" s="14" t="n">
        <v>0</v>
      </c>
      <c r="BE23" s="14" t="n">
        <v>1</v>
      </c>
      <c r="BF23">
        <f>0.01998-0.09041*BR22</f>
        <v/>
      </c>
      <c r="BG23" s="14">
        <f>0.09981+0.371*BR22</f>
        <v/>
      </c>
      <c r="BH23" s="14" t="n">
        <v>0</v>
      </c>
      <c r="BI23" s="14" t="n">
        <v>0</v>
      </c>
      <c r="BJ23" s="14" t="n">
        <v>0.3515</v>
      </c>
      <c r="BK23" s="14" t="n">
        <v>0</v>
      </c>
      <c r="BL23" s="14" t="n">
        <v>0</v>
      </c>
      <c r="BM23" s="14" t="n">
        <v>0</v>
      </c>
      <c r="BN23">
        <f>0.3+0.4986*BR22</f>
        <v/>
      </c>
      <c r="BO23" s="14" t="n">
        <v>0</v>
      </c>
      <c r="BP23" s="19" t="n">
        <v>0</v>
      </c>
      <c r="BQ23">
        <f>BS23</f>
        <v/>
      </c>
      <c r="BR23">
        <f>BQ23/100</f>
        <v/>
      </c>
      <c r="BS23">
        <f>1+BS22</f>
        <v/>
      </c>
    </row>
    <row r="24">
      <c r="A24">
        <f>"EW_sand_Ruled"&amp;"_"&amp;BQ24</f>
        <v/>
      </c>
      <c r="B24" s="15" t="inlineStr">
        <is>
          <t>PISA</t>
        </is>
      </c>
      <c r="C24" s="14" t="inlineStr">
        <is>
          <t>correlation with_Dr</t>
        </is>
      </c>
      <c r="D24" s="15" t="inlineStr">
        <is>
          <t>Sand</t>
        </is>
      </c>
      <c r="E24" s="14" t="n">
        <v>0</v>
      </c>
      <c r="F24">
        <f>146.1-92.11*BR23</f>
        <v/>
      </c>
      <c r="G24" s="14" t="n">
        <v>0</v>
      </c>
      <c r="H24" s="14" t="n">
        <v>0</v>
      </c>
      <c r="I24" s="14" t="n">
        <v>1</v>
      </c>
      <c r="J24">
        <f>0.3375-8.9*BR23</f>
        <v/>
      </c>
      <c r="K24" s="14">
        <f>0.3667+25.89*BR23</f>
        <v/>
      </c>
      <c r="L24" s="14" t="n">
        <v>0</v>
      </c>
      <c r="M24" s="14" t="n">
        <v>1</v>
      </c>
      <c r="N24">
        <f>-0.9178</f>
        <v/>
      </c>
      <c r="O24">
        <f>8.73-0.6982*BR23</f>
        <v/>
      </c>
      <c r="P24" s="14" t="n">
        <v>0</v>
      </c>
      <c r="Q24" s="14" t="n">
        <v>0</v>
      </c>
      <c r="R24">
        <f>0.917+0.06193*BR23</f>
        <v/>
      </c>
      <c r="S24" s="14" t="n">
        <v>0</v>
      </c>
      <c r="T24" s="14" t="n">
        <v>0</v>
      </c>
      <c r="U24" s="14" t="n">
        <v>0</v>
      </c>
      <c r="V24" s="14" t="n">
        <v>20</v>
      </c>
      <c r="W24" s="14" t="n">
        <v>0</v>
      </c>
      <c r="X24" s="14" t="n">
        <v>0</v>
      </c>
      <c r="Y24" s="14" t="n">
        <v>1</v>
      </c>
      <c r="Z24">
        <f>-0.1989+0.2019*BR23</f>
        <v/>
      </c>
      <c r="AA24" s="14" t="n">
        <v>0.2605</v>
      </c>
      <c r="AB24" s="14" t="n">
        <v>0</v>
      </c>
      <c r="AC24" s="14" t="n">
        <v>0</v>
      </c>
      <c r="AD24" s="14" t="n">
        <v>17</v>
      </c>
      <c r="AE24" s="14" t="n">
        <v>0</v>
      </c>
      <c r="AF24" s="14" t="n">
        <v>0</v>
      </c>
      <c r="AG24" s="14" t="n">
        <v>0</v>
      </c>
      <c r="AH24" s="14" t="n">
        <v>0.0001</v>
      </c>
      <c r="AI24" s="14" t="n">
        <v>0</v>
      </c>
      <c r="AJ24" s="14" t="n">
        <v>0</v>
      </c>
      <c r="AK24" s="14" t="n">
        <v>1</v>
      </c>
      <c r="AL24">
        <f>0.1695-0.7018*BR23</f>
        <v/>
      </c>
      <c r="AM24">
        <f>0.515+2.883*BR23</f>
        <v/>
      </c>
      <c r="AN24" s="14" t="n">
        <v>0</v>
      </c>
      <c r="AO24" s="14" t="n">
        <v>1</v>
      </c>
      <c r="AP24">
        <f>0.03988-0.1606*BR23</f>
        <v/>
      </c>
      <c r="AQ24">
        <f>0.09952+0.7996*BR23</f>
        <v/>
      </c>
      <c r="AR24" s="14" t="n">
        <v>0</v>
      </c>
      <c r="AS24" s="14" t="n">
        <v>1</v>
      </c>
      <c r="AT24">
        <f>-0.007969-0.4292*BR23</f>
        <v/>
      </c>
      <c r="AU24">
        <f>6.505-2.985*BR23</f>
        <v/>
      </c>
      <c r="AV24" s="14" t="n">
        <v>0</v>
      </c>
      <c r="AW24" s="14" t="n">
        <v>1</v>
      </c>
      <c r="AX24">
        <f>0.004994-0.07005*BR23</f>
        <v/>
      </c>
      <c r="AY24">
        <f>0.09978+0.7974*BR23</f>
        <v/>
      </c>
      <c r="AZ24" s="14" t="n">
        <v>0</v>
      </c>
      <c r="BA24" s="14" t="n">
        <v>0</v>
      </c>
      <c r="BB24" s="14" t="n">
        <v>44.89</v>
      </c>
      <c r="BC24" s="14" t="n">
        <v>0</v>
      </c>
      <c r="BD24" s="14" t="n">
        <v>0</v>
      </c>
      <c r="BE24" s="14" t="n">
        <v>1</v>
      </c>
      <c r="BF24">
        <f>0.01998-0.09041*BR23</f>
        <v/>
      </c>
      <c r="BG24" s="14">
        <f>0.09981+0.371*BR23</f>
        <v/>
      </c>
      <c r="BH24" s="14" t="n">
        <v>0</v>
      </c>
      <c r="BI24" s="14" t="n">
        <v>0</v>
      </c>
      <c r="BJ24" s="14" t="n">
        <v>0.3515</v>
      </c>
      <c r="BK24" s="14" t="n">
        <v>0</v>
      </c>
      <c r="BL24" s="14" t="n">
        <v>0</v>
      </c>
      <c r="BM24" s="14" t="n">
        <v>0</v>
      </c>
      <c r="BN24">
        <f>0.3+0.4986*BR23</f>
        <v/>
      </c>
      <c r="BO24" s="14" t="n">
        <v>0</v>
      </c>
      <c r="BP24" s="19" t="n">
        <v>0</v>
      </c>
      <c r="BQ24">
        <f>BS24</f>
        <v/>
      </c>
      <c r="BR24">
        <f>BQ24/100</f>
        <v/>
      </c>
      <c r="BS24">
        <f>1+BS23</f>
        <v/>
      </c>
    </row>
    <row r="25">
      <c r="A25">
        <f>"EW_sand_Ruled"&amp;"_"&amp;BQ25</f>
        <v/>
      </c>
      <c r="B25" s="15" t="inlineStr">
        <is>
          <t>PISA</t>
        </is>
      </c>
      <c r="C25" s="14" t="inlineStr">
        <is>
          <t>correlation with_Dr</t>
        </is>
      </c>
      <c r="D25" s="15" t="inlineStr">
        <is>
          <t>Sand</t>
        </is>
      </c>
      <c r="E25" s="14" t="n">
        <v>0</v>
      </c>
      <c r="F25">
        <f>146.1-92.11*BR24</f>
        <v/>
      </c>
      <c r="G25" s="14" t="n">
        <v>0</v>
      </c>
      <c r="H25" s="14" t="n">
        <v>0</v>
      </c>
      <c r="I25" s="14" t="n">
        <v>1</v>
      </c>
      <c r="J25">
        <f>0.3375-8.9*BR24</f>
        <v/>
      </c>
      <c r="K25" s="14">
        <f>0.3667+25.89*BR24</f>
        <v/>
      </c>
      <c r="L25" s="14" t="n">
        <v>0</v>
      </c>
      <c r="M25" s="14" t="n">
        <v>1</v>
      </c>
      <c r="N25">
        <f>-0.9178</f>
        <v/>
      </c>
      <c r="O25">
        <f>8.73-0.6982*BR24</f>
        <v/>
      </c>
      <c r="P25" s="14" t="n">
        <v>0</v>
      </c>
      <c r="Q25" s="14" t="n">
        <v>0</v>
      </c>
      <c r="R25">
        <f>0.917+0.06193*BR24</f>
        <v/>
      </c>
      <c r="S25" s="14" t="n">
        <v>0</v>
      </c>
      <c r="T25" s="14" t="n">
        <v>0</v>
      </c>
      <c r="U25" s="14" t="n">
        <v>0</v>
      </c>
      <c r="V25" s="14" t="n">
        <v>20</v>
      </c>
      <c r="W25" s="14" t="n">
        <v>0</v>
      </c>
      <c r="X25" s="14" t="n">
        <v>0</v>
      </c>
      <c r="Y25" s="14" t="n">
        <v>1</v>
      </c>
      <c r="Z25">
        <f>-0.1989+0.2019*BR24</f>
        <v/>
      </c>
      <c r="AA25" s="14" t="n">
        <v>0.2605</v>
      </c>
      <c r="AB25" s="14" t="n">
        <v>0</v>
      </c>
      <c r="AC25" s="14" t="n">
        <v>0</v>
      </c>
      <c r="AD25" s="14" t="n">
        <v>17</v>
      </c>
      <c r="AE25" s="14" t="n">
        <v>0</v>
      </c>
      <c r="AF25" s="14" t="n">
        <v>0</v>
      </c>
      <c r="AG25" s="14" t="n">
        <v>0</v>
      </c>
      <c r="AH25" s="14" t="n">
        <v>0.0001</v>
      </c>
      <c r="AI25" s="14" t="n">
        <v>0</v>
      </c>
      <c r="AJ25" s="14" t="n">
        <v>0</v>
      </c>
      <c r="AK25" s="14" t="n">
        <v>1</v>
      </c>
      <c r="AL25">
        <f>0.1695-0.7018*BR24</f>
        <v/>
      </c>
      <c r="AM25">
        <f>0.515+2.883*BR24</f>
        <v/>
      </c>
      <c r="AN25" s="14" t="n">
        <v>0</v>
      </c>
      <c r="AO25" s="14" t="n">
        <v>1</v>
      </c>
      <c r="AP25">
        <f>0.03988-0.1606*BR24</f>
        <v/>
      </c>
      <c r="AQ25">
        <f>0.09952+0.7996*BR24</f>
        <v/>
      </c>
      <c r="AR25" s="14" t="n">
        <v>0</v>
      </c>
      <c r="AS25" s="14" t="n">
        <v>1</v>
      </c>
      <c r="AT25">
        <f>-0.007969-0.4292*BR24</f>
        <v/>
      </c>
      <c r="AU25">
        <f>6.505-2.985*BR24</f>
        <v/>
      </c>
      <c r="AV25" s="14" t="n">
        <v>0</v>
      </c>
      <c r="AW25" s="14" t="n">
        <v>1</v>
      </c>
      <c r="AX25">
        <f>0.004994-0.07005*BR24</f>
        <v/>
      </c>
      <c r="AY25">
        <f>0.09978+0.7974*BR24</f>
        <v/>
      </c>
      <c r="AZ25" s="14" t="n">
        <v>0</v>
      </c>
      <c r="BA25" s="14" t="n">
        <v>0</v>
      </c>
      <c r="BB25" s="14" t="n">
        <v>44.89</v>
      </c>
      <c r="BC25" s="14" t="n">
        <v>0</v>
      </c>
      <c r="BD25" s="14" t="n">
        <v>0</v>
      </c>
      <c r="BE25" s="14" t="n">
        <v>1</v>
      </c>
      <c r="BF25">
        <f>0.01998-0.09041*BR24</f>
        <v/>
      </c>
      <c r="BG25" s="14">
        <f>0.09981+0.371*BR24</f>
        <v/>
      </c>
      <c r="BH25" s="14" t="n">
        <v>0</v>
      </c>
      <c r="BI25" s="14" t="n">
        <v>0</v>
      </c>
      <c r="BJ25" s="14" t="n">
        <v>0.3515</v>
      </c>
      <c r="BK25" s="14" t="n">
        <v>0</v>
      </c>
      <c r="BL25" s="14" t="n">
        <v>0</v>
      </c>
      <c r="BM25" s="14" t="n">
        <v>0</v>
      </c>
      <c r="BN25">
        <f>0.3+0.4986*BR24</f>
        <v/>
      </c>
      <c r="BO25" s="14" t="n">
        <v>0</v>
      </c>
      <c r="BP25" s="19" t="n">
        <v>0</v>
      </c>
      <c r="BQ25">
        <f>BS25</f>
        <v/>
      </c>
      <c r="BR25">
        <f>BQ25/100</f>
        <v/>
      </c>
      <c r="BS25">
        <f>1+BS24</f>
        <v/>
      </c>
    </row>
    <row r="26">
      <c r="A26">
        <f>"EW_sand_Ruled"&amp;"_"&amp;BQ26</f>
        <v/>
      </c>
      <c r="B26" s="15" t="inlineStr">
        <is>
          <t>PISA</t>
        </is>
      </c>
      <c r="C26" s="14" t="inlineStr">
        <is>
          <t>correlation with_Dr</t>
        </is>
      </c>
      <c r="D26" s="15" t="inlineStr">
        <is>
          <t>Sand</t>
        </is>
      </c>
      <c r="E26" s="14" t="n">
        <v>0</v>
      </c>
      <c r="F26">
        <f>146.1-92.11*BR25</f>
        <v/>
      </c>
      <c r="G26" s="14" t="n">
        <v>0</v>
      </c>
      <c r="H26" s="14" t="n">
        <v>0</v>
      </c>
      <c r="I26" s="14" t="n">
        <v>1</v>
      </c>
      <c r="J26">
        <f>0.3375-8.9*BR25</f>
        <v/>
      </c>
      <c r="K26" s="14">
        <f>0.3667+25.89*BR25</f>
        <v/>
      </c>
      <c r="L26" s="14" t="n">
        <v>0</v>
      </c>
      <c r="M26" s="14" t="n">
        <v>1</v>
      </c>
      <c r="N26">
        <f>-0.9178</f>
        <v/>
      </c>
      <c r="O26">
        <f>8.73-0.6982*BR25</f>
        <v/>
      </c>
      <c r="P26" s="14" t="n">
        <v>0</v>
      </c>
      <c r="Q26" s="14" t="n">
        <v>0</v>
      </c>
      <c r="R26">
        <f>0.917+0.06193*BR25</f>
        <v/>
      </c>
      <c r="S26" s="14" t="n">
        <v>0</v>
      </c>
      <c r="T26" s="14" t="n">
        <v>0</v>
      </c>
      <c r="U26" s="14" t="n">
        <v>0</v>
      </c>
      <c r="V26" s="14" t="n">
        <v>20</v>
      </c>
      <c r="W26" s="14" t="n">
        <v>0</v>
      </c>
      <c r="X26" s="14" t="n">
        <v>0</v>
      </c>
      <c r="Y26" s="14" t="n">
        <v>1</v>
      </c>
      <c r="Z26">
        <f>-0.1989+0.2019*BR25</f>
        <v/>
      </c>
      <c r="AA26" s="14" t="n">
        <v>0.2605</v>
      </c>
      <c r="AB26" s="14" t="n">
        <v>0</v>
      </c>
      <c r="AC26" s="14" t="n">
        <v>0</v>
      </c>
      <c r="AD26" s="14" t="n">
        <v>17</v>
      </c>
      <c r="AE26" s="14" t="n">
        <v>0</v>
      </c>
      <c r="AF26" s="14" t="n">
        <v>0</v>
      </c>
      <c r="AG26" s="14" t="n">
        <v>0</v>
      </c>
      <c r="AH26" s="14" t="n">
        <v>0.0001</v>
      </c>
      <c r="AI26" s="14" t="n">
        <v>0</v>
      </c>
      <c r="AJ26" s="14" t="n">
        <v>0</v>
      </c>
      <c r="AK26" s="14" t="n">
        <v>1</v>
      </c>
      <c r="AL26">
        <f>0.1695-0.7018*BR25</f>
        <v/>
      </c>
      <c r="AM26">
        <f>0.515+2.883*BR25</f>
        <v/>
      </c>
      <c r="AN26" s="14" t="n">
        <v>0</v>
      </c>
      <c r="AO26" s="14" t="n">
        <v>1</v>
      </c>
      <c r="AP26">
        <f>0.03988-0.1606*BR25</f>
        <v/>
      </c>
      <c r="AQ26">
        <f>0.09952+0.7996*BR25</f>
        <v/>
      </c>
      <c r="AR26" s="14" t="n">
        <v>0</v>
      </c>
      <c r="AS26" s="14" t="n">
        <v>1</v>
      </c>
      <c r="AT26">
        <f>-0.007969-0.4292*BR25</f>
        <v/>
      </c>
      <c r="AU26">
        <f>6.505-2.985*BR25</f>
        <v/>
      </c>
      <c r="AV26" s="14" t="n">
        <v>0</v>
      </c>
      <c r="AW26" s="14" t="n">
        <v>1</v>
      </c>
      <c r="AX26">
        <f>0.004994-0.07005*BR25</f>
        <v/>
      </c>
      <c r="AY26">
        <f>0.09978+0.7974*BR25</f>
        <v/>
      </c>
      <c r="AZ26" s="14" t="n">
        <v>0</v>
      </c>
      <c r="BA26" s="14" t="n">
        <v>0</v>
      </c>
      <c r="BB26" s="14" t="n">
        <v>44.89</v>
      </c>
      <c r="BC26" s="14" t="n">
        <v>0</v>
      </c>
      <c r="BD26" s="14" t="n">
        <v>0</v>
      </c>
      <c r="BE26" s="14" t="n">
        <v>1</v>
      </c>
      <c r="BF26">
        <f>0.01998-0.09041*BR25</f>
        <v/>
      </c>
      <c r="BG26" s="14">
        <f>0.09981+0.371*BR25</f>
        <v/>
      </c>
      <c r="BH26" s="14" t="n">
        <v>0</v>
      </c>
      <c r="BI26" s="14" t="n">
        <v>0</v>
      </c>
      <c r="BJ26" s="14" t="n">
        <v>0.3515</v>
      </c>
      <c r="BK26" s="14" t="n">
        <v>0</v>
      </c>
      <c r="BL26" s="14" t="n">
        <v>0</v>
      </c>
      <c r="BM26" s="14" t="n">
        <v>0</v>
      </c>
      <c r="BN26">
        <f>0.3+0.4986*BR25</f>
        <v/>
      </c>
      <c r="BO26" s="14" t="n">
        <v>0</v>
      </c>
      <c r="BP26" s="19" t="n">
        <v>0</v>
      </c>
      <c r="BQ26">
        <f>BS26</f>
        <v/>
      </c>
      <c r="BR26">
        <f>BQ26/100</f>
        <v/>
      </c>
      <c r="BS26">
        <f>1+BS25</f>
        <v/>
      </c>
    </row>
    <row r="27">
      <c r="A27">
        <f>"EW_sand_Ruled"&amp;"_"&amp;BQ27</f>
        <v/>
      </c>
      <c r="B27" s="15" t="inlineStr">
        <is>
          <t>PISA</t>
        </is>
      </c>
      <c r="C27" s="14" t="inlineStr">
        <is>
          <t>correlation with_Dr</t>
        </is>
      </c>
      <c r="D27" s="15" t="inlineStr">
        <is>
          <t>Sand</t>
        </is>
      </c>
      <c r="E27" s="14" t="n">
        <v>0</v>
      </c>
      <c r="F27">
        <f>146.1-92.11*BR26</f>
        <v/>
      </c>
      <c r="G27" s="14" t="n">
        <v>0</v>
      </c>
      <c r="H27" s="14" t="n">
        <v>0</v>
      </c>
      <c r="I27" s="14" t="n">
        <v>1</v>
      </c>
      <c r="J27">
        <f>0.3375-8.9*BR26</f>
        <v/>
      </c>
      <c r="K27" s="14">
        <f>0.3667+25.89*BR26</f>
        <v/>
      </c>
      <c r="L27" s="14" t="n">
        <v>0</v>
      </c>
      <c r="M27" s="14" t="n">
        <v>1</v>
      </c>
      <c r="N27">
        <f>-0.9178</f>
        <v/>
      </c>
      <c r="O27">
        <f>8.73-0.6982*BR26</f>
        <v/>
      </c>
      <c r="P27" s="14" t="n">
        <v>0</v>
      </c>
      <c r="Q27" s="14" t="n">
        <v>0</v>
      </c>
      <c r="R27">
        <f>0.917+0.06193*BR26</f>
        <v/>
      </c>
      <c r="S27" s="14" t="n">
        <v>0</v>
      </c>
      <c r="T27" s="14" t="n">
        <v>0</v>
      </c>
      <c r="U27" s="14" t="n">
        <v>0</v>
      </c>
      <c r="V27" s="14" t="n">
        <v>20</v>
      </c>
      <c r="W27" s="14" t="n">
        <v>0</v>
      </c>
      <c r="X27" s="14" t="n">
        <v>0</v>
      </c>
      <c r="Y27" s="14" t="n">
        <v>1</v>
      </c>
      <c r="Z27">
        <f>-0.1989+0.2019*BR26</f>
        <v/>
      </c>
      <c r="AA27" s="14" t="n">
        <v>0.2605</v>
      </c>
      <c r="AB27" s="14" t="n">
        <v>0</v>
      </c>
      <c r="AC27" s="14" t="n">
        <v>0</v>
      </c>
      <c r="AD27" s="14" t="n">
        <v>17</v>
      </c>
      <c r="AE27" s="14" t="n">
        <v>0</v>
      </c>
      <c r="AF27" s="14" t="n">
        <v>0</v>
      </c>
      <c r="AG27" s="14" t="n">
        <v>0</v>
      </c>
      <c r="AH27" s="14" t="n">
        <v>0.0001</v>
      </c>
      <c r="AI27" s="14" t="n">
        <v>0</v>
      </c>
      <c r="AJ27" s="14" t="n">
        <v>0</v>
      </c>
      <c r="AK27" s="14" t="n">
        <v>1</v>
      </c>
      <c r="AL27">
        <f>0.1695-0.7018*BR26</f>
        <v/>
      </c>
      <c r="AM27">
        <f>0.515+2.883*BR26</f>
        <v/>
      </c>
      <c r="AN27" s="14" t="n">
        <v>0</v>
      </c>
      <c r="AO27" s="14" t="n">
        <v>1</v>
      </c>
      <c r="AP27">
        <f>0.03988-0.1606*BR26</f>
        <v/>
      </c>
      <c r="AQ27">
        <f>0.09952+0.7996*BR26</f>
        <v/>
      </c>
      <c r="AR27" s="14" t="n">
        <v>0</v>
      </c>
      <c r="AS27" s="14" t="n">
        <v>1</v>
      </c>
      <c r="AT27">
        <f>-0.007969-0.4292*BR26</f>
        <v/>
      </c>
      <c r="AU27">
        <f>6.505-2.985*BR26</f>
        <v/>
      </c>
      <c r="AV27" s="14" t="n">
        <v>0</v>
      </c>
      <c r="AW27" s="14" t="n">
        <v>1</v>
      </c>
      <c r="AX27">
        <f>0.004994-0.07005*BR26</f>
        <v/>
      </c>
      <c r="AY27">
        <f>0.09978+0.7974*BR26</f>
        <v/>
      </c>
      <c r="AZ27" s="14" t="n">
        <v>0</v>
      </c>
      <c r="BA27" s="14" t="n">
        <v>0</v>
      </c>
      <c r="BB27" s="14" t="n">
        <v>44.89</v>
      </c>
      <c r="BC27" s="14" t="n">
        <v>0</v>
      </c>
      <c r="BD27" s="14" t="n">
        <v>0</v>
      </c>
      <c r="BE27" s="14" t="n">
        <v>1</v>
      </c>
      <c r="BF27">
        <f>0.01998-0.09041*BR26</f>
        <v/>
      </c>
      <c r="BG27" s="14">
        <f>0.09981+0.371*BR26</f>
        <v/>
      </c>
      <c r="BH27" s="14" t="n">
        <v>0</v>
      </c>
      <c r="BI27" s="14" t="n">
        <v>0</v>
      </c>
      <c r="BJ27" s="14" t="n">
        <v>0.3515</v>
      </c>
      <c r="BK27" s="14" t="n">
        <v>0</v>
      </c>
      <c r="BL27" s="14" t="n">
        <v>0</v>
      </c>
      <c r="BM27" s="14" t="n">
        <v>0</v>
      </c>
      <c r="BN27">
        <f>0.3+0.4986*BR26</f>
        <v/>
      </c>
      <c r="BO27" s="14" t="n">
        <v>0</v>
      </c>
      <c r="BP27" s="19" t="n">
        <v>0</v>
      </c>
      <c r="BQ27">
        <f>BS27</f>
        <v/>
      </c>
      <c r="BR27">
        <f>BQ27/100</f>
        <v/>
      </c>
      <c r="BS27">
        <f>1+BS26</f>
        <v/>
      </c>
    </row>
    <row r="28">
      <c r="A28">
        <f>"EW_sand_Ruled"&amp;"_"&amp;BQ28</f>
        <v/>
      </c>
      <c r="B28" s="15" t="inlineStr">
        <is>
          <t>PISA</t>
        </is>
      </c>
      <c r="C28" s="14" t="inlineStr">
        <is>
          <t>correlation with_Dr</t>
        </is>
      </c>
      <c r="D28" s="15" t="inlineStr">
        <is>
          <t>Sand</t>
        </is>
      </c>
      <c r="E28" s="14" t="n">
        <v>0</v>
      </c>
      <c r="F28">
        <f>146.1-92.11*BR27</f>
        <v/>
      </c>
      <c r="G28" s="14" t="n">
        <v>0</v>
      </c>
      <c r="H28" s="14" t="n">
        <v>0</v>
      </c>
      <c r="I28" s="14" t="n">
        <v>1</v>
      </c>
      <c r="J28">
        <f>0.3375-8.9*BR27</f>
        <v/>
      </c>
      <c r="K28" s="14">
        <f>0.3667+25.89*BR27</f>
        <v/>
      </c>
      <c r="L28" s="14" t="n">
        <v>0</v>
      </c>
      <c r="M28" s="14" t="n">
        <v>1</v>
      </c>
      <c r="N28">
        <f>-0.9178</f>
        <v/>
      </c>
      <c r="O28">
        <f>8.73-0.6982*BR27</f>
        <v/>
      </c>
      <c r="P28" s="14" t="n">
        <v>0</v>
      </c>
      <c r="Q28" s="14" t="n">
        <v>0</v>
      </c>
      <c r="R28">
        <f>0.917+0.06193*BR27</f>
        <v/>
      </c>
      <c r="S28" s="14" t="n">
        <v>0</v>
      </c>
      <c r="T28" s="14" t="n">
        <v>0</v>
      </c>
      <c r="U28" s="14" t="n">
        <v>0</v>
      </c>
      <c r="V28" s="14" t="n">
        <v>20</v>
      </c>
      <c r="W28" s="14" t="n">
        <v>0</v>
      </c>
      <c r="X28" s="14" t="n">
        <v>0</v>
      </c>
      <c r="Y28" s="14" t="n">
        <v>1</v>
      </c>
      <c r="Z28">
        <f>-0.1989+0.2019*BR27</f>
        <v/>
      </c>
      <c r="AA28" s="14" t="n">
        <v>0.2605</v>
      </c>
      <c r="AB28" s="14" t="n">
        <v>0</v>
      </c>
      <c r="AC28" s="14" t="n">
        <v>0</v>
      </c>
      <c r="AD28" s="14" t="n">
        <v>17</v>
      </c>
      <c r="AE28" s="14" t="n">
        <v>0</v>
      </c>
      <c r="AF28" s="14" t="n">
        <v>0</v>
      </c>
      <c r="AG28" s="14" t="n">
        <v>0</v>
      </c>
      <c r="AH28" s="14" t="n">
        <v>0.0001</v>
      </c>
      <c r="AI28" s="14" t="n">
        <v>0</v>
      </c>
      <c r="AJ28" s="14" t="n">
        <v>0</v>
      </c>
      <c r="AK28" s="14" t="n">
        <v>1</v>
      </c>
      <c r="AL28">
        <f>0.1695-0.7018*BR27</f>
        <v/>
      </c>
      <c r="AM28">
        <f>0.515+2.883*BR27</f>
        <v/>
      </c>
      <c r="AN28" s="14" t="n">
        <v>0</v>
      </c>
      <c r="AO28" s="14" t="n">
        <v>1</v>
      </c>
      <c r="AP28">
        <f>0.03988-0.1606*BR27</f>
        <v/>
      </c>
      <c r="AQ28">
        <f>0.09952+0.7996*BR27</f>
        <v/>
      </c>
      <c r="AR28" s="14" t="n">
        <v>0</v>
      </c>
      <c r="AS28" s="14" t="n">
        <v>1</v>
      </c>
      <c r="AT28">
        <f>-0.007969-0.4292*BR27</f>
        <v/>
      </c>
      <c r="AU28">
        <f>6.505-2.985*BR27</f>
        <v/>
      </c>
      <c r="AV28" s="14" t="n">
        <v>0</v>
      </c>
      <c r="AW28" s="14" t="n">
        <v>1</v>
      </c>
      <c r="AX28">
        <f>0.004994-0.07005*BR27</f>
        <v/>
      </c>
      <c r="AY28">
        <f>0.09978+0.7974*BR27</f>
        <v/>
      </c>
      <c r="AZ28" s="14" t="n">
        <v>0</v>
      </c>
      <c r="BA28" s="14" t="n">
        <v>0</v>
      </c>
      <c r="BB28" s="14" t="n">
        <v>44.89</v>
      </c>
      <c r="BC28" s="14" t="n">
        <v>0</v>
      </c>
      <c r="BD28" s="14" t="n">
        <v>0</v>
      </c>
      <c r="BE28" s="14" t="n">
        <v>1</v>
      </c>
      <c r="BF28">
        <f>0.01998-0.09041*BR27</f>
        <v/>
      </c>
      <c r="BG28" s="14">
        <f>0.09981+0.371*BR27</f>
        <v/>
      </c>
      <c r="BH28" s="14" t="n">
        <v>0</v>
      </c>
      <c r="BI28" s="14" t="n">
        <v>0</v>
      </c>
      <c r="BJ28" s="14" t="n">
        <v>0.3515</v>
      </c>
      <c r="BK28" s="14" t="n">
        <v>0</v>
      </c>
      <c r="BL28" s="14" t="n">
        <v>0</v>
      </c>
      <c r="BM28" s="14" t="n">
        <v>0</v>
      </c>
      <c r="BN28">
        <f>0.3+0.4986*BR27</f>
        <v/>
      </c>
      <c r="BO28" s="14" t="n">
        <v>0</v>
      </c>
      <c r="BP28" s="19" t="n">
        <v>0</v>
      </c>
      <c r="BQ28">
        <f>BS28</f>
        <v/>
      </c>
      <c r="BR28">
        <f>BQ28/100</f>
        <v/>
      </c>
      <c r="BS28">
        <f>1+BS27</f>
        <v/>
      </c>
    </row>
    <row r="29">
      <c r="A29">
        <f>"EW_sand_Ruled"&amp;"_"&amp;BQ29</f>
        <v/>
      </c>
      <c r="B29" s="15" t="inlineStr">
        <is>
          <t>PISA</t>
        </is>
      </c>
      <c r="C29" s="14" t="inlineStr">
        <is>
          <t>correlation with_Dr</t>
        </is>
      </c>
      <c r="D29" s="15" t="inlineStr">
        <is>
          <t>Sand</t>
        </is>
      </c>
      <c r="E29" s="14" t="n">
        <v>0</v>
      </c>
      <c r="F29">
        <f>146.1-92.11*BR28</f>
        <v/>
      </c>
      <c r="G29" s="14" t="n">
        <v>0</v>
      </c>
      <c r="H29" s="14" t="n">
        <v>0</v>
      </c>
      <c r="I29" s="14" t="n">
        <v>1</v>
      </c>
      <c r="J29">
        <f>0.3375-8.9*BR28</f>
        <v/>
      </c>
      <c r="K29" s="14">
        <f>0.3667+25.89*BR28</f>
        <v/>
      </c>
      <c r="L29" s="14" t="n">
        <v>0</v>
      </c>
      <c r="M29" s="14" t="n">
        <v>1</v>
      </c>
      <c r="N29">
        <f>-0.9178</f>
        <v/>
      </c>
      <c r="O29">
        <f>8.73-0.6982*BR28</f>
        <v/>
      </c>
      <c r="P29" s="14" t="n">
        <v>0</v>
      </c>
      <c r="Q29" s="14" t="n">
        <v>0</v>
      </c>
      <c r="R29">
        <f>0.917+0.06193*BR28</f>
        <v/>
      </c>
      <c r="S29" s="14" t="n">
        <v>0</v>
      </c>
      <c r="T29" s="14" t="n">
        <v>0</v>
      </c>
      <c r="U29" s="14" t="n">
        <v>0</v>
      </c>
      <c r="V29" s="14" t="n">
        <v>20</v>
      </c>
      <c r="W29" s="14" t="n">
        <v>0</v>
      </c>
      <c r="X29" s="14" t="n">
        <v>0</v>
      </c>
      <c r="Y29" s="14" t="n">
        <v>1</v>
      </c>
      <c r="Z29">
        <f>-0.1989+0.2019*BR28</f>
        <v/>
      </c>
      <c r="AA29" s="14" t="n">
        <v>0.2605</v>
      </c>
      <c r="AB29" s="14" t="n">
        <v>0</v>
      </c>
      <c r="AC29" s="14" t="n">
        <v>0</v>
      </c>
      <c r="AD29" s="14" t="n">
        <v>17</v>
      </c>
      <c r="AE29" s="14" t="n">
        <v>0</v>
      </c>
      <c r="AF29" s="14" t="n">
        <v>0</v>
      </c>
      <c r="AG29" s="14" t="n">
        <v>0</v>
      </c>
      <c r="AH29" s="14" t="n">
        <v>0.0001</v>
      </c>
      <c r="AI29" s="14" t="n">
        <v>0</v>
      </c>
      <c r="AJ29" s="14" t="n">
        <v>0</v>
      </c>
      <c r="AK29" s="14" t="n">
        <v>1</v>
      </c>
      <c r="AL29">
        <f>0.1695-0.7018*BR28</f>
        <v/>
      </c>
      <c r="AM29">
        <f>0.515+2.883*BR28</f>
        <v/>
      </c>
      <c r="AN29" s="14" t="n">
        <v>0</v>
      </c>
      <c r="AO29" s="14" t="n">
        <v>1</v>
      </c>
      <c r="AP29">
        <f>0.03988-0.1606*BR28</f>
        <v/>
      </c>
      <c r="AQ29">
        <f>0.09952+0.7996*BR28</f>
        <v/>
      </c>
      <c r="AR29" s="14" t="n">
        <v>0</v>
      </c>
      <c r="AS29" s="14" t="n">
        <v>1</v>
      </c>
      <c r="AT29">
        <f>-0.007969-0.4292*BR28</f>
        <v/>
      </c>
      <c r="AU29">
        <f>6.505-2.985*BR28</f>
        <v/>
      </c>
      <c r="AV29" s="14" t="n">
        <v>0</v>
      </c>
      <c r="AW29" s="14" t="n">
        <v>1</v>
      </c>
      <c r="AX29">
        <f>0.004994-0.07005*BR28</f>
        <v/>
      </c>
      <c r="AY29">
        <f>0.09978+0.7974*BR28</f>
        <v/>
      </c>
      <c r="AZ29" s="14" t="n">
        <v>0</v>
      </c>
      <c r="BA29" s="14" t="n">
        <v>0</v>
      </c>
      <c r="BB29" s="14" t="n">
        <v>44.89</v>
      </c>
      <c r="BC29" s="14" t="n">
        <v>0</v>
      </c>
      <c r="BD29" s="14" t="n">
        <v>0</v>
      </c>
      <c r="BE29" s="14" t="n">
        <v>1</v>
      </c>
      <c r="BF29">
        <f>0.01998-0.09041*BR28</f>
        <v/>
      </c>
      <c r="BG29" s="14">
        <f>0.09981+0.371*BR28</f>
        <v/>
      </c>
      <c r="BH29" s="14" t="n">
        <v>0</v>
      </c>
      <c r="BI29" s="14" t="n">
        <v>0</v>
      </c>
      <c r="BJ29" s="14" t="n">
        <v>0.3515</v>
      </c>
      <c r="BK29" s="14" t="n">
        <v>0</v>
      </c>
      <c r="BL29" s="14" t="n">
        <v>0</v>
      </c>
      <c r="BM29" s="14" t="n">
        <v>0</v>
      </c>
      <c r="BN29">
        <f>0.3+0.4986*BR28</f>
        <v/>
      </c>
      <c r="BO29" s="14" t="n">
        <v>0</v>
      </c>
      <c r="BP29" s="19" t="n">
        <v>0</v>
      </c>
      <c r="BQ29">
        <f>BS29</f>
        <v/>
      </c>
      <c r="BR29">
        <f>BQ29/100</f>
        <v/>
      </c>
      <c r="BS29">
        <f>1+BS28</f>
        <v/>
      </c>
    </row>
    <row r="30">
      <c r="A30">
        <f>"EW_sand_Ruled"&amp;"_"&amp;BQ30</f>
        <v/>
      </c>
      <c r="B30" s="15" t="inlineStr">
        <is>
          <t>PISA</t>
        </is>
      </c>
      <c r="C30" s="14" t="inlineStr">
        <is>
          <t>correlation with_Dr</t>
        </is>
      </c>
      <c r="D30" s="15" t="inlineStr">
        <is>
          <t>Sand</t>
        </is>
      </c>
      <c r="E30" s="14" t="n">
        <v>0</v>
      </c>
      <c r="F30">
        <f>146.1-92.11*BR29</f>
        <v/>
      </c>
      <c r="G30" s="14" t="n">
        <v>0</v>
      </c>
      <c r="H30" s="14" t="n">
        <v>0</v>
      </c>
      <c r="I30" s="14" t="n">
        <v>1</v>
      </c>
      <c r="J30">
        <f>0.3375-8.9*BR29</f>
        <v/>
      </c>
      <c r="K30" s="14">
        <f>0.3667+25.89*BR29</f>
        <v/>
      </c>
      <c r="L30" s="14" t="n">
        <v>0</v>
      </c>
      <c r="M30" s="14" t="n">
        <v>1</v>
      </c>
      <c r="N30">
        <f>-0.9178</f>
        <v/>
      </c>
      <c r="O30">
        <f>8.73-0.6982*BR29</f>
        <v/>
      </c>
      <c r="P30" s="14" t="n">
        <v>0</v>
      </c>
      <c r="Q30" s="14" t="n">
        <v>0</v>
      </c>
      <c r="R30">
        <f>0.917+0.06193*BR29</f>
        <v/>
      </c>
      <c r="S30" s="14" t="n">
        <v>0</v>
      </c>
      <c r="T30" s="14" t="n">
        <v>0</v>
      </c>
      <c r="U30" s="14" t="n">
        <v>0</v>
      </c>
      <c r="V30" s="14" t="n">
        <v>20</v>
      </c>
      <c r="W30" s="14" t="n">
        <v>0</v>
      </c>
      <c r="X30" s="14" t="n">
        <v>0</v>
      </c>
      <c r="Y30" s="14" t="n">
        <v>1</v>
      </c>
      <c r="Z30">
        <f>-0.1989+0.2019*BR29</f>
        <v/>
      </c>
      <c r="AA30" s="14" t="n">
        <v>0.2605</v>
      </c>
      <c r="AB30" s="14" t="n">
        <v>0</v>
      </c>
      <c r="AC30" s="14" t="n">
        <v>0</v>
      </c>
      <c r="AD30" s="14" t="n">
        <v>17</v>
      </c>
      <c r="AE30" s="14" t="n">
        <v>0</v>
      </c>
      <c r="AF30" s="14" t="n">
        <v>0</v>
      </c>
      <c r="AG30" s="14" t="n">
        <v>0</v>
      </c>
      <c r="AH30" s="14" t="n">
        <v>0.0001</v>
      </c>
      <c r="AI30" s="14" t="n">
        <v>0</v>
      </c>
      <c r="AJ30" s="14" t="n">
        <v>0</v>
      </c>
      <c r="AK30" s="14" t="n">
        <v>1</v>
      </c>
      <c r="AL30">
        <f>0.1695-0.7018*BR29</f>
        <v/>
      </c>
      <c r="AM30">
        <f>0.515+2.883*BR29</f>
        <v/>
      </c>
      <c r="AN30" s="14" t="n">
        <v>0</v>
      </c>
      <c r="AO30" s="14" t="n">
        <v>1</v>
      </c>
      <c r="AP30">
        <f>0.03988-0.1606*BR29</f>
        <v/>
      </c>
      <c r="AQ30">
        <f>0.09952+0.7996*BR29</f>
        <v/>
      </c>
      <c r="AR30" s="14" t="n">
        <v>0</v>
      </c>
      <c r="AS30" s="14" t="n">
        <v>1</v>
      </c>
      <c r="AT30">
        <f>-0.007969-0.4292*BR29</f>
        <v/>
      </c>
      <c r="AU30">
        <f>6.505-2.985*BR29</f>
        <v/>
      </c>
      <c r="AV30" s="14" t="n">
        <v>0</v>
      </c>
      <c r="AW30" s="14" t="n">
        <v>1</v>
      </c>
      <c r="AX30">
        <f>0.004994-0.07005*BR29</f>
        <v/>
      </c>
      <c r="AY30">
        <f>0.09978+0.7974*BR29</f>
        <v/>
      </c>
      <c r="AZ30" s="14" t="n">
        <v>0</v>
      </c>
      <c r="BA30" s="14" t="n">
        <v>0</v>
      </c>
      <c r="BB30" s="14" t="n">
        <v>44.89</v>
      </c>
      <c r="BC30" s="14" t="n">
        <v>0</v>
      </c>
      <c r="BD30" s="14" t="n">
        <v>0</v>
      </c>
      <c r="BE30" s="14" t="n">
        <v>1</v>
      </c>
      <c r="BF30">
        <f>0.01998-0.09041*BR29</f>
        <v/>
      </c>
      <c r="BG30" s="14">
        <f>0.09981+0.371*BR29</f>
        <v/>
      </c>
      <c r="BH30" s="14" t="n">
        <v>0</v>
      </c>
      <c r="BI30" s="14" t="n">
        <v>0</v>
      </c>
      <c r="BJ30" s="14" t="n">
        <v>0.3515</v>
      </c>
      <c r="BK30" s="14" t="n">
        <v>0</v>
      </c>
      <c r="BL30" s="14" t="n">
        <v>0</v>
      </c>
      <c r="BM30" s="14" t="n">
        <v>0</v>
      </c>
      <c r="BN30">
        <f>0.3+0.4986*BR29</f>
        <v/>
      </c>
      <c r="BO30" s="14" t="n">
        <v>0</v>
      </c>
      <c r="BP30" s="19" t="n">
        <v>0</v>
      </c>
      <c r="BQ30">
        <f>BS30</f>
        <v/>
      </c>
      <c r="BR30">
        <f>BQ30/100</f>
        <v/>
      </c>
      <c r="BS30">
        <f>1+BS29</f>
        <v/>
      </c>
    </row>
    <row r="31">
      <c r="A31">
        <f>"EW_sand_Ruled"&amp;"_"&amp;BQ31</f>
        <v/>
      </c>
      <c r="B31" s="15" t="inlineStr">
        <is>
          <t>PISA</t>
        </is>
      </c>
      <c r="C31" s="14" t="inlineStr">
        <is>
          <t>correlation with_Dr</t>
        </is>
      </c>
      <c r="D31" s="15" t="inlineStr">
        <is>
          <t>Sand</t>
        </is>
      </c>
      <c r="E31" s="14" t="n">
        <v>0</v>
      </c>
      <c r="F31">
        <f>146.1-92.11*BR30</f>
        <v/>
      </c>
      <c r="G31" s="14" t="n">
        <v>0</v>
      </c>
      <c r="H31" s="14" t="n">
        <v>0</v>
      </c>
      <c r="I31" s="14" t="n">
        <v>1</v>
      </c>
      <c r="J31">
        <f>0.3375-8.9*BR30</f>
        <v/>
      </c>
      <c r="K31" s="14">
        <f>0.3667+25.89*BR30</f>
        <v/>
      </c>
      <c r="L31" s="14" t="n">
        <v>0</v>
      </c>
      <c r="M31" s="14" t="n">
        <v>1</v>
      </c>
      <c r="N31">
        <f>-0.9178</f>
        <v/>
      </c>
      <c r="O31">
        <f>8.73-0.6982*BR30</f>
        <v/>
      </c>
      <c r="P31" s="14" t="n">
        <v>0</v>
      </c>
      <c r="Q31" s="14" t="n">
        <v>0</v>
      </c>
      <c r="R31">
        <f>0.917+0.06193*BR30</f>
        <v/>
      </c>
      <c r="S31" s="14" t="n">
        <v>0</v>
      </c>
      <c r="T31" s="14" t="n">
        <v>0</v>
      </c>
      <c r="U31" s="14" t="n">
        <v>0</v>
      </c>
      <c r="V31" s="14" t="n">
        <v>20</v>
      </c>
      <c r="W31" s="14" t="n">
        <v>0</v>
      </c>
      <c r="X31" s="14" t="n">
        <v>0</v>
      </c>
      <c r="Y31" s="14" t="n">
        <v>1</v>
      </c>
      <c r="Z31">
        <f>-0.1989+0.2019*BR30</f>
        <v/>
      </c>
      <c r="AA31" s="14" t="n">
        <v>0.2605</v>
      </c>
      <c r="AB31" s="14" t="n">
        <v>0</v>
      </c>
      <c r="AC31" s="14" t="n">
        <v>0</v>
      </c>
      <c r="AD31" s="14" t="n">
        <v>17</v>
      </c>
      <c r="AE31" s="14" t="n">
        <v>0</v>
      </c>
      <c r="AF31" s="14" t="n">
        <v>0</v>
      </c>
      <c r="AG31" s="14" t="n">
        <v>0</v>
      </c>
      <c r="AH31" s="14" t="n">
        <v>0.0001</v>
      </c>
      <c r="AI31" s="14" t="n">
        <v>0</v>
      </c>
      <c r="AJ31" s="14" t="n">
        <v>0</v>
      </c>
      <c r="AK31" s="14" t="n">
        <v>1</v>
      </c>
      <c r="AL31">
        <f>0.1695-0.7018*BR30</f>
        <v/>
      </c>
      <c r="AM31">
        <f>0.515+2.883*BR30</f>
        <v/>
      </c>
      <c r="AN31" s="14" t="n">
        <v>0</v>
      </c>
      <c r="AO31" s="14" t="n">
        <v>1</v>
      </c>
      <c r="AP31">
        <f>0.03988-0.1606*BR30</f>
        <v/>
      </c>
      <c r="AQ31">
        <f>0.09952+0.7996*BR30</f>
        <v/>
      </c>
      <c r="AR31" s="14" t="n">
        <v>0</v>
      </c>
      <c r="AS31" s="14" t="n">
        <v>1</v>
      </c>
      <c r="AT31">
        <f>-0.007969-0.4292*BR30</f>
        <v/>
      </c>
      <c r="AU31">
        <f>6.505-2.985*BR30</f>
        <v/>
      </c>
      <c r="AV31" s="14" t="n">
        <v>0</v>
      </c>
      <c r="AW31" s="14" t="n">
        <v>1</v>
      </c>
      <c r="AX31">
        <f>0.004994-0.07005*BR30</f>
        <v/>
      </c>
      <c r="AY31">
        <f>0.09978+0.7974*BR30</f>
        <v/>
      </c>
      <c r="AZ31" s="14" t="n">
        <v>0</v>
      </c>
      <c r="BA31" s="14" t="n">
        <v>0</v>
      </c>
      <c r="BB31" s="14" t="n">
        <v>44.89</v>
      </c>
      <c r="BC31" s="14" t="n">
        <v>0</v>
      </c>
      <c r="BD31" s="14" t="n">
        <v>0</v>
      </c>
      <c r="BE31" s="14" t="n">
        <v>1</v>
      </c>
      <c r="BF31">
        <f>0.01998-0.09041*BR30</f>
        <v/>
      </c>
      <c r="BG31" s="14">
        <f>0.09981+0.371*BR30</f>
        <v/>
      </c>
      <c r="BH31" s="14" t="n">
        <v>0</v>
      </c>
      <c r="BI31" s="14" t="n">
        <v>0</v>
      </c>
      <c r="BJ31" s="14" t="n">
        <v>0.3515</v>
      </c>
      <c r="BK31" s="14" t="n">
        <v>0</v>
      </c>
      <c r="BL31" s="14" t="n">
        <v>0</v>
      </c>
      <c r="BM31" s="14" t="n">
        <v>0</v>
      </c>
      <c r="BN31">
        <f>0.3+0.4986*BR30</f>
        <v/>
      </c>
      <c r="BO31" s="14" t="n">
        <v>0</v>
      </c>
      <c r="BP31" s="19" t="n">
        <v>0</v>
      </c>
      <c r="BQ31">
        <f>BS31</f>
        <v/>
      </c>
      <c r="BR31">
        <f>BQ31/100</f>
        <v/>
      </c>
      <c r="BS31">
        <f>1+BS30</f>
        <v/>
      </c>
    </row>
    <row r="32">
      <c r="A32">
        <f>"EW_sand_Ruled"&amp;"_"&amp;BQ32</f>
        <v/>
      </c>
      <c r="B32" s="15" t="inlineStr">
        <is>
          <t>PISA</t>
        </is>
      </c>
      <c r="C32" s="14" t="inlineStr">
        <is>
          <t>correlation with_Dr</t>
        </is>
      </c>
      <c r="D32" s="15" t="inlineStr">
        <is>
          <t>Sand</t>
        </is>
      </c>
      <c r="E32" s="14" t="n">
        <v>0</v>
      </c>
      <c r="F32">
        <f>146.1-92.11*BR31</f>
        <v/>
      </c>
      <c r="G32" s="14" t="n">
        <v>0</v>
      </c>
      <c r="H32" s="14" t="n">
        <v>0</v>
      </c>
      <c r="I32" s="14" t="n">
        <v>1</v>
      </c>
      <c r="J32">
        <f>0.3375-8.9*BR31</f>
        <v/>
      </c>
      <c r="K32" s="14">
        <f>0.3667+25.89*BR31</f>
        <v/>
      </c>
      <c r="L32" s="14" t="n">
        <v>0</v>
      </c>
      <c r="M32" s="14" t="n">
        <v>1</v>
      </c>
      <c r="N32">
        <f>-0.9178</f>
        <v/>
      </c>
      <c r="O32">
        <f>8.73-0.6982*BR31</f>
        <v/>
      </c>
      <c r="P32" s="14" t="n">
        <v>0</v>
      </c>
      <c r="Q32" s="14" t="n">
        <v>0</v>
      </c>
      <c r="R32">
        <f>0.917+0.06193*BR31</f>
        <v/>
      </c>
      <c r="S32" s="14" t="n">
        <v>0</v>
      </c>
      <c r="T32" s="14" t="n">
        <v>0</v>
      </c>
      <c r="U32" s="14" t="n">
        <v>0</v>
      </c>
      <c r="V32" s="14" t="n">
        <v>20</v>
      </c>
      <c r="W32" s="14" t="n">
        <v>0</v>
      </c>
      <c r="X32" s="14" t="n">
        <v>0</v>
      </c>
      <c r="Y32" s="14" t="n">
        <v>1</v>
      </c>
      <c r="Z32">
        <f>-0.1989+0.2019*BR31</f>
        <v/>
      </c>
      <c r="AA32" s="14" t="n">
        <v>0.2605</v>
      </c>
      <c r="AB32" s="14" t="n">
        <v>0</v>
      </c>
      <c r="AC32" s="14" t="n">
        <v>0</v>
      </c>
      <c r="AD32" s="14" t="n">
        <v>17</v>
      </c>
      <c r="AE32" s="14" t="n">
        <v>0</v>
      </c>
      <c r="AF32" s="14" t="n">
        <v>0</v>
      </c>
      <c r="AG32" s="14" t="n">
        <v>0</v>
      </c>
      <c r="AH32" s="14" t="n">
        <v>0.0001</v>
      </c>
      <c r="AI32" s="14" t="n">
        <v>0</v>
      </c>
      <c r="AJ32" s="14" t="n">
        <v>0</v>
      </c>
      <c r="AK32" s="14" t="n">
        <v>1</v>
      </c>
      <c r="AL32">
        <f>0.1695-0.7018*BR31</f>
        <v/>
      </c>
      <c r="AM32">
        <f>0.515+2.883*BR31</f>
        <v/>
      </c>
      <c r="AN32" s="14" t="n">
        <v>0</v>
      </c>
      <c r="AO32" s="14" t="n">
        <v>1</v>
      </c>
      <c r="AP32">
        <f>0.03988-0.1606*BR31</f>
        <v/>
      </c>
      <c r="AQ32">
        <f>0.09952+0.7996*BR31</f>
        <v/>
      </c>
      <c r="AR32" s="14" t="n">
        <v>0</v>
      </c>
      <c r="AS32" s="14" t="n">
        <v>1</v>
      </c>
      <c r="AT32">
        <f>-0.007969-0.4292*BR31</f>
        <v/>
      </c>
      <c r="AU32">
        <f>6.505-2.985*BR31</f>
        <v/>
      </c>
      <c r="AV32" s="14" t="n">
        <v>0</v>
      </c>
      <c r="AW32" s="14" t="n">
        <v>1</v>
      </c>
      <c r="AX32">
        <f>0.004994-0.07005*BR31</f>
        <v/>
      </c>
      <c r="AY32">
        <f>0.09978+0.7974*BR31</f>
        <v/>
      </c>
      <c r="AZ32" s="14" t="n">
        <v>0</v>
      </c>
      <c r="BA32" s="14" t="n">
        <v>0</v>
      </c>
      <c r="BB32" s="14" t="n">
        <v>44.89</v>
      </c>
      <c r="BC32" s="14" t="n">
        <v>0</v>
      </c>
      <c r="BD32" s="14" t="n">
        <v>0</v>
      </c>
      <c r="BE32" s="14" t="n">
        <v>1</v>
      </c>
      <c r="BF32">
        <f>0.01998-0.09041*BR31</f>
        <v/>
      </c>
      <c r="BG32" s="14">
        <f>0.09981+0.371*BR31</f>
        <v/>
      </c>
      <c r="BH32" s="14" t="n">
        <v>0</v>
      </c>
      <c r="BI32" s="14" t="n">
        <v>0</v>
      </c>
      <c r="BJ32" s="14" t="n">
        <v>0.3515</v>
      </c>
      <c r="BK32" s="14" t="n">
        <v>0</v>
      </c>
      <c r="BL32" s="14" t="n">
        <v>0</v>
      </c>
      <c r="BM32" s="14" t="n">
        <v>0</v>
      </c>
      <c r="BN32">
        <f>0.3+0.4986*BR31</f>
        <v/>
      </c>
      <c r="BO32" s="14" t="n">
        <v>0</v>
      </c>
      <c r="BP32" s="19" t="n">
        <v>0</v>
      </c>
      <c r="BQ32">
        <f>BS32</f>
        <v/>
      </c>
      <c r="BR32">
        <f>BQ32/100</f>
        <v/>
      </c>
      <c r="BS32">
        <f>1+BS31</f>
        <v/>
      </c>
    </row>
    <row r="33">
      <c r="A33">
        <f>"EW_sand_Ruled"&amp;"_"&amp;BQ33</f>
        <v/>
      </c>
      <c r="B33" s="15" t="inlineStr">
        <is>
          <t>PISA</t>
        </is>
      </c>
      <c r="C33" s="14" t="inlineStr">
        <is>
          <t>correlation with_Dr</t>
        </is>
      </c>
      <c r="D33" s="15" t="inlineStr">
        <is>
          <t>Sand</t>
        </is>
      </c>
      <c r="E33" s="14" t="n">
        <v>0</v>
      </c>
      <c r="F33">
        <f>146.1-92.11*BR32</f>
        <v/>
      </c>
      <c r="G33" s="14" t="n">
        <v>0</v>
      </c>
      <c r="H33" s="14" t="n">
        <v>0</v>
      </c>
      <c r="I33" s="14" t="n">
        <v>1</v>
      </c>
      <c r="J33">
        <f>0.3375-8.9*BR32</f>
        <v/>
      </c>
      <c r="K33" s="14">
        <f>0.3667+25.89*BR32</f>
        <v/>
      </c>
      <c r="L33" s="14" t="n">
        <v>0</v>
      </c>
      <c r="M33" s="14" t="n">
        <v>1</v>
      </c>
      <c r="N33">
        <f>-0.9178</f>
        <v/>
      </c>
      <c r="O33">
        <f>8.73-0.6982*BR32</f>
        <v/>
      </c>
      <c r="P33" s="14" t="n">
        <v>0</v>
      </c>
      <c r="Q33" s="14" t="n">
        <v>0</v>
      </c>
      <c r="R33">
        <f>0.917+0.06193*BR32</f>
        <v/>
      </c>
      <c r="S33" s="14" t="n">
        <v>0</v>
      </c>
      <c r="T33" s="14" t="n">
        <v>0</v>
      </c>
      <c r="U33" s="14" t="n">
        <v>0</v>
      </c>
      <c r="V33" s="14" t="n">
        <v>20</v>
      </c>
      <c r="W33" s="14" t="n">
        <v>0</v>
      </c>
      <c r="X33" s="14" t="n">
        <v>0</v>
      </c>
      <c r="Y33" s="14" t="n">
        <v>1</v>
      </c>
      <c r="Z33">
        <f>-0.1989+0.2019*BR32</f>
        <v/>
      </c>
      <c r="AA33" s="14" t="n">
        <v>0.2605</v>
      </c>
      <c r="AB33" s="14" t="n">
        <v>0</v>
      </c>
      <c r="AC33" s="14" t="n">
        <v>0</v>
      </c>
      <c r="AD33" s="14" t="n">
        <v>17</v>
      </c>
      <c r="AE33" s="14" t="n">
        <v>0</v>
      </c>
      <c r="AF33" s="14" t="n">
        <v>0</v>
      </c>
      <c r="AG33" s="14" t="n">
        <v>0</v>
      </c>
      <c r="AH33" s="14" t="n">
        <v>0.0001</v>
      </c>
      <c r="AI33" s="14" t="n">
        <v>0</v>
      </c>
      <c r="AJ33" s="14" t="n">
        <v>0</v>
      </c>
      <c r="AK33" s="14" t="n">
        <v>1</v>
      </c>
      <c r="AL33">
        <f>0.1695-0.7018*BR32</f>
        <v/>
      </c>
      <c r="AM33">
        <f>0.515+2.883*BR32</f>
        <v/>
      </c>
      <c r="AN33" s="14" t="n">
        <v>0</v>
      </c>
      <c r="AO33" s="14" t="n">
        <v>1</v>
      </c>
      <c r="AP33">
        <f>0.03988-0.1606*BR32</f>
        <v/>
      </c>
      <c r="AQ33">
        <f>0.09952+0.7996*BR32</f>
        <v/>
      </c>
      <c r="AR33" s="14" t="n">
        <v>0</v>
      </c>
      <c r="AS33" s="14" t="n">
        <v>1</v>
      </c>
      <c r="AT33">
        <f>-0.007969-0.4292*BR32</f>
        <v/>
      </c>
      <c r="AU33">
        <f>6.505-2.985*BR32</f>
        <v/>
      </c>
      <c r="AV33" s="14" t="n">
        <v>0</v>
      </c>
      <c r="AW33" s="14" t="n">
        <v>1</v>
      </c>
      <c r="AX33">
        <f>0.004994-0.07005*BR32</f>
        <v/>
      </c>
      <c r="AY33">
        <f>0.09978+0.7974*BR32</f>
        <v/>
      </c>
      <c r="AZ33" s="14" t="n">
        <v>0</v>
      </c>
      <c r="BA33" s="14" t="n">
        <v>0</v>
      </c>
      <c r="BB33" s="14" t="n">
        <v>44.89</v>
      </c>
      <c r="BC33" s="14" t="n">
        <v>0</v>
      </c>
      <c r="BD33" s="14" t="n">
        <v>0</v>
      </c>
      <c r="BE33" s="14" t="n">
        <v>1</v>
      </c>
      <c r="BF33">
        <f>0.01998-0.09041*BR32</f>
        <v/>
      </c>
      <c r="BG33" s="14">
        <f>0.09981+0.371*BR32</f>
        <v/>
      </c>
      <c r="BH33" s="14" t="n">
        <v>0</v>
      </c>
      <c r="BI33" s="14" t="n">
        <v>0</v>
      </c>
      <c r="BJ33" s="14" t="n">
        <v>0.3515</v>
      </c>
      <c r="BK33" s="14" t="n">
        <v>0</v>
      </c>
      <c r="BL33" s="14" t="n">
        <v>0</v>
      </c>
      <c r="BM33" s="14" t="n">
        <v>0</v>
      </c>
      <c r="BN33">
        <f>0.3+0.4986*BR32</f>
        <v/>
      </c>
      <c r="BO33" s="14" t="n">
        <v>0</v>
      </c>
      <c r="BP33" s="19" t="n">
        <v>0</v>
      </c>
      <c r="BQ33">
        <f>BS33</f>
        <v/>
      </c>
      <c r="BR33">
        <f>BQ33/100</f>
        <v/>
      </c>
      <c r="BS33">
        <f>1+BS32</f>
        <v/>
      </c>
    </row>
    <row r="34">
      <c r="A34">
        <f>"EW_sand_Ruled"&amp;"_"&amp;BQ34</f>
        <v/>
      </c>
      <c r="B34" s="15" t="inlineStr">
        <is>
          <t>PISA</t>
        </is>
      </c>
      <c r="C34" s="14" t="inlineStr">
        <is>
          <t>correlation with_Dr</t>
        </is>
      </c>
      <c r="D34" s="15" t="inlineStr">
        <is>
          <t>Sand</t>
        </is>
      </c>
      <c r="E34" s="14" t="n">
        <v>0</v>
      </c>
      <c r="F34">
        <f>146.1-92.11*BR33</f>
        <v/>
      </c>
      <c r="G34" s="14" t="n">
        <v>0</v>
      </c>
      <c r="H34" s="14" t="n">
        <v>0</v>
      </c>
      <c r="I34" s="14" t="n">
        <v>1</v>
      </c>
      <c r="J34">
        <f>0.3375-8.9*BR33</f>
        <v/>
      </c>
      <c r="K34" s="14">
        <f>0.3667+25.89*BR33</f>
        <v/>
      </c>
      <c r="L34" s="14" t="n">
        <v>0</v>
      </c>
      <c r="M34" s="14" t="n">
        <v>1</v>
      </c>
      <c r="N34">
        <f>-0.9178</f>
        <v/>
      </c>
      <c r="O34">
        <f>8.73-0.6982*BR33</f>
        <v/>
      </c>
      <c r="P34" s="14" t="n">
        <v>0</v>
      </c>
      <c r="Q34" s="14" t="n">
        <v>0</v>
      </c>
      <c r="R34">
        <f>0.917+0.06193*BR33</f>
        <v/>
      </c>
      <c r="S34" s="14" t="n">
        <v>0</v>
      </c>
      <c r="T34" s="14" t="n">
        <v>0</v>
      </c>
      <c r="U34" s="14" t="n">
        <v>0</v>
      </c>
      <c r="V34" s="14" t="n">
        <v>20</v>
      </c>
      <c r="W34" s="14" t="n">
        <v>0</v>
      </c>
      <c r="X34" s="14" t="n">
        <v>0</v>
      </c>
      <c r="Y34" s="14" t="n">
        <v>1</v>
      </c>
      <c r="Z34">
        <f>-0.1989+0.2019*BR33</f>
        <v/>
      </c>
      <c r="AA34" s="14" t="n">
        <v>0.2605</v>
      </c>
      <c r="AB34" s="14" t="n">
        <v>0</v>
      </c>
      <c r="AC34" s="14" t="n">
        <v>0</v>
      </c>
      <c r="AD34" s="14" t="n">
        <v>17</v>
      </c>
      <c r="AE34" s="14" t="n">
        <v>0</v>
      </c>
      <c r="AF34" s="14" t="n">
        <v>0</v>
      </c>
      <c r="AG34" s="14" t="n">
        <v>0</v>
      </c>
      <c r="AH34" s="14" t="n">
        <v>0.0001</v>
      </c>
      <c r="AI34" s="14" t="n">
        <v>0</v>
      </c>
      <c r="AJ34" s="14" t="n">
        <v>0</v>
      </c>
      <c r="AK34" s="14" t="n">
        <v>1</v>
      </c>
      <c r="AL34">
        <f>0.1695-0.7018*BR33</f>
        <v/>
      </c>
      <c r="AM34">
        <f>0.515+2.883*BR33</f>
        <v/>
      </c>
      <c r="AN34" s="14" t="n">
        <v>0</v>
      </c>
      <c r="AO34" s="14" t="n">
        <v>1</v>
      </c>
      <c r="AP34">
        <f>0.03988-0.1606*BR33</f>
        <v/>
      </c>
      <c r="AQ34">
        <f>0.09952+0.7996*BR33</f>
        <v/>
      </c>
      <c r="AR34" s="14" t="n">
        <v>0</v>
      </c>
      <c r="AS34" s="14" t="n">
        <v>1</v>
      </c>
      <c r="AT34">
        <f>-0.007969-0.4292*BR33</f>
        <v/>
      </c>
      <c r="AU34">
        <f>6.505-2.985*BR33</f>
        <v/>
      </c>
      <c r="AV34" s="14" t="n">
        <v>0</v>
      </c>
      <c r="AW34" s="14" t="n">
        <v>1</v>
      </c>
      <c r="AX34">
        <f>0.004994-0.07005*BR33</f>
        <v/>
      </c>
      <c r="AY34">
        <f>0.09978+0.7974*BR33</f>
        <v/>
      </c>
      <c r="AZ34" s="14" t="n">
        <v>0</v>
      </c>
      <c r="BA34" s="14" t="n">
        <v>0</v>
      </c>
      <c r="BB34" s="14" t="n">
        <v>44.89</v>
      </c>
      <c r="BC34" s="14" t="n">
        <v>0</v>
      </c>
      <c r="BD34" s="14" t="n">
        <v>0</v>
      </c>
      <c r="BE34" s="14" t="n">
        <v>1</v>
      </c>
      <c r="BF34">
        <f>0.01998-0.09041*BR33</f>
        <v/>
      </c>
      <c r="BG34" s="14">
        <f>0.09981+0.371*BR33</f>
        <v/>
      </c>
      <c r="BH34" s="14" t="n">
        <v>0</v>
      </c>
      <c r="BI34" s="14" t="n">
        <v>0</v>
      </c>
      <c r="BJ34" s="14" t="n">
        <v>0.3515</v>
      </c>
      <c r="BK34" s="14" t="n">
        <v>0</v>
      </c>
      <c r="BL34" s="14" t="n">
        <v>0</v>
      </c>
      <c r="BM34" s="14" t="n">
        <v>0</v>
      </c>
      <c r="BN34">
        <f>0.3+0.4986*BR33</f>
        <v/>
      </c>
      <c r="BO34" s="14" t="n">
        <v>0</v>
      </c>
      <c r="BP34" s="19" t="n">
        <v>0</v>
      </c>
      <c r="BQ34">
        <f>BS34</f>
        <v/>
      </c>
      <c r="BR34">
        <f>BQ34/100</f>
        <v/>
      </c>
      <c r="BS34">
        <f>1+BS33</f>
        <v/>
      </c>
    </row>
    <row r="35">
      <c r="A35">
        <f>"EW_sand_Ruled"&amp;"_"&amp;BQ35</f>
        <v/>
      </c>
      <c r="B35" s="15" t="inlineStr">
        <is>
          <t>PISA</t>
        </is>
      </c>
      <c r="C35" s="14" t="inlineStr">
        <is>
          <t>correlation with_Dr</t>
        </is>
      </c>
      <c r="D35" s="15" t="inlineStr">
        <is>
          <t>Sand</t>
        </is>
      </c>
      <c r="E35" s="14" t="n">
        <v>0</v>
      </c>
      <c r="F35">
        <f>146.1-92.11*BR34</f>
        <v/>
      </c>
      <c r="G35" s="14" t="n">
        <v>0</v>
      </c>
      <c r="H35" s="14" t="n">
        <v>0</v>
      </c>
      <c r="I35" s="14" t="n">
        <v>1</v>
      </c>
      <c r="J35">
        <f>0.3375-8.9*BR34</f>
        <v/>
      </c>
      <c r="K35" s="14">
        <f>0.3667+25.89*BR34</f>
        <v/>
      </c>
      <c r="L35" s="14" t="n">
        <v>0</v>
      </c>
      <c r="M35" s="14" t="n">
        <v>1</v>
      </c>
      <c r="N35">
        <f>-0.9178</f>
        <v/>
      </c>
      <c r="O35">
        <f>8.73-0.6982*BR34</f>
        <v/>
      </c>
      <c r="P35" s="14" t="n">
        <v>0</v>
      </c>
      <c r="Q35" s="14" t="n">
        <v>0</v>
      </c>
      <c r="R35">
        <f>0.917+0.06193*BR34</f>
        <v/>
      </c>
      <c r="S35" s="14" t="n">
        <v>0</v>
      </c>
      <c r="T35" s="14" t="n">
        <v>0</v>
      </c>
      <c r="U35" s="14" t="n">
        <v>0</v>
      </c>
      <c r="V35" s="14" t="n">
        <v>20</v>
      </c>
      <c r="W35" s="14" t="n">
        <v>0</v>
      </c>
      <c r="X35" s="14" t="n">
        <v>0</v>
      </c>
      <c r="Y35" s="14" t="n">
        <v>1</v>
      </c>
      <c r="Z35">
        <f>-0.1989+0.2019*BR34</f>
        <v/>
      </c>
      <c r="AA35" s="14" t="n">
        <v>0.2605</v>
      </c>
      <c r="AB35" s="14" t="n">
        <v>0</v>
      </c>
      <c r="AC35" s="14" t="n">
        <v>0</v>
      </c>
      <c r="AD35" s="14" t="n">
        <v>17</v>
      </c>
      <c r="AE35" s="14" t="n">
        <v>0</v>
      </c>
      <c r="AF35" s="14" t="n">
        <v>0</v>
      </c>
      <c r="AG35" s="14" t="n">
        <v>0</v>
      </c>
      <c r="AH35" s="14" t="n">
        <v>0.0001</v>
      </c>
      <c r="AI35" s="14" t="n">
        <v>0</v>
      </c>
      <c r="AJ35" s="14" t="n">
        <v>0</v>
      </c>
      <c r="AK35" s="14" t="n">
        <v>1</v>
      </c>
      <c r="AL35">
        <f>0.1695-0.7018*BR34</f>
        <v/>
      </c>
      <c r="AM35">
        <f>0.515+2.883*BR34</f>
        <v/>
      </c>
      <c r="AN35" s="14" t="n">
        <v>0</v>
      </c>
      <c r="AO35" s="14" t="n">
        <v>1</v>
      </c>
      <c r="AP35">
        <f>0.03988-0.1606*BR34</f>
        <v/>
      </c>
      <c r="AQ35">
        <f>0.09952+0.7996*BR34</f>
        <v/>
      </c>
      <c r="AR35" s="14" t="n">
        <v>0</v>
      </c>
      <c r="AS35" s="14" t="n">
        <v>1</v>
      </c>
      <c r="AT35">
        <f>-0.007969-0.4292*BR34</f>
        <v/>
      </c>
      <c r="AU35">
        <f>6.505-2.985*BR34</f>
        <v/>
      </c>
      <c r="AV35" s="14" t="n">
        <v>0</v>
      </c>
      <c r="AW35" s="14" t="n">
        <v>1</v>
      </c>
      <c r="AX35">
        <f>0.004994-0.07005*BR34</f>
        <v/>
      </c>
      <c r="AY35">
        <f>0.09978+0.7974*BR34</f>
        <v/>
      </c>
      <c r="AZ35" s="14" t="n">
        <v>0</v>
      </c>
      <c r="BA35" s="14" t="n">
        <v>0</v>
      </c>
      <c r="BB35" s="14" t="n">
        <v>44.89</v>
      </c>
      <c r="BC35" s="14" t="n">
        <v>0</v>
      </c>
      <c r="BD35" s="14" t="n">
        <v>0</v>
      </c>
      <c r="BE35" s="14" t="n">
        <v>1</v>
      </c>
      <c r="BF35">
        <f>0.01998-0.09041*BR34</f>
        <v/>
      </c>
      <c r="BG35" s="14">
        <f>0.09981+0.371*BR34</f>
        <v/>
      </c>
      <c r="BH35" s="14" t="n">
        <v>0</v>
      </c>
      <c r="BI35" s="14" t="n">
        <v>0</v>
      </c>
      <c r="BJ35" s="14" t="n">
        <v>0.3515</v>
      </c>
      <c r="BK35" s="14" t="n">
        <v>0</v>
      </c>
      <c r="BL35" s="14" t="n">
        <v>0</v>
      </c>
      <c r="BM35" s="14" t="n">
        <v>0</v>
      </c>
      <c r="BN35">
        <f>0.3+0.4986*BR34</f>
        <v/>
      </c>
      <c r="BO35" s="14" t="n">
        <v>0</v>
      </c>
      <c r="BP35" s="19" t="n">
        <v>0</v>
      </c>
      <c r="BQ35">
        <f>BS35</f>
        <v/>
      </c>
      <c r="BR35">
        <f>BQ35/100</f>
        <v/>
      </c>
      <c r="BS35">
        <f>1+BS34</f>
        <v/>
      </c>
    </row>
    <row r="36">
      <c r="A36">
        <f>"EW_sand_Ruled"&amp;"_"&amp;BQ36</f>
        <v/>
      </c>
      <c r="B36" s="15" t="inlineStr">
        <is>
          <t>PISA</t>
        </is>
      </c>
      <c r="C36" s="14" t="inlineStr">
        <is>
          <t>correlation with_Dr</t>
        </is>
      </c>
      <c r="D36" s="15" t="inlineStr">
        <is>
          <t>Sand</t>
        </is>
      </c>
      <c r="E36" s="14" t="n">
        <v>0</v>
      </c>
      <c r="F36">
        <f>146.1-92.11*BR35</f>
        <v/>
      </c>
      <c r="G36" s="14" t="n">
        <v>0</v>
      </c>
      <c r="H36" s="14" t="n">
        <v>0</v>
      </c>
      <c r="I36" s="14" t="n">
        <v>1</v>
      </c>
      <c r="J36">
        <f>0.3375-8.9*BR35</f>
        <v/>
      </c>
      <c r="K36" s="14">
        <f>0.3667+25.89*BR35</f>
        <v/>
      </c>
      <c r="L36" s="14" t="n">
        <v>0</v>
      </c>
      <c r="M36" s="14" t="n">
        <v>1</v>
      </c>
      <c r="N36">
        <f>-0.9178</f>
        <v/>
      </c>
      <c r="O36">
        <f>8.73-0.6982*BR35</f>
        <v/>
      </c>
      <c r="P36" s="14" t="n">
        <v>0</v>
      </c>
      <c r="Q36" s="14" t="n">
        <v>0</v>
      </c>
      <c r="R36">
        <f>0.917+0.06193*BR35</f>
        <v/>
      </c>
      <c r="S36" s="14" t="n">
        <v>0</v>
      </c>
      <c r="T36" s="14" t="n">
        <v>0</v>
      </c>
      <c r="U36" s="14" t="n">
        <v>0</v>
      </c>
      <c r="V36" s="14" t="n">
        <v>20</v>
      </c>
      <c r="W36" s="14" t="n">
        <v>0</v>
      </c>
      <c r="X36" s="14" t="n">
        <v>0</v>
      </c>
      <c r="Y36" s="14" t="n">
        <v>1</v>
      </c>
      <c r="Z36">
        <f>-0.1989+0.2019*BR35</f>
        <v/>
      </c>
      <c r="AA36" s="14" t="n">
        <v>0.2605</v>
      </c>
      <c r="AB36" s="14" t="n">
        <v>0</v>
      </c>
      <c r="AC36" s="14" t="n">
        <v>0</v>
      </c>
      <c r="AD36" s="14" t="n">
        <v>17</v>
      </c>
      <c r="AE36" s="14" t="n">
        <v>0</v>
      </c>
      <c r="AF36" s="14" t="n">
        <v>0</v>
      </c>
      <c r="AG36" s="14" t="n">
        <v>0</v>
      </c>
      <c r="AH36" s="14" t="n">
        <v>0.0001</v>
      </c>
      <c r="AI36" s="14" t="n">
        <v>0</v>
      </c>
      <c r="AJ36" s="14" t="n">
        <v>0</v>
      </c>
      <c r="AK36" s="14" t="n">
        <v>1</v>
      </c>
      <c r="AL36">
        <f>0.1695-0.7018*BR35</f>
        <v/>
      </c>
      <c r="AM36">
        <f>0.515+2.883*BR35</f>
        <v/>
      </c>
      <c r="AN36" s="14" t="n">
        <v>0</v>
      </c>
      <c r="AO36" s="14" t="n">
        <v>1</v>
      </c>
      <c r="AP36">
        <f>0.03988-0.1606*BR35</f>
        <v/>
      </c>
      <c r="AQ36">
        <f>0.09952+0.7996*BR35</f>
        <v/>
      </c>
      <c r="AR36" s="14" t="n">
        <v>0</v>
      </c>
      <c r="AS36" s="14" t="n">
        <v>1</v>
      </c>
      <c r="AT36">
        <f>-0.007969-0.4292*BR35</f>
        <v/>
      </c>
      <c r="AU36">
        <f>6.505-2.985*BR35</f>
        <v/>
      </c>
      <c r="AV36" s="14" t="n">
        <v>0</v>
      </c>
      <c r="AW36" s="14" t="n">
        <v>1</v>
      </c>
      <c r="AX36">
        <f>0.004994-0.07005*BR35</f>
        <v/>
      </c>
      <c r="AY36">
        <f>0.09978+0.7974*BR35</f>
        <v/>
      </c>
      <c r="AZ36" s="14" t="n">
        <v>0</v>
      </c>
      <c r="BA36" s="14" t="n">
        <v>0</v>
      </c>
      <c r="BB36" s="14" t="n">
        <v>44.89</v>
      </c>
      <c r="BC36" s="14" t="n">
        <v>0</v>
      </c>
      <c r="BD36" s="14" t="n">
        <v>0</v>
      </c>
      <c r="BE36" s="14" t="n">
        <v>1</v>
      </c>
      <c r="BF36">
        <f>0.01998-0.09041*BR35</f>
        <v/>
      </c>
      <c r="BG36" s="14">
        <f>0.09981+0.371*BR35</f>
        <v/>
      </c>
      <c r="BH36" s="14" t="n">
        <v>0</v>
      </c>
      <c r="BI36" s="14" t="n">
        <v>0</v>
      </c>
      <c r="BJ36" s="14" t="n">
        <v>0.3515</v>
      </c>
      <c r="BK36" s="14" t="n">
        <v>0</v>
      </c>
      <c r="BL36" s="14" t="n">
        <v>0</v>
      </c>
      <c r="BM36" s="14" t="n">
        <v>0</v>
      </c>
      <c r="BN36">
        <f>0.3+0.4986*BR35</f>
        <v/>
      </c>
      <c r="BO36" s="14" t="n">
        <v>0</v>
      </c>
      <c r="BP36" s="19" t="n">
        <v>0</v>
      </c>
      <c r="BQ36">
        <f>BS36</f>
        <v/>
      </c>
      <c r="BR36">
        <f>BQ36/100</f>
        <v/>
      </c>
      <c r="BS36">
        <f>1+BS35</f>
        <v/>
      </c>
    </row>
    <row r="37">
      <c r="A37">
        <f>"EW_sand_Ruled"&amp;"_"&amp;BQ37</f>
        <v/>
      </c>
      <c r="B37" s="15" t="inlineStr">
        <is>
          <t>PISA</t>
        </is>
      </c>
      <c r="C37" s="14" t="inlineStr">
        <is>
          <t>correlation with_Dr</t>
        </is>
      </c>
      <c r="D37" s="15" t="inlineStr">
        <is>
          <t>Sand</t>
        </is>
      </c>
      <c r="E37" s="14" t="n">
        <v>0</v>
      </c>
      <c r="F37">
        <f>146.1-92.11*BR36</f>
        <v/>
      </c>
      <c r="G37" s="14" t="n">
        <v>0</v>
      </c>
      <c r="H37" s="14" t="n">
        <v>0</v>
      </c>
      <c r="I37" s="14" t="n">
        <v>1</v>
      </c>
      <c r="J37">
        <f>0.3375-8.9*BR36</f>
        <v/>
      </c>
      <c r="K37" s="14">
        <f>0.3667+25.89*BR36</f>
        <v/>
      </c>
      <c r="L37" s="14" t="n">
        <v>0</v>
      </c>
      <c r="M37" s="14" t="n">
        <v>1</v>
      </c>
      <c r="N37">
        <f>-0.9178</f>
        <v/>
      </c>
      <c r="O37">
        <f>8.73-0.6982*BR36</f>
        <v/>
      </c>
      <c r="P37" s="14" t="n">
        <v>0</v>
      </c>
      <c r="Q37" s="14" t="n">
        <v>0</v>
      </c>
      <c r="R37">
        <f>0.917+0.06193*BR36</f>
        <v/>
      </c>
      <c r="S37" s="14" t="n">
        <v>0</v>
      </c>
      <c r="T37" s="14" t="n">
        <v>0</v>
      </c>
      <c r="U37" s="14" t="n">
        <v>0</v>
      </c>
      <c r="V37" s="14" t="n">
        <v>20</v>
      </c>
      <c r="W37" s="14" t="n">
        <v>0</v>
      </c>
      <c r="X37" s="14" t="n">
        <v>0</v>
      </c>
      <c r="Y37" s="14" t="n">
        <v>1</v>
      </c>
      <c r="Z37">
        <f>-0.1989+0.2019*BR36</f>
        <v/>
      </c>
      <c r="AA37" s="14" t="n">
        <v>0.2605</v>
      </c>
      <c r="AB37" s="14" t="n">
        <v>0</v>
      </c>
      <c r="AC37" s="14" t="n">
        <v>0</v>
      </c>
      <c r="AD37" s="14" t="n">
        <v>17</v>
      </c>
      <c r="AE37" s="14" t="n">
        <v>0</v>
      </c>
      <c r="AF37" s="14" t="n">
        <v>0</v>
      </c>
      <c r="AG37" s="14" t="n">
        <v>0</v>
      </c>
      <c r="AH37" s="14" t="n">
        <v>0.0001</v>
      </c>
      <c r="AI37" s="14" t="n">
        <v>0</v>
      </c>
      <c r="AJ37" s="14" t="n">
        <v>0</v>
      </c>
      <c r="AK37" s="14" t="n">
        <v>1</v>
      </c>
      <c r="AL37">
        <f>0.1695-0.7018*BR36</f>
        <v/>
      </c>
      <c r="AM37">
        <f>0.515+2.883*BR36</f>
        <v/>
      </c>
      <c r="AN37" s="14" t="n">
        <v>0</v>
      </c>
      <c r="AO37" s="14" t="n">
        <v>1</v>
      </c>
      <c r="AP37">
        <f>0.03988-0.1606*BR36</f>
        <v/>
      </c>
      <c r="AQ37">
        <f>0.09952+0.7996*BR36</f>
        <v/>
      </c>
      <c r="AR37" s="14" t="n">
        <v>0</v>
      </c>
      <c r="AS37" s="14" t="n">
        <v>1</v>
      </c>
      <c r="AT37">
        <f>-0.007969-0.4292*BR36</f>
        <v/>
      </c>
      <c r="AU37">
        <f>6.505-2.985*BR36</f>
        <v/>
      </c>
      <c r="AV37" s="14" t="n">
        <v>0</v>
      </c>
      <c r="AW37" s="14" t="n">
        <v>1</v>
      </c>
      <c r="AX37">
        <f>0.004994-0.07005*BR36</f>
        <v/>
      </c>
      <c r="AY37">
        <f>0.09978+0.7974*BR36</f>
        <v/>
      </c>
      <c r="AZ37" s="14" t="n">
        <v>0</v>
      </c>
      <c r="BA37" s="14" t="n">
        <v>0</v>
      </c>
      <c r="BB37" s="14" t="n">
        <v>44.89</v>
      </c>
      <c r="BC37" s="14" t="n">
        <v>0</v>
      </c>
      <c r="BD37" s="14" t="n">
        <v>0</v>
      </c>
      <c r="BE37" s="14" t="n">
        <v>1</v>
      </c>
      <c r="BF37">
        <f>0.01998-0.09041*BR36</f>
        <v/>
      </c>
      <c r="BG37" s="14">
        <f>0.09981+0.371*BR36</f>
        <v/>
      </c>
      <c r="BH37" s="14" t="n">
        <v>0</v>
      </c>
      <c r="BI37" s="14" t="n">
        <v>0</v>
      </c>
      <c r="BJ37" s="14" t="n">
        <v>0.3515</v>
      </c>
      <c r="BK37" s="14" t="n">
        <v>0</v>
      </c>
      <c r="BL37" s="14" t="n">
        <v>0</v>
      </c>
      <c r="BM37" s="14" t="n">
        <v>0</v>
      </c>
      <c r="BN37">
        <f>0.3+0.4986*BR36</f>
        <v/>
      </c>
      <c r="BO37" s="14" t="n">
        <v>0</v>
      </c>
      <c r="BP37" s="19" t="n">
        <v>0</v>
      </c>
      <c r="BQ37">
        <f>BS37</f>
        <v/>
      </c>
      <c r="BR37">
        <f>BQ37/100</f>
        <v/>
      </c>
      <c r="BS37">
        <f>1+BS36</f>
        <v/>
      </c>
    </row>
    <row r="38">
      <c r="A38">
        <f>"EW_sand_Ruled"&amp;"_"&amp;BQ38</f>
        <v/>
      </c>
      <c r="B38" s="15" t="inlineStr">
        <is>
          <t>PISA</t>
        </is>
      </c>
      <c r="C38" s="14" t="inlineStr">
        <is>
          <t>correlation with_Dr</t>
        </is>
      </c>
      <c r="D38" s="15" t="inlineStr">
        <is>
          <t>Sand</t>
        </is>
      </c>
      <c r="E38" s="14" t="n">
        <v>0</v>
      </c>
      <c r="F38">
        <f>146.1-92.11*BR37</f>
        <v/>
      </c>
      <c r="G38" s="14" t="n">
        <v>0</v>
      </c>
      <c r="H38" s="14" t="n">
        <v>0</v>
      </c>
      <c r="I38" s="14" t="n">
        <v>1</v>
      </c>
      <c r="J38">
        <f>0.3375-8.9*BR37</f>
        <v/>
      </c>
      <c r="K38" s="14">
        <f>0.3667+25.89*BR37</f>
        <v/>
      </c>
      <c r="L38" s="14" t="n">
        <v>0</v>
      </c>
      <c r="M38" s="14" t="n">
        <v>1</v>
      </c>
      <c r="N38">
        <f>-0.9178</f>
        <v/>
      </c>
      <c r="O38">
        <f>8.73-0.6982*BR37</f>
        <v/>
      </c>
      <c r="P38" s="14" t="n">
        <v>0</v>
      </c>
      <c r="Q38" s="14" t="n">
        <v>0</v>
      </c>
      <c r="R38">
        <f>0.917+0.06193*BR37</f>
        <v/>
      </c>
      <c r="S38" s="14" t="n">
        <v>0</v>
      </c>
      <c r="T38" s="14" t="n">
        <v>0</v>
      </c>
      <c r="U38" s="14" t="n">
        <v>0</v>
      </c>
      <c r="V38" s="14" t="n">
        <v>20</v>
      </c>
      <c r="W38" s="14" t="n">
        <v>0</v>
      </c>
      <c r="X38" s="14" t="n">
        <v>0</v>
      </c>
      <c r="Y38" s="14" t="n">
        <v>1</v>
      </c>
      <c r="Z38">
        <f>-0.1989+0.2019*BR37</f>
        <v/>
      </c>
      <c r="AA38" s="14" t="n">
        <v>0.2605</v>
      </c>
      <c r="AB38" s="14" t="n">
        <v>0</v>
      </c>
      <c r="AC38" s="14" t="n">
        <v>0</v>
      </c>
      <c r="AD38" s="14" t="n">
        <v>17</v>
      </c>
      <c r="AE38" s="14" t="n">
        <v>0</v>
      </c>
      <c r="AF38" s="14" t="n">
        <v>0</v>
      </c>
      <c r="AG38" s="14" t="n">
        <v>0</v>
      </c>
      <c r="AH38" s="14" t="n">
        <v>0.0001</v>
      </c>
      <c r="AI38" s="14" t="n">
        <v>0</v>
      </c>
      <c r="AJ38" s="14" t="n">
        <v>0</v>
      </c>
      <c r="AK38" s="14" t="n">
        <v>1</v>
      </c>
      <c r="AL38">
        <f>0.1695-0.7018*BR37</f>
        <v/>
      </c>
      <c r="AM38">
        <f>0.515+2.883*BR37</f>
        <v/>
      </c>
      <c r="AN38" s="14" t="n">
        <v>0</v>
      </c>
      <c r="AO38" s="14" t="n">
        <v>1</v>
      </c>
      <c r="AP38">
        <f>0.03988-0.1606*BR37</f>
        <v/>
      </c>
      <c r="AQ38">
        <f>0.09952+0.7996*BR37</f>
        <v/>
      </c>
      <c r="AR38" s="14" t="n">
        <v>0</v>
      </c>
      <c r="AS38" s="14" t="n">
        <v>1</v>
      </c>
      <c r="AT38">
        <f>-0.007969-0.4292*BR37</f>
        <v/>
      </c>
      <c r="AU38">
        <f>6.505-2.985*BR37</f>
        <v/>
      </c>
      <c r="AV38" s="14" t="n">
        <v>0</v>
      </c>
      <c r="AW38" s="14" t="n">
        <v>1</v>
      </c>
      <c r="AX38">
        <f>0.004994-0.07005*BR37</f>
        <v/>
      </c>
      <c r="AY38">
        <f>0.09978+0.7974*BR37</f>
        <v/>
      </c>
      <c r="AZ38" s="14" t="n">
        <v>0</v>
      </c>
      <c r="BA38" s="14" t="n">
        <v>0</v>
      </c>
      <c r="BB38" s="14" t="n">
        <v>44.89</v>
      </c>
      <c r="BC38" s="14" t="n">
        <v>0</v>
      </c>
      <c r="BD38" s="14" t="n">
        <v>0</v>
      </c>
      <c r="BE38" s="14" t="n">
        <v>1</v>
      </c>
      <c r="BF38">
        <f>0.01998-0.09041*BR37</f>
        <v/>
      </c>
      <c r="BG38" s="14">
        <f>0.09981+0.371*BR37</f>
        <v/>
      </c>
      <c r="BH38" s="14" t="n">
        <v>0</v>
      </c>
      <c r="BI38" s="14" t="n">
        <v>0</v>
      </c>
      <c r="BJ38" s="14" t="n">
        <v>0.3515</v>
      </c>
      <c r="BK38" s="14" t="n">
        <v>0</v>
      </c>
      <c r="BL38" s="14" t="n">
        <v>0</v>
      </c>
      <c r="BM38" s="14" t="n">
        <v>0</v>
      </c>
      <c r="BN38">
        <f>0.3+0.4986*BR37</f>
        <v/>
      </c>
      <c r="BO38" s="14" t="n">
        <v>0</v>
      </c>
      <c r="BP38" s="19" t="n">
        <v>0</v>
      </c>
      <c r="BQ38">
        <f>BS38</f>
        <v/>
      </c>
      <c r="BR38">
        <f>BQ38/100</f>
        <v/>
      </c>
      <c r="BS38">
        <f>1+BS37</f>
        <v/>
      </c>
    </row>
    <row r="39">
      <c r="A39">
        <f>"EW_sand_Ruled"&amp;"_"&amp;BQ39</f>
        <v/>
      </c>
      <c r="B39" s="15" t="inlineStr">
        <is>
          <t>PISA</t>
        </is>
      </c>
      <c r="C39" s="14" t="inlineStr">
        <is>
          <t>correlation with_Dr</t>
        </is>
      </c>
      <c r="D39" s="15" t="inlineStr">
        <is>
          <t>Sand</t>
        </is>
      </c>
      <c r="E39" s="14" t="n">
        <v>0</v>
      </c>
      <c r="F39">
        <f>146.1-92.11*BR38</f>
        <v/>
      </c>
      <c r="G39" s="14" t="n">
        <v>0</v>
      </c>
      <c r="H39" s="14" t="n">
        <v>0</v>
      </c>
      <c r="I39" s="14" t="n">
        <v>1</v>
      </c>
      <c r="J39">
        <f>0.3375-8.9*BR38</f>
        <v/>
      </c>
      <c r="K39" s="14">
        <f>0.3667+25.89*BR38</f>
        <v/>
      </c>
      <c r="L39" s="14" t="n">
        <v>0</v>
      </c>
      <c r="M39" s="14" t="n">
        <v>1</v>
      </c>
      <c r="N39">
        <f>-0.9178</f>
        <v/>
      </c>
      <c r="O39">
        <f>8.73-0.6982*BR38</f>
        <v/>
      </c>
      <c r="P39" s="14" t="n">
        <v>0</v>
      </c>
      <c r="Q39" s="14" t="n">
        <v>0</v>
      </c>
      <c r="R39">
        <f>0.917+0.06193*BR38</f>
        <v/>
      </c>
      <c r="S39" s="14" t="n">
        <v>0</v>
      </c>
      <c r="T39" s="14" t="n">
        <v>0</v>
      </c>
      <c r="U39" s="14" t="n">
        <v>0</v>
      </c>
      <c r="V39" s="14" t="n">
        <v>20</v>
      </c>
      <c r="W39" s="14" t="n">
        <v>0</v>
      </c>
      <c r="X39" s="14" t="n">
        <v>0</v>
      </c>
      <c r="Y39" s="14" t="n">
        <v>1</v>
      </c>
      <c r="Z39">
        <f>-0.1989+0.2019*BR38</f>
        <v/>
      </c>
      <c r="AA39" s="14" t="n">
        <v>0.2605</v>
      </c>
      <c r="AB39" s="14" t="n">
        <v>0</v>
      </c>
      <c r="AC39" s="14" t="n">
        <v>0</v>
      </c>
      <c r="AD39" s="14" t="n">
        <v>17</v>
      </c>
      <c r="AE39" s="14" t="n">
        <v>0</v>
      </c>
      <c r="AF39" s="14" t="n">
        <v>0</v>
      </c>
      <c r="AG39" s="14" t="n">
        <v>0</v>
      </c>
      <c r="AH39" s="14" t="n">
        <v>0.0001</v>
      </c>
      <c r="AI39" s="14" t="n">
        <v>0</v>
      </c>
      <c r="AJ39" s="14" t="n">
        <v>0</v>
      </c>
      <c r="AK39" s="14" t="n">
        <v>1</v>
      </c>
      <c r="AL39">
        <f>0.1695-0.7018*BR38</f>
        <v/>
      </c>
      <c r="AM39">
        <f>0.515+2.883*BR38</f>
        <v/>
      </c>
      <c r="AN39" s="14" t="n">
        <v>0</v>
      </c>
      <c r="AO39" s="14" t="n">
        <v>1</v>
      </c>
      <c r="AP39">
        <f>0.03988-0.1606*BR38</f>
        <v/>
      </c>
      <c r="AQ39">
        <f>0.09952+0.7996*BR38</f>
        <v/>
      </c>
      <c r="AR39" s="14" t="n">
        <v>0</v>
      </c>
      <c r="AS39" s="14" t="n">
        <v>1</v>
      </c>
      <c r="AT39">
        <f>-0.007969-0.4292*BR38</f>
        <v/>
      </c>
      <c r="AU39">
        <f>6.505-2.985*BR38</f>
        <v/>
      </c>
      <c r="AV39" s="14" t="n">
        <v>0</v>
      </c>
      <c r="AW39" s="14" t="n">
        <v>1</v>
      </c>
      <c r="AX39">
        <f>0.004994-0.07005*BR38</f>
        <v/>
      </c>
      <c r="AY39">
        <f>0.09978+0.7974*BR38</f>
        <v/>
      </c>
      <c r="AZ39" s="14" t="n">
        <v>0</v>
      </c>
      <c r="BA39" s="14" t="n">
        <v>0</v>
      </c>
      <c r="BB39" s="14" t="n">
        <v>44.89</v>
      </c>
      <c r="BC39" s="14" t="n">
        <v>0</v>
      </c>
      <c r="BD39" s="14" t="n">
        <v>0</v>
      </c>
      <c r="BE39" s="14" t="n">
        <v>1</v>
      </c>
      <c r="BF39">
        <f>0.01998-0.09041*BR38</f>
        <v/>
      </c>
      <c r="BG39" s="14">
        <f>0.09981+0.371*BR38</f>
        <v/>
      </c>
      <c r="BH39" s="14" t="n">
        <v>0</v>
      </c>
      <c r="BI39" s="14" t="n">
        <v>0</v>
      </c>
      <c r="BJ39" s="14" t="n">
        <v>0.3515</v>
      </c>
      <c r="BK39" s="14" t="n">
        <v>0</v>
      </c>
      <c r="BL39" s="14" t="n">
        <v>0</v>
      </c>
      <c r="BM39" s="14" t="n">
        <v>0</v>
      </c>
      <c r="BN39">
        <f>0.3+0.4986*BR38</f>
        <v/>
      </c>
      <c r="BO39" s="14" t="n">
        <v>0</v>
      </c>
      <c r="BP39" s="19" t="n">
        <v>0</v>
      </c>
      <c r="BQ39">
        <f>BS39</f>
        <v/>
      </c>
      <c r="BR39">
        <f>BQ39/100</f>
        <v/>
      </c>
      <c r="BS39">
        <f>1+BS38</f>
        <v/>
      </c>
    </row>
    <row r="40">
      <c r="A40">
        <f>"EW_sand_Ruled"&amp;"_"&amp;BQ40</f>
        <v/>
      </c>
      <c r="B40" s="15" t="inlineStr">
        <is>
          <t>PISA</t>
        </is>
      </c>
      <c r="C40" s="14" t="inlineStr">
        <is>
          <t>correlation with_Dr</t>
        </is>
      </c>
      <c r="D40" s="15" t="inlineStr">
        <is>
          <t>Sand</t>
        </is>
      </c>
      <c r="E40" s="14" t="n">
        <v>0</v>
      </c>
      <c r="F40">
        <f>146.1-92.11*BR39</f>
        <v/>
      </c>
      <c r="G40" s="14" t="n">
        <v>0</v>
      </c>
      <c r="H40" s="14" t="n">
        <v>0</v>
      </c>
      <c r="I40" s="14" t="n">
        <v>1</v>
      </c>
      <c r="J40">
        <f>0.3375-8.9*BR39</f>
        <v/>
      </c>
      <c r="K40" s="14">
        <f>0.3667+25.89*BR39</f>
        <v/>
      </c>
      <c r="L40" s="14" t="n">
        <v>0</v>
      </c>
      <c r="M40" s="14" t="n">
        <v>1</v>
      </c>
      <c r="N40">
        <f>-0.9178</f>
        <v/>
      </c>
      <c r="O40">
        <f>8.73-0.6982*BR39</f>
        <v/>
      </c>
      <c r="P40" s="14" t="n">
        <v>0</v>
      </c>
      <c r="Q40" s="14" t="n">
        <v>0</v>
      </c>
      <c r="R40">
        <f>0.917+0.06193*BR39</f>
        <v/>
      </c>
      <c r="S40" s="14" t="n">
        <v>0</v>
      </c>
      <c r="T40" s="14" t="n">
        <v>0</v>
      </c>
      <c r="U40" s="14" t="n">
        <v>0</v>
      </c>
      <c r="V40" s="14" t="n">
        <v>20</v>
      </c>
      <c r="W40" s="14" t="n">
        <v>0</v>
      </c>
      <c r="X40" s="14" t="n">
        <v>0</v>
      </c>
      <c r="Y40" s="14" t="n">
        <v>1</v>
      </c>
      <c r="Z40">
        <f>-0.1989+0.2019*BR39</f>
        <v/>
      </c>
      <c r="AA40" s="14" t="n">
        <v>0.2605</v>
      </c>
      <c r="AB40" s="14" t="n">
        <v>0</v>
      </c>
      <c r="AC40" s="14" t="n">
        <v>0</v>
      </c>
      <c r="AD40" s="14" t="n">
        <v>17</v>
      </c>
      <c r="AE40" s="14" t="n">
        <v>0</v>
      </c>
      <c r="AF40" s="14" t="n">
        <v>0</v>
      </c>
      <c r="AG40" s="14" t="n">
        <v>0</v>
      </c>
      <c r="AH40" s="14" t="n">
        <v>0.0001</v>
      </c>
      <c r="AI40" s="14" t="n">
        <v>0</v>
      </c>
      <c r="AJ40" s="14" t="n">
        <v>0</v>
      </c>
      <c r="AK40" s="14" t="n">
        <v>1</v>
      </c>
      <c r="AL40">
        <f>0.1695-0.7018*BR39</f>
        <v/>
      </c>
      <c r="AM40">
        <f>0.515+2.883*BR39</f>
        <v/>
      </c>
      <c r="AN40" s="14" t="n">
        <v>0</v>
      </c>
      <c r="AO40" s="14" t="n">
        <v>1</v>
      </c>
      <c r="AP40">
        <f>0.03988-0.1606*BR39</f>
        <v/>
      </c>
      <c r="AQ40">
        <f>0.09952+0.7996*BR39</f>
        <v/>
      </c>
      <c r="AR40" s="14" t="n">
        <v>0</v>
      </c>
      <c r="AS40" s="14" t="n">
        <v>1</v>
      </c>
      <c r="AT40">
        <f>-0.007969-0.4292*BR39</f>
        <v/>
      </c>
      <c r="AU40">
        <f>6.505-2.985*BR39</f>
        <v/>
      </c>
      <c r="AV40" s="14" t="n">
        <v>0</v>
      </c>
      <c r="AW40" s="14" t="n">
        <v>1</v>
      </c>
      <c r="AX40">
        <f>0.004994-0.07005*BR39</f>
        <v/>
      </c>
      <c r="AY40">
        <f>0.09978+0.7974*BR39</f>
        <v/>
      </c>
      <c r="AZ40" s="14" t="n">
        <v>0</v>
      </c>
      <c r="BA40" s="14" t="n">
        <v>0</v>
      </c>
      <c r="BB40" s="14" t="n">
        <v>44.89</v>
      </c>
      <c r="BC40" s="14" t="n">
        <v>0</v>
      </c>
      <c r="BD40" s="14" t="n">
        <v>0</v>
      </c>
      <c r="BE40" s="14" t="n">
        <v>1</v>
      </c>
      <c r="BF40">
        <f>0.01998-0.09041*BR39</f>
        <v/>
      </c>
      <c r="BG40" s="14">
        <f>0.09981+0.371*BR39</f>
        <v/>
      </c>
      <c r="BH40" s="14" t="n">
        <v>0</v>
      </c>
      <c r="BI40" s="14" t="n">
        <v>0</v>
      </c>
      <c r="BJ40" s="14" t="n">
        <v>0.3515</v>
      </c>
      <c r="BK40" s="14" t="n">
        <v>0</v>
      </c>
      <c r="BL40" s="14" t="n">
        <v>0</v>
      </c>
      <c r="BM40" s="14" t="n">
        <v>0</v>
      </c>
      <c r="BN40">
        <f>0.3+0.4986*BR39</f>
        <v/>
      </c>
      <c r="BO40" s="14" t="n">
        <v>0</v>
      </c>
      <c r="BP40" s="19" t="n">
        <v>0</v>
      </c>
      <c r="BQ40">
        <f>BS40</f>
        <v/>
      </c>
      <c r="BR40">
        <f>BQ40/100</f>
        <v/>
      </c>
      <c r="BS40">
        <f>1+BS39</f>
        <v/>
      </c>
    </row>
    <row r="41">
      <c r="A41">
        <f>"EW_sand_Ruled"&amp;"_"&amp;BQ41</f>
        <v/>
      </c>
      <c r="B41" s="15" t="inlineStr">
        <is>
          <t>PISA</t>
        </is>
      </c>
      <c r="C41" s="14" t="inlineStr">
        <is>
          <t>correlation with_Dr</t>
        </is>
      </c>
      <c r="D41" s="15" t="inlineStr">
        <is>
          <t>Sand</t>
        </is>
      </c>
      <c r="E41" s="14" t="n">
        <v>0</v>
      </c>
      <c r="F41">
        <f>146.1-92.11*BR40</f>
        <v/>
      </c>
      <c r="G41" s="14" t="n">
        <v>0</v>
      </c>
      <c r="H41" s="14" t="n">
        <v>0</v>
      </c>
      <c r="I41" s="14" t="n">
        <v>1</v>
      </c>
      <c r="J41">
        <f>0.3375-8.9*BR40</f>
        <v/>
      </c>
      <c r="K41" s="14">
        <f>0.3667+25.89*BR40</f>
        <v/>
      </c>
      <c r="L41" s="14" t="n">
        <v>0</v>
      </c>
      <c r="M41" s="14" t="n">
        <v>1</v>
      </c>
      <c r="N41">
        <f>-0.9178</f>
        <v/>
      </c>
      <c r="O41">
        <f>8.73-0.6982*BR40</f>
        <v/>
      </c>
      <c r="P41" s="14" t="n">
        <v>0</v>
      </c>
      <c r="Q41" s="14" t="n">
        <v>0</v>
      </c>
      <c r="R41">
        <f>0.917+0.06193*BR40</f>
        <v/>
      </c>
      <c r="S41" s="14" t="n">
        <v>0</v>
      </c>
      <c r="T41" s="14" t="n">
        <v>0</v>
      </c>
      <c r="U41" s="14" t="n">
        <v>0</v>
      </c>
      <c r="V41" s="14" t="n">
        <v>20</v>
      </c>
      <c r="W41" s="14" t="n">
        <v>0</v>
      </c>
      <c r="X41" s="14" t="n">
        <v>0</v>
      </c>
      <c r="Y41" s="14" t="n">
        <v>1</v>
      </c>
      <c r="Z41">
        <f>-0.1989+0.2019*BR40</f>
        <v/>
      </c>
      <c r="AA41" s="14" t="n">
        <v>0.2605</v>
      </c>
      <c r="AB41" s="14" t="n">
        <v>0</v>
      </c>
      <c r="AC41" s="14" t="n">
        <v>0</v>
      </c>
      <c r="AD41" s="14" t="n">
        <v>17</v>
      </c>
      <c r="AE41" s="14" t="n">
        <v>0</v>
      </c>
      <c r="AF41" s="14" t="n">
        <v>0</v>
      </c>
      <c r="AG41" s="14" t="n">
        <v>0</v>
      </c>
      <c r="AH41" s="14" t="n">
        <v>0.0001</v>
      </c>
      <c r="AI41" s="14" t="n">
        <v>0</v>
      </c>
      <c r="AJ41" s="14" t="n">
        <v>0</v>
      </c>
      <c r="AK41" s="14" t="n">
        <v>1</v>
      </c>
      <c r="AL41">
        <f>0.1695-0.7018*BR40</f>
        <v/>
      </c>
      <c r="AM41">
        <f>0.515+2.883*BR40</f>
        <v/>
      </c>
      <c r="AN41" s="14" t="n">
        <v>0</v>
      </c>
      <c r="AO41" s="14" t="n">
        <v>1</v>
      </c>
      <c r="AP41">
        <f>0.03988-0.1606*BR40</f>
        <v/>
      </c>
      <c r="AQ41">
        <f>0.09952+0.7996*BR40</f>
        <v/>
      </c>
      <c r="AR41" s="14" t="n">
        <v>0</v>
      </c>
      <c r="AS41" s="14" t="n">
        <v>1</v>
      </c>
      <c r="AT41">
        <f>-0.007969-0.4292*BR40</f>
        <v/>
      </c>
      <c r="AU41">
        <f>6.505-2.985*BR40</f>
        <v/>
      </c>
      <c r="AV41" s="14" t="n">
        <v>0</v>
      </c>
      <c r="AW41" s="14" t="n">
        <v>1</v>
      </c>
      <c r="AX41">
        <f>0.004994-0.07005*BR40</f>
        <v/>
      </c>
      <c r="AY41">
        <f>0.09978+0.7974*BR40</f>
        <v/>
      </c>
      <c r="AZ41" s="14" t="n">
        <v>0</v>
      </c>
      <c r="BA41" s="14" t="n">
        <v>0</v>
      </c>
      <c r="BB41" s="14" t="n">
        <v>44.89</v>
      </c>
      <c r="BC41" s="14" t="n">
        <v>0</v>
      </c>
      <c r="BD41" s="14" t="n">
        <v>0</v>
      </c>
      <c r="BE41" s="14" t="n">
        <v>1</v>
      </c>
      <c r="BF41">
        <f>0.01998-0.09041*BR40</f>
        <v/>
      </c>
      <c r="BG41" s="14">
        <f>0.09981+0.371*BR40</f>
        <v/>
      </c>
      <c r="BH41" s="14" t="n">
        <v>0</v>
      </c>
      <c r="BI41" s="14" t="n">
        <v>0</v>
      </c>
      <c r="BJ41" s="14" t="n">
        <v>0.3515</v>
      </c>
      <c r="BK41" s="14" t="n">
        <v>0</v>
      </c>
      <c r="BL41" s="14" t="n">
        <v>0</v>
      </c>
      <c r="BM41" s="14" t="n">
        <v>0</v>
      </c>
      <c r="BN41">
        <f>0.3+0.4986*BR40</f>
        <v/>
      </c>
      <c r="BO41" s="14" t="n">
        <v>0</v>
      </c>
      <c r="BP41" s="19" t="n">
        <v>0</v>
      </c>
      <c r="BQ41">
        <f>BS41</f>
        <v/>
      </c>
      <c r="BR41">
        <f>BQ41/100</f>
        <v/>
      </c>
      <c r="BS41">
        <f>1+BS40</f>
        <v/>
      </c>
    </row>
    <row r="42">
      <c r="A42">
        <f>"EW_sand_Ruled"&amp;"_"&amp;BQ42</f>
        <v/>
      </c>
      <c r="B42" s="15" t="inlineStr">
        <is>
          <t>PISA</t>
        </is>
      </c>
      <c r="C42" s="14" t="inlineStr">
        <is>
          <t>correlation with_Dr</t>
        </is>
      </c>
      <c r="D42" s="15" t="inlineStr">
        <is>
          <t>Sand</t>
        </is>
      </c>
      <c r="E42" s="14" t="n">
        <v>0</v>
      </c>
      <c r="F42">
        <f>146.1-92.11*BR41</f>
        <v/>
      </c>
      <c r="G42" s="14" t="n">
        <v>0</v>
      </c>
      <c r="H42" s="14" t="n">
        <v>0</v>
      </c>
      <c r="I42" s="14" t="n">
        <v>1</v>
      </c>
      <c r="J42">
        <f>0.3375-8.9*BR41</f>
        <v/>
      </c>
      <c r="K42" s="14">
        <f>0.3667+25.89*BR41</f>
        <v/>
      </c>
      <c r="L42" s="14" t="n">
        <v>0</v>
      </c>
      <c r="M42" s="14" t="n">
        <v>1</v>
      </c>
      <c r="N42">
        <f>-0.9178</f>
        <v/>
      </c>
      <c r="O42">
        <f>8.73-0.6982*BR41</f>
        <v/>
      </c>
      <c r="P42" s="14" t="n">
        <v>0</v>
      </c>
      <c r="Q42" s="14" t="n">
        <v>0</v>
      </c>
      <c r="R42">
        <f>0.917+0.06193*BR41</f>
        <v/>
      </c>
      <c r="S42" s="14" t="n">
        <v>0</v>
      </c>
      <c r="T42" s="14" t="n">
        <v>0</v>
      </c>
      <c r="U42" s="14" t="n">
        <v>0</v>
      </c>
      <c r="V42" s="14" t="n">
        <v>20</v>
      </c>
      <c r="W42" s="14" t="n">
        <v>0</v>
      </c>
      <c r="X42" s="14" t="n">
        <v>0</v>
      </c>
      <c r="Y42" s="14" t="n">
        <v>1</v>
      </c>
      <c r="Z42">
        <f>-0.1989+0.2019*BR41</f>
        <v/>
      </c>
      <c r="AA42" s="14" t="n">
        <v>0.2605</v>
      </c>
      <c r="AB42" s="14" t="n">
        <v>0</v>
      </c>
      <c r="AC42" s="14" t="n">
        <v>0</v>
      </c>
      <c r="AD42" s="14" t="n">
        <v>17</v>
      </c>
      <c r="AE42" s="14" t="n">
        <v>0</v>
      </c>
      <c r="AF42" s="14" t="n">
        <v>0</v>
      </c>
      <c r="AG42" s="14" t="n">
        <v>0</v>
      </c>
      <c r="AH42" s="14" t="n">
        <v>0.0001</v>
      </c>
      <c r="AI42" s="14" t="n">
        <v>0</v>
      </c>
      <c r="AJ42" s="14" t="n">
        <v>0</v>
      </c>
      <c r="AK42" s="14" t="n">
        <v>1</v>
      </c>
      <c r="AL42">
        <f>0.1695-0.7018*BR41</f>
        <v/>
      </c>
      <c r="AM42">
        <f>0.515+2.883*BR41</f>
        <v/>
      </c>
      <c r="AN42" s="14" t="n">
        <v>0</v>
      </c>
      <c r="AO42" s="14" t="n">
        <v>1</v>
      </c>
      <c r="AP42">
        <f>0.03988-0.1606*BR41</f>
        <v/>
      </c>
      <c r="AQ42">
        <f>0.09952+0.7996*BR41</f>
        <v/>
      </c>
      <c r="AR42" s="14" t="n">
        <v>0</v>
      </c>
      <c r="AS42" s="14" t="n">
        <v>1</v>
      </c>
      <c r="AT42">
        <f>-0.007969-0.4292*BR41</f>
        <v/>
      </c>
      <c r="AU42">
        <f>6.505-2.985*BR41</f>
        <v/>
      </c>
      <c r="AV42" s="14" t="n">
        <v>0</v>
      </c>
      <c r="AW42" s="14" t="n">
        <v>1</v>
      </c>
      <c r="AX42">
        <f>0.004994-0.07005*BR41</f>
        <v/>
      </c>
      <c r="AY42">
        <f>0.09978+0.7974*BR41</f>
        <v/>
      </c>
      <c r="AZ42" s="14" t="n">
        <v>0</v>
      </c>
      <c r="BA42" s="14" t="n">
        <v>0</v>
      </c>
      <c r="BB42" s="14" t="n">
        <v>44.89</v>
      </c>
      <c r="BC42" s="14" t="n">
        <v>0</v>
      </c>
      <c r="BD42" s="14" t="n">
        <v>0</v>
      </c>
      <c r="BE42" s="14" t="n">
        <v>1</v>
      </c>
      <c r="BF42">
        <f>0.01998-0.09041*BR41</f>
        <v/>
      </c>
      <c r="BG42" s="14">
        <f>0.09981+0.371*BR41</f>
        <v/>
      </c>
      <c r="BH42" s="14" t="n">
        <v>0</v>
      </c>
      <c r="BI42" s="14" t="n">
        <v>0</v>
      </c>
      <c r="BJ42" s="14" t="n">
        <v>0.3515</v>
      </c>
      <c r="BK42" s="14" t="n">
        <v>0</v>
      </c>
      <c r="BL42" s="14" t="n">
        <v>0</v>
      </c>
      <c r="BM42" s="14" t="n">
        <v>0</v>
      </c>
      <c r="BN42">
        <f>0.3+0.4986*BR41</f>
        <v/>
      </c>
      <c r="BO42" s="14" t="n">
        <v>0</v>
      </c>
      <c r="BP42" s="19" t="n">
        <v>0</v>
      </c>
      <c r="BQ42">
        <f>BS42</f>
        <v/>
      </c>
      <c r="BR42">
        <f>BQ42/100</f>
        <v/>
      </c>
      <c r="BS42">
        <f>1+BS41</f>
        <v/>
      </c>
    </row>
    <row r="43">
      <c r="A43">
        <f>"EW_sand_Ruled"&amp;"_"&amp;BQ43</f>
        <v/>
      </c>
      <c r="B43" s="15" t="inlineStr">
        <is>
          <t>PISA</t>
        </is>
      </c>
      <c r="C43" s="14" t="inlineStr">
        <is>
          <t>correlation with_Dr</t>
        </is>
      </c>
      <c r="D43" s="15" t="inlineStr">
        <is>
          <t>Sand</t>
        </is>
      </c>
      <c r="E43" s="14" t="n">
        <v>0</v>
      </c>
      <c r="F43">
        <f>146.1-92.11*BR42</f>
        <v/>
      </c>
      <c r="G43" s="14" t="n">
        <v>0</v>
      </c>
      <c r="H43" s="14" t="n">
        <v>0</v>
      </c>
      <c r="I43" s="14" t="n">
        <v>1</v>
      </c>
      <c r="J43">
        <f>0.3375-8.9*BR42</f>
        <v/>
      </c>
      <c r="K43" s="14">
        <f>0.3667+25.89*BR42</f>
        <v/>
      </c>
      <c r="L43" s="14" t="n">
        <v>0</v>
      </c>
      <c r="M43" s="14" t="n">
        <v>1</v>
      </c>
      <c r="N43">
        <f>-0.9178</f>
        <v/>
      </c>
      <c r="O43">
        <f>8.73-0.6982*BR42</f>
        <v/>
      </c>
      <c r="P43" s="14" t="n">
        <v>0</v>
      </c>
      <c r="Q43" s="14" t="n">
        <v>0</v>
      </c>
      <c r="R43">
        <f>0.917+0.06193*BR42</f>
        <v/>
      </c>
      <c r="S43" s="14" t="n">
        <v>0</v>
      </c>
      <c r="T43" s="14" t="n">
        <v>0</v>
      </c>
      <c r="U43" s="14" t="n">
        <v>0</v>
      </c>
      <c r="V43" s="14" t="n">
        <v>20</v>
      </c>
      <c r="W43" s="14" t="n">
        <v>0</v>
      </c>
      <c r="X43" s="14" t="n">
        <v>0</v>
      </c>
      <c r="Y43" s="14" t="n">
        <v>1</v>
      </c>
      <c r="Z43">
        <f>-0.1989+0.2019*BR42</f>
        <v/>
      </c>
      <c r="AA43" s="14" t="n">
        <v>0.2605</v>
      </c>
      <c r="AB43" s="14" t="n">
        <v>0</v>
      </c>
      <c r="AC43" s="14" t="n">
        <v>0</v>
      </c>
      <c r="AD43" s="14" t="n">
        <v>17</v>
      </c>
      <c r="AE43" s="14" t="n">
        <v>0</v>
      </c>
      <c r="AF43" s="14" t="n">
        <v>0</v>
      </c>
      <c r="AG43" s="14" t="n">
        <v>0</v>
      </c>
      <c r="AH43" s="14" t="n">
        <v>0.0001</v>
      </c>
      <c r="AI43" s="14" t="n">
        <v>0</v>
      </c>
      <c r="AJ43" s="14" t="n">
        <v>0</v>
      </c>
      <c r="AK43" s="14" t="n">
        <v>1</v>
      </c>
      <c r="AL43">
        <f>0.1695-0.7018*BR42</f>
        <v/>
      </c>
      <c r="AM43">
        <f>0.515+2.883*BR42</f>
        <v/>
      </c>
      <c r="AN43" s="14" t="n">
        <v>0</v>
      </c>
      <c r="AO43" s="14" t="n">
        <v>1</v>
      </c>
      <c r="AP43">
        <f>0.03988-0.1606*BR42</f>
        <v/>
      </c>
      <c r="AQ43">
        <f>0.09952+0.7996*BR42</f>
        <v/>
      </c>
      <c r="AR43" s="14" t="n">
        <v>0</v>
      </c>
      <c r="AS43" s="14" t="n">
        <v>1</v>
      </c>
      <c r="AT43">
        <f>-0.007969-0.4292*BR42</f>
        <v/>
      </c>
      <c r="AU43">
        <f>6.505-2.985*BR42</f>
        <v/>
      </c>
      <c r="AV43" s="14" t="n">
        <v>0</v>
      </c>
      <c r="AW43" s="14" t="n">
        <v>1</v>
      </c>
      <c r="AX43">
        <f>0.004994-0.07005*BR42</f>
        <v/>
      </c>
      <c r="AY43">
        <f>0.09978+0.7974*BR42</f>
        <v/>
      </c>
      <c r="AZ43" s="14" t="n">
        <v>0</v>
      </c>
      <c r="BA43" s="14" t="n">
        <v>0</v>
      </c>
      <c r="BB43" s="14" t="n">
        <v>44.89</v>
      </c>
      <c r="BC43" s="14" t="n">
        <v>0</v>
      </c>
      <c r="BD43" s="14" t="n">
        <v>0</v>
      </c>
      <c r="BE43" s="14" t="n">
        <v>1</v>
      </c>
      <c r="BF43">
        <f>0.01998-0.09041*BR42</f>
        <v/>
      </c>
      <c r="BG43" s="14">
        <f>0.09981+0.371*BR42</f>
        <v/>
      </c>
      <c r="BH43" s="14" t="n">
        <v>0</v>
      </c>
      <c r="BI43" s="14" t="n">
        <v>0</v>
      </c>
      <c r="BJ43" s="14" t="n">
        <v>0.3515</v>
      </c>
      <c r="BK43" s="14" t="n">
        <v>0</v>
      </c>
      <c r="BL43" s="14" t="n">
        <v>0</v>
      </c>
      <c r="BM43" s="14" t="n">
        <v>0</v>
      </c>
      <c r="BN43">
        <f>0.3+0.4986*BR42</f>
        <v/>
      </c>
      <c r="BO43" s="14" t="n">
        <v>0</v>
      </c>
      <c r="BP43" s="19" t="n">
        <v>0</v>
      </c>
      <c r="BQ43">
        <f>BS43</f>
        <v/>
      </c>
      <c r="BR43">
        <f>BQ43/100</f>
        <v/>
      </c>
      <c r="BS43">
        <f>1+BS42</f>
        <v/>
      </c>
    </row>
    <row r="44">
      <c r="A44">
        <f>"EW_sand_Ruled"&amp;"_"&amp;BQ44</f>
        <v/>
      </c>
      <c r="B44" s="15" t="inlineStr">
        <is>
          <t>PISA</t>
        </is>
      </c>
      <c r="C44" s="14" t="inlineStr">
        <is>
          <t>correlation with_Dr</t>
        </is>
      </c>
      <c r="D44" s="15" t="inlineStr">
        <is>
          <t>Sand</t>
        </is>
      </c>
      <c r="E44" s="14" t="n">
        <v>0</v>
      </c>
      <c r="F44">
        <f>146.1-92.11*BR43</f>
        <v/>
      </c>
      <c r="G44" s="14" t="n">
        <v>0</v>
      </c>
      <c r="H44" s="14" t="n">
        <v>0</v>
      </c>
      <c r="I44" s="14" t="n">
        <v>1</v>
      </c>
      <c r="J44">
        <f>0.3375-8.9*BR43</f>
        <v/>
      </c>
      <c r="K44" s="14">
        <f>0.3667+25.89*BR43</f>
        <v/>
      </c>
      <c r="L44" s="14" t="n">
        <v>0</v>
      </c>
      <c r="M44" s="14" t="n">
        <v>1</v>
      </c>
      <c r="N44">
        <f>-0.9178</f>
        <v/>
      </c>
      <c r="O44">
        <f>8.73-0.6982*BR43</f>
        <v/>
      </c>
      <c r="P44" s="14" t="n">
        <v>0</v>
      </c>
      <c r="Q44" s="14" t="n">
        <v>0</v>
      </c>
      <c r="R44">
        <f>0.917+0.06193*BR43</f>
        <v/>
      </c>
      <c r="S44" s="14" t="n">
        <v>0</v>
      </c>
      <c r="T44" s="14" t="n">
        <v>0</v>
      </c>
      <c r="U44" s="14" t="n">
        <v>0</v>
      </c>
      <c r="V44" s="14" t="n">
        <v>20</v>
      </c>
      <c r="W44" s="14" t="n">
        <v>0</v>
      </c>
      <c r="X44" s="14" t="n">
        <v>0</v>
      </c>
      <c r="Y44" s="14" t="n">
        <v>1</v>
      </c>
      <c r="Z44">
        <f>-0.1989+0.2019*BR43</f>
        <v/>
      </c>
      <c r="AA44" s="14" t="n">
        <v>0.2605</v>
      </c>
      <c r="AB44" s="14" t="n">
        <v>0</v>
      </c>
      <c r="AC44" s="14" t="n">
        <v>0</v>
      </c>
      <c r="AD44" s="14" t="n">
        <v>17</v>
      </c>
      <c r="AE44" s="14" t="n">
        <v>0</v>
      </c>
      <c r="AF44" s="14" t="n">
        <v>0</v>
      </c>
      <c r="AG44" s="14" t="n">
        <v>0</v>
      </c>
      <c r="AH44" s="14" t="n">
        <v>0.0001</v>
      </c>
      <c r="AI44" s="14" t="n">
        <v>0</v>
      </c>
      <c r="AJ44" s="14" t="n">
        <v>0</v>
      </c>
      <c r="AK44" s="14" t="n">
        <v>1</v>
      </c>
      <c r="AL44">
        <f>0.1695-0.7018*BR43</f>
        <v/>
      </c>
      <c r="AM44">
        <f>0.515+2.883*BR43</f>
        <v/>
      </c>
      <c r="AN44" s="14" t="n">
        <v>0</v>
      </c>
      <c r="AO44" s="14" t="n">
        <v>1</v>
      </c>
      <c r="AP44">
        <f>0.03988-0.1606*BR43</f>
        <v/>
      </c>
      <c r="AQ44">
        <f>0.09952+0.7996*BR43</f>
        <v/>
      </c>
      <c r="AR44" s="14" t="n">
        <v>0</v>
      </c>
      <c r="AS44" s="14" t="n">
        <v>1</v>
      </c>
      <c r="AT44">
        <f>-0.007969-0.4292*BR43</f>
        <v/>
      </c>
      <c r="AU44">
        <f>6.505-2.985*BR43</f>
        <v/>
      </c>
      <c r="AV44" s="14" t="n">
        <v>0</v>
      </c>
      <c r="AW44" s="14" t="n">
        <v>1</v>
      </c>
      <c r="AX44">
        <f>0.004994-0.07005*BR43</f>
        <v/>
      </c>
      <c r="AY44">
        <f>0.09978+0.7974*BR43</f>
        <v/>
      </c>
      <c r="AZ44" s="14" t="n">
        <v>0</v>
      </c>
      <c r="BA44" s="14" t="n">
        <v>0</v>
      </c>
      <c r="BB44" s="14" t="n">
        <v>44.89</v>
      </c>
      <c r="BC44" s="14" t="n">
        <v>0</v>
      </c>
      <c r="BD44" s="14" t="n">
        <v>0</v>
      </c>
      <c r="BE44" s="14" t="n">
        <v>1</v>
      </c>
      <c r="BF44">
        <f>0.01998-0.09041*BR43</f>
        <v/>
      </c>
      <c r="BG44" s="14">
        <f>0.09981+0.371*BR43</f>
        <v/>
      </c>
      <c r="BH44" s="14" t="n">
        <v>0</v>
      </c>
      <c r="BI44" s="14" t="n">
        <v>0</v>
      </c>
      <c r="BJ44" s="14" t="n">
        <v>0.3515</v>
      </c>
      <c r="BK44" s="14" t="n">
        <v>0</v>
      </c>
      <c r="BL44" s="14" t="n">
        <v>0</v>
      </c>
      <c r="BM44" s="14" t="n">
        <v>0</v>
      </c>
      <c r="BN44">
        <f>0.3+0.4986*BR43</f>
        <v/>
      </c>
      <c r="BO44" s="14" t="n">
        <v>0</v>
      </c>
      <c r="BP44" s="19" t="n">
        <v>0</v>
      </c>
      <c r="BQ44">
        <f>BS44</f>
        <v/>
      </c>
      <c r="BR44">
        <f>BQ44/100</f>
        <v/>
      </c>
      <c r="BS44">
        <f>1+BS43</f>
        <v/>
      </c>
    </row>
    <row r="45">
      <c r="A45">
        <f>"EW_sand_Ruled"&amp;"_"&amp;BQ45</f>
        <v/>
      </c>
      <c r="B45" s="15" t="inlineStr">
        <is>
          <t>PISA</t>
        </is>
      </c>
      <c r="C45" s="14" t="inlineStr">
        <is>
          <t>correlation with_Dr</t>
        </is>
      </c>
      <c r="D45" s="15" t="inlineStr">
        <is>
          <t>Sand</t>
        </is>
      </c>
      <c r="E45" s="14" t="n">
        <v>0</v>
      </c>
      <c r="F45">
        <f>146.1-92.11*BR44</f>
        <v/>
      </c>
      <c r="G45" s="14" t="n">
        <v>0</v>
      </c>
      <c r="H45" s="14" t="n">
        <v>0</v>
      </c>
      <c r="I45" s="14" t="n">
        <v>1</v>
      </c>
      <c r="J45">
        <f>0.3375-8.9*BR44</f>
        <v/>
      </c>
      <c r="K45" s="14">
        <f>0.3667+25.89*BR44</f>
        <v/>
      </c>
      <c r="L45" s="14" t="n">
        <v>0</v>
      </c>
      <c r="M45" s="14" t="n">
        <v>1</v>
      </c>
      <c r="N45">
        <f>-0.9178</f>
        <v/>
      </c>
      <c r="O45">
        <f>8.73-0.6982*BR44</f>
        <v/>
      </c>
      <c r="P45" s="14" t="n">
        <v>0</v>
      </c>
      <c r="Q45" s="14" t="n">
        <v>0</v>
      </c>
      <c r="R45">
        <f>0.917+0.06193*BR44</f>
        <v/>
      </c>
      <c r="S45" s="14" t="n">
        <v>0</v>
      </c>
      <c r="T45" s="14" t="n">
        <v>0</v>
      </c>
      <c r="U45" s="14" t="n">
        <v>0</v>
      </c>
      <c r="V45" s="14" t="n">
        <v>20</v>
      </c>
      <c r="W45" s="14" t="n">
        <v>0</v>
      </c>
      <c r="X45" s="14" t="n">
        <v>0</v>
      </c>
      <c r="Y45" s="14" t="n">
        <v>1</v>
      </c>
      <c r="Z45">
        <f>-0.1989+0.2019*BR44</f>
        <v/>
      </c>
      <c r="AA45" s="14" t="n">
        <v>0.2605</v>
      </c>
      <c r="AB45" s="14" t="n">
        <v>0</v>
      </c>
      <c r="AC45" s="14" t="n">
        <v>0</v>
      </c>
      <c r="AD45" s="14" t="n">
        <v>17</v>
      </c>
      <c r="AE45" s="14" t="n">
        <v>0</v>
      </c>
      <c r="AF45" s="14" t="n">
        <v>0</v>
      </c>
      <c r="AG45" s="14" t="n">
        <v>0</v>
      </c>
      <c r="AH45" s="14" t="n">
        <v>0.0001</v>
      </c>
      <c r="AI45" s="14" t="n">
        <v>0</v>
      </c>
      <c r="AJ45" s="14" t="n">
        <v>0</v>
      </c>
      <c r="AK45" s="14" t="n">
        <v>1</v>
      </c>
      <c r="AL45">
        <f>0.1695-0.7018*BR44</f>
        <v/>
      </c>
      <c r="AM45">
        <f>0.515+2.883*BR44</f>
        <v/>
      </c>
      <c r="AN45" s="14" t="n">
        <v>0</v>
      </c>
      <c r="AO45" s="14" t="n">
        <v>1</v>
      </c>
      <c r="AP45">
        <f>0.03988-0.1606*BR44</f>
        <v/>
      </c>
      <c r="AQ45">
        <f>0.09952+0.7996*BR44</f>
        <v/>
      </c>
      <c r="AR45" s="14" t="n">
        <v>0</v>
      </c>
      <c r="AS45" s="14" t="n">
        <v>1</v>
      </c>
      <c r="AT45">
        <f>-0.007969-0.4292*BR44</f>
        <v/>
      </c>
      <c r="AU45">
        <f>6.505-2.985*BR44</f>
        <v/>
      </c>
      <c r="AV45" s="14" t="n">
        <v>0</v>
      </c>
      <c r="AW45" s="14" t="n">
        <v>1</v>
      </c>
      <c r="AX45">
        <f>0.004994-0.07005*BR44</f>
        <v/>
      </c>
      <c r="AY45">
        <f>0.09978+0.7974*BR44</f>
        <v/>
      </c>
      <c r="AZ45" s="14" t="n">
        <v>0</v>
      </c>
      <c r="BA45" s="14" t="n">
        <v>0</v>
      </c>
      <c r="BB45" s="14" t="n">
        <v>44.89</v>
      </c>
      <c r="BC45" s="14" t="n">
        <v>0</v>
      </c>
      <c r="BD45" s="14" t="n">
        <v>0</v>
      </c>
      <c r="BE45" s="14" t="n">
        <v>1</v>
      </c>
      <c r="BF45">
        <f>0.01998-0.09041*BR44</f>
        <v/>
      </c>
      <c r="BG45" s="14">
        <f>0.09981+0.371*BR44</f>
        <v/>
      </c>
      <c r="BH45" s="14" t="n">
        <v>0</v>
      </c>
      <c r="BI45" s="14" t="n">
        <v>0</v>
      </c>
      <c r="BJ45" s="14" t="n">
        <v>0.3515</v>
      </c>
      <c r="BK45" s="14" t="n">
        <v>0</v>
      </c>
      <c r="BL45" s="14" t="n">
        <v>0</v>
      </c>
      <c r="BM45" s="14" t="n">
        <v>0</v>
      </c>
      <c r="BN45">
        <f>0.3+0.4986*BR44</f>
        <v/>
      </c>
      <c r="BO45" s="14" t="n">
        <v>0</v>
      </c>
      <c r="BP45" s="19" t="n">
        <v>0</v>
      </c>
      <c r="BQ45">
        <f>BS45</f>
        <v/>
      </c>
      <c r="BR45">
        <f>BQ45/100</f>
        <v/>
      </c>
      <c r="BS45">
        <f>1+BS44</f>
        <v/>
      </c>
    </row>
    <row r="46">
      <c r="A46">
        <f>"EW_sand_Ruled"&amp;"_"&amp;BQ46</f>
        <v/>
      </c>
      <c r="B46" s="15" t="inlineStr">
        <is>
          <t>PISA</t>
        </is>
      </c>
      <c r="C46" s="14" t="inlineStr">
        <is>
          <t>correlation with_Dr</t>
        </is>
      </c>
      <c r="D46" s="15" t="inlineStr">
        <is>
          <t>Sand</t>
        </is>
      </c>
      <c r="E46" s="14" t="n">
        <v>0</v>
      </c>
      <c r="F46">
        <f>146.1-92.11*BR45</f>
        <v/>
      </c>
      <c r="G46" s="14" t="n">
        <v>0</v>
      </c>
      <c r="H46" s="14" t="n">
        <v>0</v>
      </c>
      <c r="I46" s="14" t="n">
        <v>1</v>
      </c>
      <c r="J46">
        <f>0.3375-8.9*BR45</f>
        <v/>
      </c>
      <c r="K46" s="14">
        <f>0.3667+25.89*BR45</f>
        <v/>
      </c>
      <c r="L46" s="14" t="n">
        <v>0</v>
      </c>
      <c r="M46" s="14" t="n">
        <v>1</v>
      </c>
      <c r="N46">
        <f>-0.9178</f>
        <v/>
      </c>
      <c r="O46">
        <f>8.73-0.6982*BR45</f>
        <v/>
      </c>
      <c r="P46" s="14" t="n">
        <v>0</v>
      </c>
      <c r="Q46" s="14" t="n">
        <v>0</v>
      </c>
      <c r="R46">
        <f>0.917+0.06193*BR45</f>
        <v/>
      </c>
      <c r="S46" s="14" t="n">
        <v>0</v>
      </c>
      <c r="T46" s="14" t="n">
        <v>0</v>
      </c>
      <c r="U46" s="14" t="n">
        <v>0</v>
      </c>
      <c r="V46" s="14" t="n">
        <v>20</v>
      </c>
      <c r="W46" s="14" t="n">
        <v>0</v>
      </c>
      <c r="X46" s="14" t="n">
        <v>0</v>
      </c>
      <c r="Y46" s="14" t="n">
        <v>1</v>
      </c>
      <c r="Z46">
        <f>-0.1989+0.2019*BR45</f>
        <v/>
      </c>
      <c r="AA46" s="14" t="n">
        <v>0.2605</v>
      </c>
      <c r="AB46" s="14" t="n">
        <v>0</v>
      </c>
      <c r="AC46" s="14" t="n">
        <v>0</v>
      </c>
      <c r="AD46" s="14" t="n">
        <v>17</v>
      </c>
      <c r="AE46" s="14" t="n">
        <v>0</v>
      </c>
      <c r="AF46" s="14" t="n">
        <v>0</v>
      </c>
      <c r="AG46" s="14" t="n">
        <v>0</v>
      </c>
      <c r="AH46" s="14" t="n">
        <v>0.0001</v>
      </c>
      <c r="AI46" s="14" t="n">
        <v>0</v>
      </c>
      <c r="AJ46" s="14" t="n">
        <v>0</v>
      </c>
      <c r="AK46" s="14" t="n">
        <v>1</v>
      </c>
      <c r="AL46">
        <f>0.1695-0.7018*BR45</f>
        <v/>
      </c>
      <c r="AM46">
        <f>0.515+2.883*BR45</f>
        <v/>
      </c>
      <c r="AN46" s="14" t="n">
        <v>0</v>
      </c>
      <c r="AO46" s="14" t="n">
        <v>1</v>
      </c>
      <c r="AP46">
        <f>0.03988-0.1606*BR45</f>
        <v/>
      </c>
      <c r="AQ46">
        <f>0.09952+0.7996*BR45</f>
        <v/>
      </c>
      <c r="AR46" s="14" t="n">
        <v>0</v>
      </c>
      <c r="AS46" s="14" t="n">
        <v>1</v>
      </c>
      <c r="AT46">
        <f>-0.007969-0.4292*BR45</f>
        <v/>
      </c>
      <c r="AU46">
        <f>6.505-2.985*BR45</f>
        <v/>
      </c>
      <c r="AV46" s="14" t="n">
        <v>0</v>
      </c>
      <c r="AW46" s="14" t="n">
        <v>1</v>
      </c>
      <c r="AX46">
        <f>0.004994-0.07005*BR45</f>
        <v/>
      </c>
      <c r="AY46">
        <f>0.09978+0.7974*BR45</f>
        <v/>
      </c>
      <c r="AZ46" s="14" t="n">
        <v>0</v>
      </c>
      <c r="BA46" s="14" t="n">
        <v>0</v>
      </c>
      <c r="BB46" s="14" t="n">
        <v>44.89</v>
      </c>
      <c r="BC46" s="14" t="n">
        <v>0</v>
      </c>
      <c r="BD46" s="14" t="n">
        <v>0</v>
      </c>
      <c r="BE46" s="14" t="n">
        <v>1</v>
      </c>
      <c r="BF46">
        <f>0.01998-0.09041*BR45</f>
        <v/>
      </c>
      <c r="BG46" s="14">
        <f>0.09981+0.371*BR45</f>
        <v/>
      </c>
      <c r="BH46" s="14" t="n">
        <v>0</v>
      </c>
      <c r="BI46" s="14" t="n">
        <v>0</v>
      </c>
      <c r="BJ46" s="14" t="n">
        <v>0.3515</v>
      </c>
      <c r="BK46" s="14" t="n">
        <v>0</v>
      </c>
      <c r="BL46" s="14" t="n">
        <v>0</v>
      </c>
      <c r="BM46" s="14" t="n">
        <v>0</v>
      </c>
      <c r="BN46">
        <f>0.3+0.4986*BR45</f>
        <v/>
      </c>
      <c r="BO46" s="14" t="n">
        <v>0</v>
      </c>
      <c r="BP46" s="19" t="n">
        <v>0</v>
      </c>
      <c r="BQ46">
        <f>BS46</f>
        <v/>
      </c>
      <c r="BR46">
        <f>BQ46/100</f>
        <v/>
      </c>
      <c r="BS46">
        <f>1+BS45</f>
        <v/>
      </c>
    </row>
    <row r="47">
      <c r="A47">
        <f>"EW_sand_Ruled"&amp;"_"&amp;BQ47</f>
        <v/>
      </c>
      <c r="B47" s="15" t="inlineStr">
        <is>
          <t>PISA</t>
        </is>
      </c>
      <c r="C47" s="14" t="inlineStr">
        <is>
          <t>correlation with_Dr</t>
        </is>
      </c>
      <c r="D47" s="15" t="inlineStr">
        <is>
          <t>Sand</t>
        </is>
      </c>
      <c r="E47" s="14" t="n">
        <v>0</v>
      </c>
      <c r="F47">
        <f>146.1-92.11*BR46</f>
        <v/>
      </c>
      <c r="G47" s="14" t="n">
        <v>0</v>
      </c>
      <c r="H47" s="14" t="n">
        <v>0</v>
      </c>
      <c r="I47" s="14" t="n">
        <v>1</v>
      </c>
      <c r="J47">
        <f>0.3375-8.9*BR46</f>
        <v/>
      </c>
      <c r="K47" s="14">
        <f>0.3667+25.89*BR46</f>
        <v/>
      </c>
      <c r="L47" s="14" t="n">
        <v>0</v>
      </c>
      <c r="M47" s="14" t="n">
        <v>1</v>
      </c>
      <c r="N47">
        <f>-0.9178</f>
        <v/>
      </c>
      <c r="O47">
        <f>8.73-0.6982*BR46</f>
        <v/>
      </c>
      <c r="P47" s="14" t="n">
        <v>0</v>
      </c>
      <c r="Q47" s="14" t="n">
        <v>0</v>
      </c>
      <c r="R47">
        <f>0.917+0.06193*BR46</f>
        <v/>
      </c>
      <c r="S47" s="14" t="n">
        <v>0</v>
      </c>
      <c r="T47" s="14" t="n">
        <v>0</v>
      </c>
      <c r="U47" s="14" t="n">
        <v>0</v>
      </c>
      <c r="V47" s="14" t="n">
        <v>20</v>
      </c>
      <c r="W47" s="14" t="n">
        <v>0</v>
      </c>
      <c r="X47" s="14" t="n">
        <v>0</v>
      </c>
      <c r="Y47" s="14" t="n">
        <v>1</v>
      </c>
      <c r="Z47">
        <f>-0.1989+0.2019*BR46</f>
        <v/>
      </c>
      <c r="AA47" s="14" t="n">
        <v>0.2605</v>
      </c>
      <c r="AB47" s="14" t="n">
        <v>0</v>
      </c>
      <c r="AC47" s="14" t="n">
        <v>0</v>
      </c>
      <c r="AD47" s="14" t="n">
        <v>17</v>
      </c>
      <c r="AE47" s="14" t="n">
        <v>0</v>
      </c>
      <c r="AF47" s="14" t="n">
        <v>0</v>
      </c>
      <c r="AG47" s="14" t="n">
        <v>0</v>
      </c>
      <c r="AH47" s="14" t="n">
        <v>0.0001</v>
      </c>
      <c r="AI47" s="14" t="n">
        <v>0</v>
      </c>
      <c r="AJ47" s="14" t="n">
        <v>0</v>
      </c>
      <c r="AK47" s="14" t="n">
        <v>1</v>
      </c>
      <c r="AL47">
        <f>0.1695-0.7018*BR46</f>
        <v/>
      </c>
      <c r="AM47">
        <f>0.515+2.883*BR46</f>
        <v/>
      </c>
      <c r="AN47" s="14" t="n">
        <v>0</v>
      </c>
      <c r="AO47" s="14" t="n">
        <v>1</v>
      </c>
      <c r="AP47">
        <f>0.03988-0.1606*BR46</f>
        <v/>
      </c>
      <c r="AQ47">
        <f>0.09952+0.7996*BR46</f>
        <v/>
      </c>
      <c r="AR47" s="14" t="n">
        <v>0</v>
      </c>
      <c r="AS47" s="14" t="n">
        <v>1</v>
      </c>
      <c r="AT47">
        <f>-0.007969-0.4292*BR46</f>
        <v/>
      </c>
      <c r="AU47">
        <f>6.505-2.985*BR46</f>
        <v/>
      </c>
      <c r="AV47" s="14" t="n">
        <v>0</v>
      </c>
      <c r="AW47" s="14" t="n">
        <v>1</v>
      </c>
      <c r="AX47">
        <f>0.004994-0.07005*BR46</f>
        <v/>
      </c>
      <c r="AY47">
        <f>0.09978+0.7974*BR46</f>
        <v/>
      </c>
      <c r="AZ47" s="14" t="n">
        <v>0</v>
      </c>
      <c r="BA47" s="14" t="n">
        <v>0</v>
      </c>
      <c r="BB47" s="14" t="n">
        <v>44.89</v>
      </c>
      <c r="BC47" s="14" t="n">
        <v>0</v>
      </c>
      <c r="BD47" s="14" t="n">
        <v>0</v>
      </c>
      <c r="BE47" s="14" t="n">
        <v>1</v>
      </c>
      <c r="BF47">
        <f>0.01998-0.09041*BR46</f>
        <v/>
      </c>
      <c r="BG47" s="14">
        <f>0.09981+0.371*BR46</f>
        <v/>
      </c>
      <c r="BH47" s="14" t="n">
        <v>0</v>
      </c>
      <c r="BI47" s="14" t="n">
        <v>0</v>
      </c>
      <c r="BJ47" s="14" t="n">
        <v>0.3515</v>
      </c>
      <c r="BK47" s="14" t="n">
        <v>0</v>
      </c>
      <c r="BL47" s="14" t="n">
        <v>0</v>
      </c>
      <c r="BM47" s="14" t="n">
        <v>0</v>
      </c>
      <c r="BN47">
        <f>0.3+0.4986*BR46</f>
        <v/>
      </c>
      <c r="BO47" s="14" t="n">
        <v>0</v>
      </c>
      <c r="BP47" s="19" t="n">
        <v>0</v>
      </c>
      <c r="BQ47">
        <f>BS47</f>
        <v/>
      </c>
      <c r="BR47">
        <f>BQ47/100</f>
        <v/>
      </c>
      <c r="BS47">
        <f>1+BS46</f>
        <v/>
      </c>
    </row>
    <row r="48">
      <c r="A48">
        <f>"EW_sand_Ruled"&amp;"_"&amp;BQ48</f>
        <v/>
      </c>
      <c r="B48" s="15" t="inlineStr">
        <is>
          <t>PISA</t>
        </is>
      </c>
      <c r="C48" s="14" t="inlineStr">
        <is>
          <t>correlation with_Dr</t>
        </is>
      </c>
      <c r="D48" s="15" t="inlineStr">
        <is>
          <t>Sand</t>
        </is>
      </c>
      <c r="E48" s="14" t="n">
        <v>0</v>
      </c>
      <c r="F48">
        <f>146.1-92.11*BR47</f>
        <v/>
      </c>
      <c r="G48" s="14" t="n">
        <v>0</v>
      </c>
      <c r="H48" s="14" t="n">
        <v>0</v>
      </c>
      <c r="I48" s="14" t="n">
        <v>1</v>
      </c>
      <c r="J48">
        <f>0.3375-8.9*BR47</f>
        <v/>
      </c>
      <c r="K48" s="14">
        <f>0.3667+25.89*BR47</f>
        <v/>
      </c>
      <c r="L48" s="14" t="n">
        <v>0</v>
      </c>
      <c r="M48" s="14" t="n">
        <v>1</v>
      </c>
      <c r="N48">
        <f>-0.9178</f>
        <v/>
      </c>
      <c r="O48">
        <f>8.73-0.6982*BR47</f>
        <v/>
      </c>
      <c r="P48" s="14" t="n">
        <v>0</v>
      </c>
      <c r="Q48" s="14" t="n">
        <v>0</v>
      </c>
      <c r="R48">
        <f>0.917+0.06193*BR47</f>
        <v/>
      </c>
      <c r="S48" s="14" t="n">
        <v>0</v>
      </c>
      <c r="T48" s="14" t="n">
        <v>0</v>
      </c>
      <c r="U48" s="14" t="n">
        <v>0</v>
      </c>
      <c r="V48" s="14" t="n">
        <v>20</v>
      </c>
      <c r="W48" s="14" t="n">
        <v>0</v>
      </c>
      <c r="X48" s="14" t="n">
        <v>0</v>
      </c>
      <c r="Y48" s="14" t="n">
        <v>1</v>
      </c>
      <c r="Z48">
        <f>-0.1989+0.2019*BR47</f>
        <v/>
      </c>
      <c r="AA48" s="14" t="n">
        <v>0.2605</v>
      </c>
      <c r="AB48" s="14" t="n">
        <v>0</v>
      </c>
      <c r="AC48" s="14" t="n">
        <v>0</v>
      </c>
      <c r="AD48" s="14" t="n">
        <v>17</v>
      </c>
      <c r="AE48" s="14" t="n">
        <v>0</v>
      </c>
      <c r="AF48" s="14" t="n">
        <v>0</v>
      </c>
      <c r="AG48" s="14" t="n">
        <v>0</v>
      </c>
      <c r="AH48" s="14" t="n">
        <v>0.0001</v>
      </c>
      <c r="AI48" s="14" t="n">
        <v>0</v>
      </c>
      <c r="AJ48" s="14" t="n">
        <v>0</v>
      </c>
      <c r="AK48" s="14" t="n">
        <v>1</v>
      </c>
      <c r="AL48">
        <f>0.1695-0.7018*BR47</f>
        <v/>
      </c>
      <c r="AM48">
        <f>0.515+2.883*BR47</f>
        <v/>
      </c>
      <c r="AN48" s="14" t="n">
        <v>0</v>
      </c>
      <c r="AO48" s="14" t="n">
        <v>1</v>
      </c>
      <c r="AP48">
        <f>0.03988-0.1606*BR47</f>
        <v/>
      </c>
      <c r="AQ48">
        <f>0.09952+0.7996*BR47</f>
        <v/>
      </c>
      <c r="AR48" s="14" t="n">
        <v>0</v>
      </c>
      <c r="AS48" s="14" t="n">
        <v>1</v>
      </c>
      <c r="AT48">
        <f>-0.007969-0.4292*BR47</f>
        <v/>
      </c>
      <c r="AU48">
        <f>6.505-2.985*BR47</f>
        <v/>
      </c>
      <c r="AV48" s="14" t="n">
        <v>0</v>
      </c>
      <c r="AW48" s="14" t="n">
        <v>1</v>
      </c>
      <c r="AX48">
        <f>0.004994-0.07005*BR47</f>
        <v/>
      </c>
      <c r="AY48">
        <f>0.09978+0.7974*BR47</f>
        <v/>
      </c>
      <c r="AZ48" s="14" t="n">
        <v>0</v>
      </c>
      <c r="BA48" s="14" t="n">
        <v>0</v>
      </c>
      <c r="BB48" s="14" t="n">
        <v>44.89</v>
      </c>
      <c r="BC48" s="14" t="n">
        <v>0</v>
      </c>
      <c r="BD48" s="14" t="n">
        <v>0</v>
      </c>
      <c r="BE48" s="14" t="n">
        <v>1</v>
      </c>
      <c r="BF48">
        <f>0.01998-0.09041*BR47</f>
        <v/>
      </c>
      <c r="BG48" s="14">
        <f>0.09981+0.371*BR47</f>
        <v/>
      </c>
      <c r="BH48" s="14" t="n">
        <v>0</v>
      </c>
      <c r="BI48" s="14" t="n">
        <v>0</v>
      </c>
      <c r="BJ48" s="14" t="n">
        <v>0.3515</v>
      </c>
      <c r="BK48" s="14" t="n">
        <v>0</v>
      </c>
      <c r="BL48" s="14" t="n">
        <v>0</v>
      </c>
      <c r="BM48" s="14" t="n">
        <v>0</v>
      </c>
      <c r="BN48">
        <f>0.3+0.4986*BR47</f>
        <v/>
      </c>
      <c r="BO48" s="14" t="n">
        <v>0</v>
      </c>
      <c r="BP48" s="19" t="n">
        <v>0</v>
      </c>
      <c r="BQ48">
        <f>BS48</f>
        <v/>
      </c>
      <c r="BR48">
        <f>BQ48/100</f>
        <v/>
      </c>
      <c r="BS48">
        <f>1+BS47</f>
        <v/>
      </c>
    </row>
    <row r="49">
      <c r="A49">
        <f>"EW_sand_Ruled"&amp;"_"&amp;BQ49</f>
        <v/>
      </c>
      <c r="B49" s="15" t="inlineStr">
        <is>
          <t>PISA</t>
        </is>
      </c>
      <c r="C49" s="14" t="inlineStr">
        <is>
          <t>correlation with_Dr</t>
        </is>
      </c>
      <c r="D49" s="15" t="inlineStr">
        <is>
          <t>Sand</t>
        </is>
      </c>
      <c r="E49" s="14" t="n">
        <v>0</v>
      </c>
      <c r="F49">
        <f>146.1-92.11*BR48</f>
        <v/>
      </c>
      <c r="G49" s="14" t="n">
        <v>0</v>
      </c>
      <c r="H49" s="14" t="n">
        <v>0</v>
      </c>
      <c r="I49" s="14" t="n">
        <v>1</v>
      </c>
      <c r="J49">
        <f>0.3375-8.9*BR48</f>
        <v/>
      </c>
      <c r="K49" s="14">
        <f>0.3667+25.89*BR48</f>
        <v/>
      </c>
      <c r="L49" s="14" t="n">
        <v>0</v>
      </c>
      <c r="M49" s="14" t="n">
        <v>1</v>
      </c>
      <c r="N49">
        <f>-0.9178</f>
        <v/>
      </c>
      <c r="O49">
        <f>8.73-0.6982*BR48</f>
        <v/>
      </c>
      <c r="P49" s="14" t="n">
        <v>0</v>
      </c>
      <c r="Q49" s="14" t="n">
        <v>0</v>
      </c>
      <c r="R49">
        <f>0.917+0.06193*BR48</f>
        <v/>
      </c>
      <c r="S49" s="14" t="n">
        <v>0</v>
      </c>
      <c r="T49" s="14" t="n">
        <v>0</v>
      </c>
      <c r="U49" s="14" t="n">
        <v>0</v>
      </c>
      <c r="V49" s="14" t="n">
        <v>20</v>
      </c>
      <c r="W49" s="14" t="n">
        <v>0</v>
      </c>
      <c r="X49" s="14" t="n">
        <v>0</v>
      </c>
      <c r="Y49" s="14" t="n">
        <v>1</v>
      </c>
      <c r="Z49">
        <f>-0.1989+0.2019*BR48</f>
        <v/>
      </c>
      <c r="AA49" s="14" t="n">
        <v>0.2605</v>
      </c>
      <c r="AB49" s="14" t="n">
        <v>0</v>
      </c>
      <c r="AC49" s="14" t="n">
        <v>0</v>
      </c>
      <c r="AD49" s="14" t="n">
        <v>17</v>
      </c>
      <c r="AE49" s="14" t="n">
        <v>0</v>
      </c>
      <c r="AF49" s="14" t="n">
        <v>0</v>
      </c>
      <c r="AG49" s="14" t="n">
        <v>0</v>
      </c>
      <c r="AH49" s="14" t="n">
        <v>0.0001</v>
      </c>
      <c r="AI49" s="14" t="n">
        <v>0</v>
      </c>
      <c r="AJ49" s="14" t="n">
        <v>0</v>
      </c>
      <c r="AK49" s="14" t="n">
        <v>1</v>
      </c>
      <c r="AL49">
        <f>0.1695-0.7018*BR48</f>
        <v/>
      </c>
      <c r="AM49">
        <f>0.515+2.883*BR48</f>
        <v/>
      </c>
      <c r="AN49" s="14" t="n">
        <v>0</v>
      </c>
      <c r="AO49" s="14" t="n">
        <v>1</v>
      </c>
      <c r="AP49">
        <f>0.03988-0.1606*BR48</f>
        <v/>
      </c>
      <c r="AQ49">
        <f>0.09952+0.7996*BR48</f>
        <v/>
      </c>
      <c r="AR49" s="14" t="n">
        <v>0</v>
      </c>
      <c r="AS49" s="14" t="n">
        <v>1</v>
      </c>
      <c r="AT49">
        <f>-0.007969-0.4292*BR48</f>
        <v/>
      </c>
      <c r="AU49">
        <f>6.505-2.985*BR48</f>
        <v/>
      </c>
      <c r="AV49" s="14" t="n">
        <v>0</v>
      </c>
      <c r="AW49" s="14" t="n">
        <v>1</v>
      </c>
      <c r="AX49">
        <f>0.004994-0.07005*BR48</f>
        <v/>
      </c>
      <c r="AY49">
        <f>0.09978+0.7974*BR48</f>
        <v/>
      </c>
      <c r="AZ49" s="14" t="n">
        <v>0</v>
      </c>
      <c r="BA49" s="14" t="n">
        <v>0</v>
      </c>
      <c r="BB49" s="14" t="n">
        <v>44.89</v>
      </c>
      <c r="BC49" s="14" t="n">
        <v>0</v>
      </c>
      <c r="BD49" s="14" t="n">
        <v>0</v>
      </c>
      <c r="BE49" s="14" t="n">
        <v>1</v>
      </c>
      <c r="BF49">
        <f>0.01998-0.09041*BR48</f>
        <v/>
      </c>
      <c r="BG49" s="14">
        <f>0.09981+0.371*BR48</f>
        <v/>
      </c>
      <c r="BH49" s="14" t="n">
        <v>0</v>
      </c>
      <c r="BI49" s="14" t="n">
        <v>0</v>
      </c>
      <c r="BJ49" s="14" t="n">
        <v>0.3515</v>
      </c>
      <c r="BK49" s="14" t="n">
        <v>0</v>
      </c>
      <c r="BL49" s="14" t="n">
        <v>0</v>
      </c>
      <c r="BM49" s="14" t="n">
        <v>0</v>
      </c>
      <c r="BN49">
        <f>0.3+0.4986*BR48</f>
        <v/>
      </c>
      <c r="BO49" s="14" t="n">
        <v>0</v>
      </c>
      <c r="BP49" s="19" t="n">
        <v>0</v>
      </c>
      <c r="BQ49">
        <f>BS49</f>
        <v/>
      </c>
      <c r="BR49">
        <f>BQ49/100</f>
        <v/>
      </c>
      <c r="BS49">
        <f>1+BS48</f>
        <v/>
      </c>
    </row>
    <row r="50">
      <c r="A50">
        <f>"EW_sand_Ruled"&amp;"_"&amp;BQ50</f>
        <v/>
      </c>
      <c r="B50" s="15" t="inlineStr">
        <is>
          <t>PISA</t>
        </is>
      </c>
      <c r="C50" s="14" t="inlineStr">
        <is>
          <t>correlation with_Dr</t>
        </is>
      </c>
      <c r="D50" s="15" t="inlineStr">
        <is>
          <t>Sand</t>
        </is>
      </c>
      <c r="E50" s="14" t="n">
        <v>0</v>
      </c>
      <c r="F50">
        <f>146.1-92.11*BR49</f>
        <v/>
      </c>
      <c r="G50" s="14" t="n">
        <v>0</v>
      </c>
      <c r="H50" s="14" t="n">
        <v>0</v>
      </c>
      <c r="I50" s="14" t="n">
        <v>1</v>
      </c>
      <c r="J50">
        <f>0.3375-8.9*BR49</f>
        <v/>
      </c>
      <c r="K50" s="14">
        <f>0.3667+25.89*BR49</f>
        <v/>
      </c>
      <c r="L50" s="14" t="n">
        <v>0</v>
      </c>
      <c r="M50" s="14" t="n">
        <v>1</v>
      </c>
      <c r="N50">
        <f>-0.9178</f>
        <v/>
      </c>
      <c r="O50">
        <f>8.73-0.6982*BR49</f>
        <v/>
      </c>
      <c r="P50" s="14" t="n">
        <v>0</v>
      </c>
      <c r="Q50" s="14" t="n">
        <v>0</v>
      </c>
      <c r="R50">
        <f>0.917+0.06193*BR49</f>
        <v/>
      </c>
      <c r="S50" s="14" t="n">
        <v>0</v>
      </c>
      <c r="T50" s="14" t="n">
        <v>0</v>
      </c>
      <c r="U50" s="14" t="n">
        <v>0</v>
      </c>
      <c r="V50" s="14" t="n">
        <v>20</v>
      </c>
      <c r="W50" s="14" t="n">
        <v>0</v>
      </c>
      <c r="X50" s="14" t="n">
        <v>0</v>
      </c>
      <c r="Y50" s="14" t="n">
        <v>1</v>
      </c>
      <c r="Z50">
        <f>-0.1989+0.2019*BR49</f>
        <v/>
      </c>
      <c r="AA50" s="14" t="n">
        <v>0.2605</v>
      </c>
      <c r="AB50" s="14" t="n">
        <v>0</v>
      </c>
      <c r="AC50" s="14" t="n">
        <v>0</v>
      </c>
      <c r="AD50" s="14" t="n">
        <v>17</v>
      </c>
      <c r="AE50" s="14" t="n">
        <v>0</v>
      </c>
      <c r="AF50" s="14" t="n">
        <v>0</v>
      </c>
      <c r="AG50" s="14" t="n">
        <v>0</v>
      </c>
      <c r="AH50" s="14" t="n">
        <v>0.0001</v>
      </c>
      <c r="AI50" s="14" t="n">
        <v>0</v>
      </c>
      <c r="AJ50" s="14" t="n">
        <v>0</v>
      </c>
      <c r="AK50" s="14" t="n">
        <v>1</v>
      </c>
      <c r="AL50">
        <f>0.1695-0.7018*BR49</f>
        <v/>
      </c>
      <c r="AM50">
        <f>0.515+2.883*BR49</f>
        <v/>
      </c>
      <c r="AN50" s="14" t="n">
        <v>0</v>
      </c>
      <c r="AO50" s="14" t="n">
        <v>1</v>
      </c>
      <c r="AP50">
        <f>0.03988-0.1606*BR49</f>
        <v/>
      </c>
      <c r="AQ50">
        <f>0.09952+0.7996*BR49</f>
        <v/>
      </c>
      <c r="AR50" s="14" t="n">
        <v>0</v>
      </c>
      <c r="AS50" s="14" t="n">
        <v>1</v>
      </c>
      <c r="AT50">
        <f>-0.007969-0.4292*BR49</f>
        <v/>
      </c>
      <c r="AU50">
        <f>6.505-2.985*BR49</f>
        <v/>
      </c>
      <c r="AV50" s="14" t="n">
        <v>0</v>
      </c>
      <c r="AW50" s="14" t="n">
        <v>1</v>
      </c>
      <c r="AX50">
        <f>0.004994-0.07005*BR49</f>
        <v/>
      </c>
      <c r="AY50">
        <f>0.09978+0.7974*BR49</f>
        <v/>
      </c>
      <c r="AZ50" s="14" t="n">
        <v>0</v>
      </c>
      <c r="BA50" s="14" t="n">
        <v>0</v>
      </c>
      <c r="BB50" s="14" t="n">
        <v>44.89</v>
      </c>
      <c r="BC50" s="14" t="n">
        <v>0</v>
      </c>
      <c r="BD50" s="14" t="n">
        <v>0</v>
      </c>
      <c r="BE50" s="14" t="n">
        <v>1</v>
      </c>
      <c r="BF50">
        <f>0.01998-0.09041*BR49</f>
        <v/>
      </c>
      <c r="BG50" s="14">
        <f>0.09981+0.371*BR49</f>
        <v/>
      </c>
      <c r="BH50" s="14" t="n">
        <v>0</v>
      </c>
      <c r="BI50" s="14" t="n">
        <v>0</v>
      </c>
      <c r="BJ50" s="14" t="n">
        <v>0.3515</v>
      </c>
      <c r="BK50" s="14" t="n">
        <v>0</v>
      </c>
      <c r="BL50" s="14" t="n">
        <v>0</v>
      </c>
      <c r="BM50" s="14" t="n">
        <v>0</v>
      </c>
      <c r="BN50">
        <f>0.3+0.4986*BR49</f>
        <v/>
      </c>
      <c r="BO50" s="14" t="n">
        <v>0</v>
      </c>
      <c r="BP50" s="19" t="n">
        <v>0</v>
      </c>
      <c r="BQ50">
        <f>BS50</f>
        <v/>
      </c>
      <c r="BR50">
        <f>BQ50/100</f>
        <v/>
      </c>
      <c r="BS50">
        <f>1+BS49</f>
        <v/>
      </c>
    </row>
    <row r="51">
      <c r="A51">
        <f>"EW_sand_Ruled"&amp;"_"&amp;BQ51</f>
        <v/>
      </c>
      <c r="B51" s="15" t="inlineStr">
        <is>
          <t>PISA</t>
        </is>
      </c>
      <c r="C51" s="14" t="inlineStr">
        <is>
          <t>correlation with_Dr</t>
        </is>
      </c>
      <c r="D51" s="15" t="inlineStr">
        <is>
          <t>Sand</t>
        </is>
      </c>
      <c r="E51" s="14" t="n">
        <v>0</v>
      </c>
      <c r="F51">
        <f>146.1-92.11*BR50</f>
        <v/>
      </c>
      <c r="G51" s="14" t="n">
        <v>0</v>
      </c>
      <c r="H51" s="14" t="n">
        <v>0</v>
      </c>
      <c r="I51" s="14" t="n">
        <v>1</v>
      </c>
      <c r="J51">
        <f>0.3375-8.9*BR50</f>
        <v/>
      </c>
      <c r="K51" s="14">
        <f>0.3667+25.89*BR50</f>
        <v/>
      </c>
      <c r="L51" s="14" t="n">
        <v>0</v>
      </c>
      <c r="M51" s="14" t="n">
        <v>1</v>
      </c>
      <c r="N51">
        <f>-0.9178</f>
        <v/>
      </c>
      <c r="O51">
        <f>8.73-0.6982*BR50</f>
        <v/>
      </c>
      <c r="P51" s="14" t="n">
        <v>0</v>
      </c>
      <c r="Q51" s="14" t="n">
        <v>0</v>
      </c>
      <c r="R51">
        <f>0.917+0.06193*BR50</f>
        <v/>
      </c>
      <c r="S51" s="14" t="n">
        <v>0</v>
      </c>
      <c r="T51" s="14" t="n">
        <v>0</v>
      </c>
      <c r="U51" s="14" t="n">
        <v>0</v>
      </c>
      <c r="V51" s="14" t="n">
        <v>20</v>
      </c>
      <c r="W51" s="14" t="n">
        <v>0</v>
      </c>
      <c r="X51" s="14" t="n">
        <v>0</v>
      </c>
      <c r="Y51" s="14" t="n">
        <v>1</v>
      </c>
      <c r="Z51">
        <f>-0.1989+0.2019*BR50</f>
        <v/>
      </c>
      <c r="AA51" s="14" t="n">
        <v>0.2605</v>
      </c>
      <c r="AB51" s="14" t="n">
        <v>0</v>
      </c>
      <c r="AC51" s="14" t="n">
        <v>0</v>
      </c>
      <c r="AD51" s="14" t="n">
        <v>17</v>
      </c>
      <c r="AE51" s="14" t="n">
        <v>0</v>
      </c>
      <c r="AF51" s="14" t="n">
        <v>0</v>
      </c>
      <c r="AG51" s="14" t="n">
        <v>0</v>
      </c>
      <c r="AH51" s="14" t="n">
        <v>0.0001</v>
      </c>
      <c r="AI51" s="14" t="n">
        <v>0</v>
      </c>
      <c r="AJ51" s="14" t="n">
        <v>0</v>
      </c>
      <c r="AK51" s="14" t="n">
        <v>1</v>
      </c>
      <c r="AL51">
        <f>0.1695-0.7018*BR50</f>
        <v/>
      </c>
      <c r="AM51">
        <f>0.515+2.883*BR50</f>
        <v/>
      </c>
      <c r="AN51" s="14" t="n">
        <v>0</v>
      </c>
      <c r="AO51" s="14" t="n">
        <v>1</v>
      </c>
      <c r="AP51">
        <f>0.03988-0.1606*BR50</f>
        <v/>
      </c>
      <c r="AQ51">
        <f>0.09952+0.7996*BR50</f>
        <v/>
      </c>
      <c r="AR51" s="14" t="n">
        <v>0</v>
      </c>
      <c r="AS51" s="14" t="n">
        <v>1</v>
      </c>
      <c r="AT51">
        <f>-0.007969-0.4292*BR50</f>
        <v/>
      </c>
      <c r="AU51">
        <f>6.505-2.985*BR50</f>
        <v/>
      </c>
      <c r="AV51" s="14" t="n">
        <v>0</v>
      </c>
      <c r="AW51" s="14" t="n">
        <v>1</v>
      </c>
      <c r="AX51">
        <f>0.004994-0.07005*BR50</f>
        <v/>
      </c>
      <c r="AY51">
        <f>0.09978+0.7974*BR50</f>
        <v/>
      </c>
      <c r="AZ51" s="14" t="n">
        <v>0</v>
      </c>
      <c r="BA51" s="14" t="n">
        <v>0</v>
      </c>
      <c r="BB51" s="14" t="n">
        <v>44.89</v>
      </c>
      <c r="BC51" s="14" t="n">
        <v>0</v>
      </c>
      <c r="BD51" s="14" t="n">
        <v>0</v>
      </c>
      <c r="BE51" s="14" t="n">
        <v>1</v>
      </c>
      <c r="BF51">
        <f>0.01998-0.09041*BR50</f>
        <v/>
      </c>
      <c r="BG51" s="14">
        <f>0.09981+0.371*BR50</f>
        <v/>
      </c>
      <c r="BH51" s="14" t="n">
        <v>0</v>
      </c>
      <c r="BI51" s="14" t="n">
        <v>0</v>
      </c>
      <c r="BJ51" s="14" t="n">
        <v>0.3515</v>
      </c>
      <c r="BK51" s="14" t="n">
        <v>0</v>
      </c>
      <c r="BL51" s="14" t="n">
        <v>0</v>
      </c>
      <c r="BM51" s="14" t="n">
        <v>0</v>
      </c>
      <c r="BN51">
        <f>0.3+0.4986*BR50</f>
        <v/>
      </c>
      <c r="BO51" s="14" t="n">
        <v>0</v>
      </c>
      <c r="BP51" s="19" t="n">
        <v>0</v>
      </c>
      <c r="BQ51">
        <f>BS51</f>
        <v/>
      </c>
      <c r="BR51">
        <f>BQ51/100</f>
        <v/>
      </c>
      <c r="BS51">
        <f>1+BS50</f>
        <v/>
      </c>
    </row>
    <row r="52">
      <c r="A52">
        <f>"EW_sand_Ruled"&amp;"_"&amp;BQ52</f>
        <v/>
      </c>
      <c r="B52" s="15" t="inlineStr">
        <is>
          <t>PISA</t>
        </is>
      </c>
      <c r="C52" s="14" t="inlineStr">
        <is>
          <t>correlation with_Dr</t>
        </is>
      </c>
      <c r="D52" s="15" t="inlineStr">
        <is>
          <t>Sand</t>
        </is>
      </c>
      <c r="E52" s="14" t="n">
        <v>0</v>
      </c>
      <c r="F52">
        <f>146.1-92.11*BR51</f>
        <v/>
      </c>
      <c r="G52" s="14" t="n">
        <v>0</v>
      </c>
      <c r="H52" s="14" t="n">
        <v>0</v>
      </c>
      <c r="I52" s="14" t="n">
        <v>1</v>
      </c>
      <c r="J52">
        <f>0.3375-8.9*BR51</f>
        <v/>
      </c>
      <c r="K52" s="14">
        <f>0.3667+25.89*BR51</f>
        <v/>
      </c>
      <c r="L52" s="14" t="n">
        <v>0</v>
      </c>
      <c r="M52" s="14" t="n">
        <v>1</v>
      </c>
      <c r="N52">
        <f>-0.9178</f>
        <v/>
      </c>
      <c r="O52">
        <f>8.73-0.6982*BR51</f>
        <v/>
      </c>
      <c r="P52" s="14" t="n">
        <v>0</v>
      </c>
      <c r="Q52" s="14" t="n">
        <v>0</v>
      </c>
      <c r="R52">
        <f>0.917+0.06193*BR51</f>
        <v/>
      </c>
      <c r="S52" s="14" t="n">
        <v>0</v>
      </c>
      <c r="T52" s="14" t="n">
        <v>0</v>
      </c>
      <c r="U52" s="14" t="n">
        <v>0</v>
      </c>
      <c r="V52" s="14" t="n">
        <v>20</v>
      </c>
      <c r="W52" s="14" t="n">
        <v>0</v>
      </c>
      <c r="X52" s="14" t="n">
        <v>0</v>
      </c>
      <c r="Y52" s="14" t="n">
        <v>1</v>
      </c>
      <c r="Z52">
        <f>-0.1989+0.2019*BR51</f>
        <v/>
      </c>
      <c r="AA52" s="14" t="n">
        <v>0.2605</v>
      </c>
      <c r="AB52" s="14" t="n">
        <v>0</v>
      </c>
      <c r="AC52" s="14" t="n">
        <v>0</v>
      </c>
      <c r="AD52" s="14" t="n">
        <v>17</v>
      </c>
      <c r="AE52" s="14" t="n">
        <v>0</v>
      </c>
      <c r="AF52" s="14" t="n">
        <v>0</v>
      </c>
      <c r="AG52" s="14" t="n">
        <v>0</v>
      </c>
      <c r="AH52" s="14" t="n">
        <v>0.0001</v>
      </c>
      <c r="AI52" s="14" t="n">
        <v>0</v>
      </c>
      <c r="AJ52" s="14" t="n">
        <v>0</v>
      </c>
      <c r="AK52" s="14" t="n">
        <v>1</v>
      </c>
      <c r="AL52">
        <f>0.1695-0.7018*BR51</f>
        <v/>
      </c>
      <c r="AM52">
        <f>0.515+2.883*BR51</f>
        <v/>
      </c>
      <c r="AN52" s="14" t="n">
        <v>0</v>
      </c>
      <c r="AO52" s="14" t="n">
        <v>1</v>
      </c>
      <c r="AP52">
        <f>0.03988-0.1606*BR51</f>
        <v/>
      </c>
      <c r="AQ52">
        <f>0.09952+0.7996*BR51</f>
        <v/>
      </c>
      <c r="AR52" s="14" t="n">
        <v>0</v>
      </c>
      <c r="AS52" s="14" t="n">
        <v>1</v>
      </c>
      <c r="AT52">
        <f>-0.007969-0.4292*BR51</f>
        <v/>
      </c>
      <c r="AU52">
        <f>6.505-2.985*BR51</f>
        <v/>
      </c>
      <c r="AV52" s="14" t="n">
        <v>0</v>
      </c>
      <c r="AW52" s="14" t="n">
        <v>1</v>
      </c>
      <c r="AX52">
        <f>0.004994-0.07005*BR51</f>
        <v/>
      </c>
      <c r="AY52">
        <f>0.09978+0.7974*BR51</f>
        <v/>
      </c>
      <c r="AZ52" s="14" t="n">
        <v>0</v>
      </c>
      <c r="BA52" s="14" t="n">
        <v>0</v>
      </c>
      <c r="BB52" s="14" t="n">
        <v>44.89</v>
      </c>
      <c r="BC52" s="14" t="n">
        <v>0</v>
      </c>
      <c r="BD52" s="14" t="n">
        <v>0</v>
      </c>
      <c r="BE52" s="14" t="n">
        <v>1</v>
      </c>
      <c r="BF52">
        <f>0.01998-0.09041*BR51</f>
        <v/>
      </c>
      <c r="BG52" s="14">
        <f>0.09981+0.371*BR51</f>
        <v/>
      </c>
      <c r="BH52" s="14" t="n">
        <v>0</v>
      </c>
      <c r="BI52" s="14" t="n">
        <v>0</v>
      </c>
      <c r="BJ52" s="14" t="n">
        <v>0.3515</v>
      </c>
      <c r="BK52" s="14" t="n">
        <v>0</v>
      </c>
      <c r="BL52" s="14" t="n">
        <v>0</v>
      </c>
      <c r="BM52" s="14" t="n">
        <v>0</v>
      </c>
      <c r="BN52">
        <f>0.3+0.4986*BR51</f>
        <v/>
      </c>
      <c r="BO52" s="14" t="n">
        <v>0</v>
      </c>
      <c r="BP52" s="19" t="n">
        <v>0</v>
      </c>
      <c r="BQ52">
        <f>BS52</f>
        <v/>
      </c>
      <c r="BR52">
        <f>BQ52/100</f>
        <v/>
      </c>
      <c r="BS52">
        <f>1+BS51</f>
        <v/>
      </c>
    </row>
    <row r="53">
      <c r="A53">
        <f>"EW_sand_Ruled"&amp;"_"&amp;BQ53</f>
        <v/>
      </c>
      <c r="B53" s="15" t="inlineStr">
        <is>
          <t>PISA</t>
        </is>
      </c>
      <c r="C53" s="14" t="inlineStr">
        <is>
          <t>correlation with_Dr</t>
        </is>
      </c>
      <c r="D53" s="15" t="inlineStr">
        <is>
          <t>Sand</t>
        </is>
      </c>
      <c r="E53" s="14" t="n">
        <v>0</v>
      </c>
      <c r="F53">
        <f>146.1-92.11*BR52</f>
        <v/>
      </c>
      <c r="G53" s="14" t="n">
        <v>0</v>
      </c>
      <c r="H53" s="14" t="n">
        <v>0</v>
      </c>
      <c r="I53" s="14" t="n">
        <v>1</v>
      </c>
      <c r="J53">
        <f>0.3375-8.9*BR52</f>
        <v/>
      </c>
      <c r="K53" s="14">
        <f>0.3667+25.89*BR52</f>
        <v/>
      </c>
      <c r="L53" s="14" t="n">
        <v>0</v>
      </c>
      <c r="M53" s="14" t="n">
        <v>1</v>
      </c>
      <c r="N53">
        <f>-0.9178</f>
        <v/>
      </c>
      <c r="O53">
        <f>8.73-0.6982*BR52</f>
        <v/>
      </c>
      <c r="P53" s="14" t="n">
        <v>0</v>
      </c>
      <c r="Q53" s="14" t="n">
        <v>0</v>
      </c>
      <c r="R53">
        <f>0.917+0.06193*BR52</f>
        <v/>
      </c>
      <c r="S53" s="14" t="n">
        <v>0</v>
      </c>
      <c r="T53" s="14" t="n">
        <v>0</v>
      </c>
      <c r="U53" s="14" t="n">
        <v>0</v>
      </c>
      <c r="V53" s="14" t="n">
        <v>20</v>
      </c>
      <c r="W53" s="14" t="n">
        <v>0</v>
      </c>
      <c r="X53" s="14" t="n">
        <v>0</v>
      </c>
      <c r="Y53" s="14" t="n">
        <v>1</v>
      </c>
      <c r="Z53">
        <f>-0.1989+0.2019*BR52</f>
        <v/>
      </c>
      <c r="AA53" s="14" t="n">
        <v>0.2605</v>
      </c>
      <c r="AB53" s="14" t="n">
        <v>0</v>
      </c>
      <c r="AC53" s="14" t="n">
        <v>0</v>
      </c>
      <c r="AD53" s="14" t="n">
        <v>17</v>
      </c>
      <c r="AE53" s="14" t="n">
        <v>0</v>
      </c>
      <c r="AF53" s="14" t="n">
        <v>0</v>
      </c>
      <c r="AG53" s="14" t="n">
        <v>0</v>
      </c>
      <c r="AH53" s="14" t="n">
        <v>0.0001</v>
      </c>
      <c r="AI53" s="14" t="n">
        <v>0</v>
      </c>
      <c r="AJ53" s="14" t="n">
        <v>0</v>
      </c>
      <c r="AK53" s="14" t="n">
        <v>1</v>
      </c>
      <c r="AL53">
        <f>0.1695-0.7018*BR52</f>
        <v/>
      </c>
      <c r="AM53">
        <f>0.515+2.883*BR52</f>
        <v/>
      </c>
      <c r="AN53" s="14" t="n">
        <v>0</v>
      </c>
      <c r="AO53" s="14" t="n">
        <v>1</v>
      </c>
      <c r="AP53">
        <f>0.03988-0.1606*BR52</f>
        <v/>
      </c>
      <c r="AQ53">
        <f>0.09952+0.7996*BR52</f>
        <v/>
      </c>
      <c r="AR53" s="14" t="n">
        <v>0</v>
      </c>
      <c r="AS53" s="14" t="n">
        <v>1</v>
      </c>
      <c r="AT53">
        <f>-0.007969-0.4292*BR52</f>
        <v/>
      </c>
      <c r="AU53">
        <f>6.505-2.985*BR52</f>
        <v/>
      </c>
      <c r="AV53" s="14" t="n">
        <v>0</v>
      </c>
      <c r="AW53" s="14" t="n">
        <v>1</v>
      </c>
      <c r="AX53">
        <f>0.004994-0.07005*BR52</f>
        <v/>
      </c>
      <c r="AY53">
        <f>0.09978+0.7974*BR52</f>
        <v/>
      </c>
      <c r="AZ53" s="14" t="n">
        <v>0</v>
      </c>
      <c r="BA53" s="14" t="n">
        <v>0</v>
      </c>
      <c r="BB53" s="14" t="n">
        <v>44.89</v>
      </c>
      <c r="BC53" s="14" t="n">
        <v>0</v>
      </c>
      <c r="BD53" s="14" t="n">
        <v>0</v>
      </c>
      <c r="BE53" s="14" t="n">
        <v>1</v>
      </c>
      <c r="BF53">
        <f>0.01998-0.09041*BR52</f>
        <v/>
      </c>
      <c r="BG53" s="14">
        <f>0.09981+0.371*BR52</f>
        <v/>
      </c>
      <c r="BH53" s="14" t="n">
        <v>0</v>
      </c>
      <c r="BI53" s="14" t="n">
        <v>0</v>
      </c>
      <c r="BJ53" s="14" t="n">
        <v>0.3515</v>
      </c>
      <c r="BK53" s="14" t="n">
        <v>0</v>
      </c>
      <c r="BL53" s="14" t="n">
        <v>0</v>
      </c>
      <c r="BM53" s="14" t="n">
        <v>0</v>
      </c>
      <c r="BN53">
        <f>0.3+0.4986*BR52</f>
        <v/>
      </c>
      <c r="BO53" s="14" t="n">
        <v>0</v>
      </c>
      <c r="BP53" s="19" t="n">
        <v>0</v>
      </c>
      <c r="BQ53">
        <f>BS53</f>
        <v/>
      </c>
      <c r="BR53">
        <f>BQ53/100</f>
        <v/>
      </c>
      <c r="BS53">
        <f>1+BS52</f>
        <v/>
      </c>
    </row>
    <row r="54">
      <c r="A54">
        <f>"EW_sand_Ruled"&amp;"_"&amp;BQ54</f>
        <v/>
      </c>
      <c r="B54" s="15" t="inlineStr">
        <is>
          <t>PISA</t>
        </is>
      </c>
      <c r="C54" s="14" t="inlineStr">
        <is>
          <t>correlation with_Dr</t>
        </is>
      </c>
      <c r="D54" s="15" t="inlineStr">
        <is>
          <t>Sand</t>
        </is>
      </c>
      <c r="E54" s="14" t="n">
        <v>0</v>
      </c>
      <c r="F54">
        <f>146.1-92.11*BR53</f>
        <v/>
      </c>
      <c r="G54" s="14" t="n">
        <v>0</v>
      </c>
      <c r="H54" s="14" t="n">
        <v>0</v>
      </c>
      <c r="I54" s="14" t="n">
        <v>1</v>
      </c>
      <c r="J54">
        <f>0.3375-8.9*BR53</f>
        <v/>
      </c>
      <c r="K54" s="14">
        <f>0.3667+25.89*BR53</f>
        <v/>
      </c>
      <c r="L54" s="14" t="n">
        <v>0</v>
      </c>
      <c r="M54" s="14" t="n">
        <v>1</v>
      </c>
      <c r="N54">
        <f>-0.9178</f>
        <v/>
      </c>
      <c r="O54">
        <f>8.73-0.6982*BR53</f>
        <v/>
      </c>
      <c r="P54" s="14" t="n">
        <v>0</v>
      </c>
      <c r="Q54" s="14" t="n">
        <v>0</v>
      </c>
      <c r="R54">
        <f>0.917+0.06193*BR53</f>
        <v/>
      </c>
      <c r="S54" s="14" t="n">
        <v>0</v>
      </c>
      <c r="T54" s="14" t="n">
        <v>0</v>
      </c>
      <c r="U54" s="14" t="n">
        <v>0</v>
      </c>
      <c r="V54" s="14" t="n">
        <v>20</v>
      </c>
      <c r="W54" s="14" t="n">
        <v>0</v>
      </c>
      <c r="X54" s="14" t="n">
        <v>0</v>
      </c>
      <c r="Y54" s="14" t="n">
        <v>1</v>
      </c>
      <c r="Z54">
        <f>-0.1989+0.2019*BR53</f>
        <v/>
      </c>
      <c r="AA54" s="14" t="n">
        <v>0.2605</v>
      </c>
      <c r="AB54" s="14" t="n">
        <v>0</v>
      </c>
      <c r="AC54" s="14" t="n">
        <v>0</v>
      </c>
      <c r="AD54" s="14" t="n">
        <v>17</v>
      </c>
      <c r="AE54" s="14" t="n">
        <v>0</v>
      </c>
      <c r="AF54" s="14" t="n">
        <v>0</v>
      </c>
      <c r="AG54" s="14" t="n">
        <v>0</v>
      </c>
      <c r="AH54" s="14" t="n">
        <v>0.0001</v>
      </c>
      <c r="AI54" s="14" t="n">
        <v>0</v>
      </c>
      <c r="AJ54" s="14" t="n">
        <v>0</v>
      </c>
      <c r="AK54" s="14" t="n">
        <v>1</v>
      </c>
      <c r="AL54">
        <f>0.1695-0.7018*BR53</f>
        <v/>
      </c>
      <c r="AM54">
        <f>0.515+2.883*BR53</f>
        <v/>
      </c>
      <c r="AN54" s="14" t="n">
        <v>0</v>
      </c>
      <c r="AO54" s="14" t="n">
        <v>1</v>
      </c>
      <c r="AP54">
        <f>0.03988-0.1606*BR53</f>
        <v/>
      </c>
      <c r="AQ54">
        <f>0.09952+0.7996*BR53</f>
        <v/>
      </c>
      <c r="AR54" s="14" t="n">
        <v>0</v>
      </c>
      <c r="AS54" s="14" t="n">
        <v>1</v>
      </c>
      <c r="AT54">
        <f>-0.007969-0.4292*BR53</f>
        <v/>
      </c>
      <c r="AU54">
        <f>6.505-2.985*BR53</f>
        <v/>
      </c>
      <c r="AV54" s="14" t="n">
        <v>0</v>
      </c>
      <c r="AW54" s="14" t="n">
        <v>1</v>
      </c>
      <c r="AX54">
        <f>0.004994-0.07005*BR53</f>
        <v/>
      </c>
      <c r="AY54">
        <f>0.09978+0.7974*BR53</f>
        <v/>
      </c>
      <c r="AZ54" s="14" t="n">
        <v>0</v>
      </c>
      <c r="BA54" s="14" t="n">
        <v>0</v>
      </c>
      <c r="BB54" s="14" t="n">
        <v>44.89</v>
      </c>
      <c r="BC54" s="14" t="n">
        <v>0</v>
      </c>
      <c r="BD54" s="14" t="n">
        <v>0</v>
      </c>
      <c r="BE54" s="14" t="n">
        <v>1</v>
      </c>
      <c r="BF54">
        <f>0.01998-0.09041*BR53</f>
        <v/>
      </c>
      <c r="BG54" s="14">
        <f>0.09981+0.371*BR53</f>
        <v/>
      </c>
      <c r="BH54" s="14" t="n">
        <v>0</v>
      </c>
      <c r="BI54" s="14" t="n">
        <v>0</v>
      </c>
      <c r="BJ54" s="14" t="n">
        <v>0.3515</v>
      </c>
      <c r="BK54" s="14" t="n">
        <v>0</v>
      </c>
      <c r="BL54" s="14" t="n">
        <v>0</v>
      </c>
      <c r="BM54" s="14" t="n">
        <v>0</v>
      </c>
      <c r="BN54">
        <f>0.3+0.4986*BR53</f>
        <v/>
      </c>
      <c r="BO54" s="14" t="n">
        <v>0</v>
      </c>
      <c r="BP54" s="19" t="n">
        <v>0</v>
      </c>
      <c r="BQ54">
        <f>BS54</f>
        <v/>
      </c>
      <c r="BR54">
        <f>BQ54/100</f>
        <v/>
      </c>
      <c r="BS54">
        <f>1+BS53</f>
        <v/>
      </c>
    </row>
    <row r="55">
      <c r="A55">
        <f>"EW_sand_Ruled"&amp;"_"&amp;BQ55</f>
        <v/>
      </c>
      <c r="B55" s="15" t="inlineStr">
        <is>
          <t>PISA</t>
        </is>
      </c>
      <c r="C55" s="14" t="inlineStr">
        <is>
          <t>correlation with_Dr</t>
        </is>
      </c>
      <c r="D55" s="15" t="inlineStr">
        <is>
          <t>Sand</t>
        </is>
      </c>
      <c r="E55" s="14" t="n">
        <v>0</v>
      </c>
      <c r="F55">
        <f>146.1-92.11*BR54</f>
        <v/>
      </c>
      <c r="G55" s="14" t="n">
        <v>0</v>
      </c>
      <c r="H55" s="14" t="n">
        <v>0</v>
      </c>
      <c r="I55" s="14" t="n">
        <v>1</v>
      </c>
      <c r="J55">
        <f>0.3375-8.9*BR54</f>
        <v/>
      </c>
      <c r="K55" s="14">
        <f>0.3667+25.89*BR54</f>
        <v/>
      </c>
      <c r="L55" s="14" t="n">
        <v>0</v>
      </c>
      <c r="M55" s="14" t="n">
        <v>1</v>
      </c>
      <c r="N55">
        <f>-0.9178</f>
        <v/>
      </c>
      <c r="O55">
        <f>8.73-0.6982*BR54</f>
        <v/>
      </c>
      <c r="P55" s="14" t="n">
        <v>0</v>
      </c>
      <c r="Q55" s="14" t="n">
        <v>0</v>
      </c>
      <c r="R55">
        <f>0.917+0.06193*BR54</f>
        <v/>
      </c>
      <c r="S55" s="14" t="n">
        <v>0</v>
      </c>
      <c r="T55" s="14" t="n">
        <v>0</v>
      </c>
      <c r="U55" s="14" t="n">
        <v>0</v>
      </c>
      <c r="V55" s="14" t="n">
        <v>20</v>
      </c>
      <c r="W55" s="14" t="n">
        <v>0</v>
      </c>
      <c r="X55" s="14" t="n">
        <v>0</v>
      </c>
      <c r="Y55" s="14" t="n">
        <v>1</v>
      </c>
      <c r="Z55">
        <f>-0.1989+0.2019*BR54</f>
        <v/>
      </c>
      <c r="AA55" s="14" t="n">
        <v>0.2605</v>
      </c>
      <c r="AB55" s="14" t="n">
        <v>0</v>
      </c>
      <c r="AC55" s="14" t="n">
        <v>0</v>
      </c>
      <c r="AD55" s="14" t="n">
        <v>17</v>
      </c>
      <c r="AE55" s="14" t="n">
        <v>0</v>
      </c>
      <c r="AF55" s="14" t="n">
        <v>0</v>
      </c>
      <c r="AG55" s="14" t="n">
        <v>0</v>
      </c>
      <c r="AH55" s="14" t="n">
        <v>0.0001</v>
      </c>
      <c r="AI55" s="14" t="n">
        <v>0</v>
      </c>
      <c r="AJ55" s="14" t="n">
        <v>0</v>
      </c>
      <c r="AK55" s="14" t="n">
        <v>1</v>
      </c>
      <c r="AL55">
        <f>0.1695-0.7018*BR54</f>
        <v/>
      </c>
      <c r="AM55">
        <f>0.515+2.883*BR54</f>
        <v/>
      </c>
      <c r="AN55" s="14" t="n">
        <v>0</v>
      </c>
      <c r="AO55" s="14" t="n">
        <v>1</v>
      </c>
      <c r="AP55">
        <f>0.03988-0.1606*BR54</f>
        <v/>
      </c>
      <c r="AQ55">
        <f>0.09952+0.7996*BR54</f>
        <v/>
      </c>
      <c r="AR55" s="14" t="n">
        <v>0</v>
      </c>
      <c r="AS55" s="14" t="n">
        <v>1</v>
      </c>
      <c r="AT55">
        <f>-0.007969-0.4292*BR54</f>
        <v/>
      </c>
      <c r="AU55">
        <f>6.505-2.985*BR54</f>
        <v/>
      </c>
      <c r="AV55" s="14" t="n">
        <v>0</v>
      </c>
      <c r="AW55" s="14" t="n">
        <v>1</v>
      </c>
      <c r="AX55">
        <f>0.004994-0.07005*BR54</f>
        <v/>
      </c>
      <c r="AY55">
        <f>0.09978+0.7974*BR54</f>
        <v/>
      </c>
      <c r="AZ55" s="14" t="n">
        <v>0</v>
      </c>
      <c r="BA55" s="14" t="n">
        <v>0</v>
      </c>
      <c r="BB55" s="14" t="n">
        <v>44.89</v>
      </c>
      <c r="BC55" s="14" t="n">
        <v>0</v>
      </c>
      <c r="BD55" s="14" t="n">
        <v>0</v>
      </c>
      <c r="BE55" s="14" t="n">
        <v>1</v>
      </c>
      <c r="BF55">
        <f>0.01998-0.09041*BR54</f>
        <v/>
      </c>
      <c r="BG55" s="14">
        <f>0.09981+0.371*BR54</f>
        <v/>
      </c>
      <c r="BH55" s="14" t="n">
        <v>0</v>
      </c>
      <c r="BI55" s="14" t="n">
        <v>0</v>
      </c>
      <c r="BJ55" s="14" t="n">
        <v>0.3515</v>
      </c>
      <c r="BK55" s="14" t="n">
        <v>0</v>
      </c>
      <c r="BL55" s="14" t="n">
        <v>0</v>
      </c>
      <c r="BM55" s="14" t="n">
        <v>0</v>
      </c>
      <c r="BN55">
        <f>0.3+0.4986*BR54</f>
        <v/>
      </c>
      <c r="BO55" s="14" t="n">
        <v>0</v>
      </c>
      <c r="BP55" s="19" t="n">
        <v>0</v>
      </c>
      <c r="BQ55">
        <f>BS55</f>
        <v/>
      </c>
      <c r="BR55">
        <f>BQ55/100</f>
        <v/>
      </c>
      <c r="BS55">
        <f>1+BS54</f>
        <v/>
      </c>
    </row>
    <row r="56">
      <c r="A56">
        <f>"EW_sand_Ruled"&amp;"_"&amp;BQ56</f>
        <v/>
      </c>
      <c r="B56" s="15" t="inlineStr">
        <is>
          <t>PISA</t>
        </is>
      </c>
      <c r="C56" s="14" t="inlineStr">
        <is>
          <t>correlation with_Dr</t>
        </is>
      </c>
      <c r="D56" s="15" t="inlineStr">
        <is>
          <t>Sand</t>
        </is>
      </c>
      <c r="E56" s="14" t="n">
        <v>0</v>
      </c>
      <c r="F56">
        <f>146.1-92.11*BR55</f>
        <v/>
      </c>
      <c r="G56" s="14" t="n">
        <v>0</v>
      </c>
      <c r="H56" s="14" t="n">
        <v>0</v>
      </c>
      <c r="I56" s="14" t="n">
        <v>1</v>
      </c>
      <c r="J56">
        <f>0.3375-8.9*BR55</f>
        <v/>
      </c>
      <c r="K56" s="14">
        <f>0.3667+25.89*BR55</f>
        <v/>
      </c>
      <c r="L56" s="14" t="n">
        <v>0</v>
      </c>
      <c r="M56" s="14" t="n">
        <v>1</v>
      </c>
      <c r="N56">
        <f>-0.9178</f>
        <v/>
      </c>
      <c r="O56">
        <f>8.73-0.6982*BR55</f>
        <v/>
      </c>
      <c r="P56" s="14" t="n">
        <v>0</v>
      </c>
      <c r="Q56" s="14" t="n">
        <v>0</v>
      </c>
      <c r="R56">
        <f>0.917+0.06193*BR55</f>
        <v/>
      </c>
      <c r="S56" s="14" t="n">
        <v>0</v>
      </c>
      <c r="T56" s="14" t="n">
        <v>0</v>
      </c>
      <c r="U56" s="14" t="n">
        <v>0</v>
      </c>
      <c r="V56" s="14" t="n">
        <v>20</v>
      </c>
      <c r="W56" s="14" t="n">
        <v>0</v>
      </c>
      <c r="X56" s="14" t="n">
        <v>0</v>
      </c>
      <c r="Y56" s="14" t="n">
        <v>1</v>
      </c>
      <c r="Z56">
        <f>-0.1989+0.2019*BR55</f>
        <v/>
      </c>
      <c r="AA56" s="14" t="n">
        <v>0.2605</v>
      </c>
      <c r="AB56" s="14" t="n">
        <v>0</v>
      </c>
      <c r="AC56" s="14" t="n">
        <v>0</v>
      </c>
      <c r="AD56" s="14" t="n">
        <v>17</v>
      </c>
      <c r="AE56" s="14" t="n">
        <v>0</v>
      </c>
      <c r="AF56" s="14" t="n">
        <v>0</v>
      </c>
      <c r="AG56" s="14" t="n">
        <v>0</v>
      </c>
      <c r="AH56" s="14" t="n">
        <v>0.0001</v>
      </c>
      <c r="AI56" s="14" t="n">
        <v>0</v>
      </c>
      <c r="AJ56" s="14" t="n">
        <v>0</v>
      </c>
      <c r="AK56" s="14" t="n">
        <v>1</v>
      </c>
      <c r="AL56">
        <f>0.1695-0.7018*BR55</f>
        <v/>
      </c>
      <c r="AM56">
        <f>0.515+2.883*BR55</f>
        <v/>
      </c>
      <c r="AN56" s="14" t="n">
        <v>0</v>
      </c>
      <c r="AO56" s="14" t="n">
        <v>1</v>
      </c>
      <c r="AP56">
        <f>0.03988-0.1606*BR55</f>
        <v/>
      </c>
      <c r="AQ56">
        <f>0.09952+0.7996*BR55</f>
        <v/>
      </c>
      <c r="AR56" s="14" t="n">
        <v>0</v>
      </c>
      <c r="AS56" s="14" t="n">
        <v>1</v>
      </c>
      <c r="AT56">
        <f>-0.007969-0.4292*BR55</f>
        <v/>
      </c>
      <c r="AU56">
        <f>6.505-2.985*BR55</f>
        <v/>
      </c>
      <c r="AV56" s="14" t="n">
        <v>0</v>
      </c>
      <c r="AW56" s="14" t="n">
        <v>1</v>
      </c>
      <c r="AX56">
        <f>0.004994-0.07005*BR55</f>
        <v/>
      </c>
      <c r="AY56">
        <f>0.09978+0.7974*BR55</f>
        <v/>
      </c>
      <c r="AZ56" s="14" t="n">
        <v>0</v>
      </c>
      <c r="BA56" s="14" t="n">
        <v>0</v>
      </c>
      <c r="BB56" s="14" t="n">
        <v>44.89</v>
      </c>
      <c r="BC56" s="14" t="n">
        <v>0</v>
      </c>
      <c r="BD56" s="14" t="n">
        <v>0</v>
      </c>
      <c r="BE56" s="14" t="n">
        <v>1</v>
      </c>
      <c r="BF56">
        <f>0.01998-0.09041*BR55</f>
        <v/>
      </c>
      <c r="BG56" s="14">
        <f>0.09981+0.371*BR55</f>
        <v/>
      </c>
      <c r="BH56" s="14" t="n">
        <v>0</v>
      </c>
      <c r="BI56" s="14" t="n">
        <v>0</v>
      </c>
      <c r="BJ56" s="14" t="n">
        <v>0.3515</v>
      </c>
      <c r="BK56" s="14" t="n">
        <v>0</v>
      </c>
      <c r="BL56" s="14" t="n">
        <v>0</v>
      </c>
      <c r="BM56" s="14" t="n">
        <v>0</v>
      </c>
      <c r="BN56">
        <f>0.3+0.4986*BR55</f>
        <v/>
      </c>
      <c r="BO56" s="14" t="n">
        <v>0</v>
      </c>
      <c r="BP56" s="19" t="n">
        <v>0</v>
      </c>
      <c r="BQ56">
        <f>BS56</f>
        <v/>
      </c>
      <c r="BR56">
        <f>BQ56/100</f>
        <v/>
      </c>
      <c r="BS56">
        <f>1+BS55</f>
        <v/>
      </c>
    </row>
    <row r="57">
      <c r="A57">
        <f>"EW_sand_Ruled"&amp;"_"&amp;BQ57</f>
        <v/>
      </c>
      <c r="B57" s="15" t="inlineStr">
        <is>
          <t>PISA</t>
        </is>
      </c>
      <c r="C57" s="14" t="inlineStr">
        <is>
          <t>correlation with_Dr</t>
        </is>
      </c>
      <c r="D57" s="15" t="inlineStr">
        <is>
          <t>Sand</t>
        </is>
      </c>
      <c r="E57" s="14" t="n">
        <v>0</v>
      </c>
      <c r="F57">
        <f>146.1-92.11*BR56</f>
        <v/>
      </c>
      <c r="G57" s="14" t="n">
        <v>0</v>
      </c>
      <c r="H57" s="14" t="n">
        <v>0</v>
      </c>
      <c r="I57" s="14" t="n">
        <v>1</v>
      </c>
      <c r="J57">
        <f>0.3375-8.9*BR56</f>
        <v/>
      </c>
      <c r="K57" s="14">
        <f>0.3667+25.89*BR56</f>
        <v/>
      </c>
      <c r="L57" s="14" t="n">
        <v>0</v>
      </c>
      <c r="M57" s="14" t="n">
        <v>1</v>
      </c>
      <c r="N57">
        <f>-0.9178</f>
        <v/>
      </c>
      <c r="O57">
        <f>8.73-0.6982*BR56</f>
        <v/>
      </c>
      <c r="P57" s="14" t="n">
        <v>0</v>
      </c>
      <c r="Q57" s="14" t="n">
        <v>0</v>
      </c>
      <c r="R57">
        <f>0.917+0.06193*BR56</f>
        <v/>
      </c>
      <c r="S57" s="14" t="n">
        <v>0</v>
      </c>
      <c r="T57" s="14" t="n">
        <v>0</v>
      </c>
      <c r="U57" s="14" t="n">
        <v>0</v>
      </c>
      <c r="V57" s="14" t="n">
        <v>20</v>
      </c>
      <c r="W57" s="14" t="n">
        <v>0</v>
      </c>
      <c r="X57" s="14" t="n">
        <v>0</v>
      </c>
      <c r="Y57" s="14" t="n">
        <v>1</v>
      </c>
      <c r="Z57">
        <f>-0.1989+0.2019*BR56</f>
        <v/>
      </c>
      <c r="AA57" s="14" t="n">
        <v>0.2605</v>
      </c>
      <c r="AB57" s="14" t="n">
        <v>0</v>
      </c>
      <c r="AC57" s="14" t="n">
        <v>0</v>
      </c>
      <c r="AD57" s="14" t="n">
        <v>17</v>
      </c>
      <c r="AE57" s="14" t="n">
        <v>0</v>
      </c>
      <c r="AF57" s="14" t="n">
        <v>0</v>
      </c>
      <c r="AG57" s="14" t="n">
        <v>0</v>
      </c>
      <c r="AH57" s="14" t="n">
        <v>0.0001</v>
      </c>
      <c r="AI57" s="14" t="n">
        <v>0</v>
      </c>
      <c r="AJ57" s="14" t="n">
        <v>0</v>
      </c>
      <c r="AK57" s="14" t="n">
        <v>1</v>
      </c>
      <c r="AL57">
        <f>0.1695-0.7018*BR56</f>
        <v/>
      </c>
      <c r="AM57">
        <f>0.515+2.883*BR56</f>
        <v/>
      </c>
      <c r="AN57" s="14" t="n">
        <v>0</v>
      </c>
      <c r="AO57" s="14" t="n">
        <v>1</v>
      </c>
      <c r="AP57">
        <f>0.03988-0.1606*BR56</f>
        <v/>
      </c>
      <c r="AQ57">
        <f>0.09952+0.7996*BR56</f>
        <v/>
      </c>
      <c r="AR57" s="14" t="n">
        <v>0</v>
      </c>
      <c r="AS57" s="14" t="n">
        <v>1</v>
      </c>
      <c r="AT57">
        <f>-0.007969-0.4292*BR56</f>
        <v/>
      </c>
      <c r="AU57">
        <f>6.505-2.985*BR56</f>
        <v/>
      </c>
      <c r="AV57" s="14" t="n">
        <v>0</v>
      </c>
      <c r="AW57" s="14" t="n">
        <v>1</v>
      </c>
      <c r="AX57">
        <f>0.004994-0.07005*BR56</f>
        <v/>
      </c>
      <c r="AY57">
        <f>0.09978+0.7974*BR56</f>
        <v/>
      </c>
      <c r="AZ57" s="14" t="n">
        <v>0</v>
      </c>
      <c r="BA57" s="14" t="n">
        <v>0</v>
      </c>
      <c r="BB57" s="14" t="n">
        <v>44.89</v>
      </c>
      <c r="BC57" s="14" t="n">
        <v>0</v>
      </c>
      <c r="BD57" s="14" t="n">
        <v>0</v>
      </c>
      <c r="BE57" s="14" t="n">
        <v>1</v>
      </c>
      <c r="BF57">
        <f>0.01998-0.09041*BR56</f>
        <v/>
      </c>
      <c r="BG57" s="14">
        <f>0.09981+0.371*BR56</f>
        <v/>
      </c>
      <c r="BH57" s="14" t="n">
        <v>0</v>
      </c>
      <c r="BI57" s="14" t="n">
        <v>0</v>
      </c>
      <c r="BJ57" s="14" t="n">
        <v>0.3515</v>
      </c>
      <c r="BK57" s="14" t="n">
        <v>0</v>
      </c>
      <c r="BL57" s="14" t="n">
        <v>0</v>
      </c>
      <c r="BM57" s="14" t="n">
        <v>0</v>
      </c>
      <c r="BN57">
        <f>0.3+0.4986*BR56</f>
        <v/>
      </c>
      <c r="BO57" s="14" t="n">
        <v>0</v>
      </c>
      <c r="BP57" s="19" t="n">
        <v>0</v>
      </c>
      <c r="BQ57">
        <f>BS57</f>
        <v/>
      </c>
      <c r="BR57">
        <f>BQ57/100</f>
        <v/>
      </c>
      <c r="BS57">
        <f>1+BS56</f>
        <v/>
      </c>
    </row>
    <row r="58">
      <c r="A58">
        <f>"EW_sand_Ruled"&amp;"_"&amp;BQ58</f>
        <v/>
      </c>
      <c r="B58" s="15" t="inlineStr">
        <is>
          <t>PISA</t>
        </is>
      </c>
      <c r="C58" s="14" t="inlineStr">
        <is>
          <t>correlation with_Dr</t>
        </is>
      </c>
      <c r="D58" s="15" t="inlineStr">
        <is>
          <t>Sand</t>
        </is>
      </c>
      <c r="E58" s="14" t="n">
        <v>0</v>
      </c>
      <c r="F58">
        <f>146.1-92.11*BR57</f>
        <v/>
      </c>
      <c r="G58" s="14" t="n">
        <v>0</v>
      </c>
      <c r="H58" s="14" t="n">
        <v>0</v>
      </c>
      <c r="I58" s="14" t="n">
        <v>1</v>
      </c>
      <c r="J58">
        <f>0.3375-8.9*BR57</f>
        <v/>
      </c>
      <c r="K58" s="14">
        <f>0.3667+25.89*BR57</f>
        <v/>
      </c>
      <c r="L58" s="14" t="n">
        <v>0</v>
      </c>
      <c r="M58" s="14" t="n">
        <v>1</v>
      </c>
      <c r="N58">
        <f>-0.9178</f>
        <v/>
      </c>
      <c r="O58">
        <f>8.73-0.6982*BR57</f>
        <v/>
      </c>
      <c r="P58" s="14" t="n">
        <v>0</v>
      </c>
      <c r="Q58" s="14" t="n">
        <v>0</v>
      </c>
      <c r="R58">
        <f>0.917+0.06193*BR57</f>
        <v/>
      </c>
      <c r="S58" s="14" t="n">
        <v>0</v>
      </c>
      <c r="T58" s="14" t="n">
        <v>0</v>
      </c>
      <c r="U58" s="14" t="n">
        <v>0</v>
      </c>
      <c r="V58" s="14" t="n">
        <v>20</v>
      </c>
      <c r="W58" s="14" t="n">
        <v>0</v>
      </c>
      <c r="X58" s="14" t="n">
        <v>0</v>
      </c>
      <c r="Y58" s="14" t="n">
        <v>1</v>
      </c>
      <c r="Z58">
        <f>-0.1989+0.2019*BR57</f>
        <v/>
      </c>
      <c r="AA58" s="14" t="n">
        <v>0.2605</v>
      </c>
      <c r="AB58" s="14" t="n">
        <v>0</v>
      </c>
      <c r="AC58" s="14" t="n">
        <v>0</v>
      </c>
      <c r="AD58" s="14" t="n">
        <v>17</v>
      </c>
      <c r="AE58" s="14" t="n">
        <v>0</v>
      </c>
      <c r="AF58" s="14" t="n">
        <v>0</v>
      </c>
      <c r="AG58" s="14" t="n">
        <v>0</v>
      </c>
      <c r="AH58" s="14" t="n">
        <v>0.0001</v>
      </c>
      <c r="AI58" s="14" t="n">
        <v>0</v>
      </c>
      <c r="AJ58" s="14" t="n">
        <v>0</v>
      </c>
      <c r="AK58" s="14" t="n">
        <v>1</v>
      </c>
      <c r="AL58">
        <f>0.1695-0.7018*BR57</f>
        <v/>
      </c>
      <c r="AM58">
        <f>0.515+2.883*BR57</f>
        <v/>
      </c>
      <c r="AN58" s="14" t="n">
        <v>0</v>
      </c>
      <c r="AO58" s="14" t="n">
        <v>1</v>
      </c>
      <c r="AP58">
        <f>0.03988-0.1606*BR57</f>
        <v/>
      </c>
      <c r="AQ58">
        <f>0.09952+0.7996*BR57</f>
        <v/>
      </c>
      <c r="AR58" s="14" t="n">
        <v>0</v>
      </c>
      <c r="AS58" s="14" t="n">
        <v>1</v>
      </c>
      <c r="AT58">
        <f>-0.007969-0.4292*BR57</f>
        <v/>
      </c>
      <c r="AU58">
        <f>6.505-2.985*BR57</f>
        <v/>
      </c>
      <c r="AV58" s="14" t="n">
        <v>0</v>
      </c>
      <c r="AW58" s="14" t="n">
        <v>1</v>
      </c>
      <c r="AX58">
        <f>0.004994-0.07005*BR57</f>
        <v/>
      </c>
      <c r="AY58">
        <f>0.09978+0.7974*BR57</f>
        <v/>
      </c>
      <c r="AZ58" s="14" t="n">
        <v>0</v>
      </c>
      <c r="BA58" s="14" t="n">
        <v>0</v>
      </c>
      <c r="BB58" s="14" t="n">
        <v>44.89</v>
      </c>
      <c r="BC58" s="14" t="n">
        <v>0</v>
      </c>
      <c r="BD58" s="14" t="n">
        <v>0</v>
      </c>
      <c r="BE58" s="14" t="n">
        <v>1</v>
      </c>
      <c r="BF58">
        <f>0.01998-0.09041*BR57</f>
        <v/>
      </c>
      <c r="BG58" s="14">
        <f>0.09981+0.371*BR57</f>
        <v/>
      </c>
      <c r="BH58" s="14" t="n">
        <v>0</v>
      </c>
      <c r="BI58" s="14" t="n">
        <v>0</v>
      </c>
      <c r="BJ58" s="14" t="n">
        <v>0.3515</v>
      </c>
      <c r="BK58" s="14" t="n">
        <v>0</v>
      </c>
      <c r="BL58" s="14" t="n">
        <v>0</v>
      </c>
      <c r="BM58" s="14" t="n">
        <v>0</v>
      </c>
      <c r="BN58">
        <f>0.3+0.4986*BR57</f>
        <v/>
      </c>
      <c r="BO58" s="14" t="n">
        <v>0</v>
      </c>
      <c r="BP58" s="19" t="n">
        <v>0</v>
      </c>
      <c r="BQ58">
        <f>BS58</f>
        <v/>
      </c>
      <c r="BR58">
        <f>BQ58/100</f>
        <v/>
      </c>
      <c r="BS58">
        <f>1+BS57</f>
        <v/>
      </c>
    </row>
    <row r="59">
      <c r="A59">
        <f>"EW_sand_Ruled"&amp;"_"&amp;BQ59</f>
        <v/>
      </c>
      <c r="B59" s="15" t="inlineStr">
        <is>
          <t>PISA</t>
        </is>
      </c>
      <c r="C59" s="14" t="inlineStr">
        <is>
          <t>correlation with_Dr</t>
        </is>
      </c>
      <c r="D59" s="15" t="inlineStr">
        <is>
          <t>Sand</t>
        </is>
      </c>
      <c r="E59" s="14" t="n">
        <v>0</v>
      </c>
      <c r="F59">
        <f>146.1-92.11*BR58</f>
        <v/>
      </c>
      <c r="G59" s="14" t="n">
        <v>0</v>
      </c>
      <c r="H59" s="14" t="n">
        <v>0</v>
      </c>
      <c r="I59" s="14" t="n">
        <v>1</v>
      </c>
      <c r="J59">
        <f>0.3375-8.9*BR58</f>
        <v/>
      </c>
      <c r="K59" s="14">
        <f>0.3667+25.89*BR58</f>
        <v/>
      </c>
      <c r="L59" s="14" t="n">
        <v>0</v>
      </c>
      <c r="M59" s="14" t="n">
        <v>1</v>
      </c>
      <c r="N59">
        <f>-0.9178</f>
        <v/>
      </c>
      <c r="O59">
        <f>8.73-0.6982*BR58</f>
        <v/>
      </c>
      <c r="P59" s="14" t="n">
        <v>0</v>
      </c>
      <c r="Q59" s="14" t="n">
        <v>0</v>
      </c>
      <c r="R59">
        <f>0.917+0.06193*BR58</f>
        <v/>
      </c>
      <c r="S59" s="14" t="n">
        <v>0</v>
      </c>
      <c r="T59" s="14" t="n">
        <v>0</v>
      </c>
      <c r="U59" s="14" t="n">
        <v>0</v>
      </c>
      <c r="V59" s="14" t="n">
        <v>20</v>
      </c>
      <c r="W59" s="14" t="n">
        <v>0</v>
      </c>
      <c r="X59" s="14" t="n">
        <v>0</v>
      </c>
      <c r="Y59" s="14" t="n">
        <v>1</v>
      </c>
      <c r="Z59">
        <f>-0.1989+0.2019*BR58</f>
        <v/>
      </c>
      <c r="AA59" s="14" t="n">
        <v>0.2605</v>
      </c>
      <c r="AB59" s="14" t="n">
        <v>0</v>
      </c>
      <c r="AC59" s="14" t="n">
        <v>0</v>
      </c>
      <c r="AD59" s="14" t="n">
        <v>17</v>
      </c>
      <c r="AE59" s="14" t="n">
        <v>0</v>
      </c>
      <c r="AF59" s="14" t="n">
        <v>0</v>
      </c>
      <c r="AG59" s="14" t="n">
        <v>0</v>
      </c>
      <c r="AH59" s="14" t="n">
        <v>0.0001</v>
      </c>
      <c r="AI59" s="14" t="n">
        <v>0</v>
      </c>
      <c r="AJ59" s="14" t="n">
        <v>0</v>
      </c>
      <c r="AK59" s="14" t="n">
        <v>1</v>
      </c>
      <c r="AL59">
        <f>0.1695-0.7018*BR58</f>
        <v/>
      </c>
      <c r="AM59">
        <f>0.515+2.883*BR58</f>
        <v/>
      </c>
      <c r="AN59" s="14" t="n">
        <v>0</v>
      </c>
      <c r="AO59" s="14" t="n">
        <v>1</v>
      </c>
      <c r="AP59">
        <f>0.03988-0.1606*BR58</f>
        <v/>
      </c>
      <c r="AQ59">
        <f>0.09952+0.7996*BR58</f>
        <v/>
      </c>
      <c r="AR59" s="14" t="n">
        <v>0</v>
      </c>
      <c r="AS59" s="14" t="n">
        <v>1</v>
      </c>
      <c r="AT59">
        <f>-0.007969-0.4292*BR58</f>
        <v/>
      </c>
      <c r="AU59">
        <f>6.505-2.985*BR58</f>
        <v/>
      </c>
      <c r="AV59" s="14" t="n">
        <v>0</v>
      </c>
      <c r="AW59" s="14" t="n">
        <v>1</v>
      </c>
      <c r="AX59">
        <f>0.004994-0.07005*BR58</f>
        <v/>
      </c>
      <c r="AY59">
        <f>0.09978+0.7974*BR58</f>
        <v/>
      </c>
      <c r="AZ59" s="14" t="n">
        <v>0</v>
      </c>
      <c r="BA59" s="14" t="n">
        <v>0</v>
      </c>
      <c r="BB59" s="14" t="n">
        <v>44.89</v>
      </c>
      <c r="BC59" s="14" t="n">
        <v>0</v>
      </c>
      <c r="BD59" s="14" t="n">
        <v>0</v>
      </c>
      <c r="BE59" s="14" t="n">
        <v>1</v>
      </c>
      <c r="BF59">
        <f>0.01998-0.09041*BR58</f>
        <v/>
      </c>
      <c r="BG59" s="14">
        <f>0.09981+0.371*BR58</f>
        <v/>
      </c>
      <c r="BH59" s="14" t="n">
        <v>0</v>
      </c>
      <c r="BI59" s="14" t="n">
        <v>0</v>
      </c>
      <c r="BJ59" s="14" t="n">
        <v>0.3515</v>
      </c>
      <c r="BK59" s="14" t="n">
        <v>0</v>
      </c>
      <c r="BL59" s="14" t="n">
        <v>0</v>
      </c>
      <c r="BM59" s="14" t="n">
        <v>0</v>
      </c>
      <c r="BN59">
        <f>0.3+0.4986*BR58</f>
        <v/>
      </c>
      <c r="BO59" s="14" t="n">
        <v>0</v>
      </c>
      <c r="BP59" s="19" t="n">
        <v>0</v>
      </c>
      <c r="BQ59">
        <f>BS59</f>
        <v/>
      </c>
      <c r="BR59">
        <f>BQ59/100</f>
        <v/>
      </c>
      <c r="BS59">
        <f>1+BS58</f>
        <v/>
      </c>
    </row>
    <row r="60">
      <c r="A60">
        <f>"EW_sand_Ruled"&amp;"_"&amp;BQ60</f>
        <v/>
      </c>
      <c r="B60" s="15" t="inlineStr">
        <is>
          <t>PISA</t>
        </is>
      </c>
      <c r="C60" s="14" t="inlineStr">
        <is>
          <t>correlation with_Dr</t>
        </is>
      </c>
      <c r="D60" s="15" t="inlineStr">
        <is>
          <t>Sand</t>
        </is>
      </c>
      <c r="E60" s="14" t="n">
        <v>0</v>
      </c>
      <c r="F60">
        <f>146.1-92.11*BR59</f>
        <v/>
      </c>
      <c r="G60" s="14" t="n">
        <v>0</v>
      </c>
      <c r="H60" s="14" t="n">
        <v>0</v>
      </c>
      <c r="I60" s="14" t="n">
        <v>1</v>
      </c>
      <c r="J60">
        <f>0.3375-8.9*BR59</f>
        <v/>
      </c>
      <c r="K60" s="14">
        <f>0.3667+25.89*BR59</f>
        <v/>
      </c>
      <c r="L60" s="14" t="n">
        <v>0</v>
      </c>
      <c r="M60" s="14" t="n">
        <v>1</v>
      </c>
      <c r="N60">
        <f>-0.9178</f>
        <v/>
      </c>
      <c r="O60">
        <f>8.73-0.6982*BR59</f>
        <v/>
      </c>
      <c r="P60" s="14" t="n">
        <v>0</v>
      </c>
      <c r="Q60" s="14" t="n">
        <v>0</v>
      </c>
      <c r="R60">
        <f>0.917+0.06193*BR59</f>
        <v/>
      </c>
      <c r="S60" s="14" t="n">
        <v>0</v>
      </c>
      <c r="T60" s="14" t="n">
        <v>0</v>
      </c>
      <c r="U60" s="14" t="n">
        <v>0</v>
      </c>
      <c r="V60" s="14" t="n">
        <v>20</v>
      </c>
      <c r="W60" s="14" t="n">
        <v>0</v>
      </c>
      <c r="X60" s="14" t="n">
        <v>0</v>
      </c>
      <c r="Y60" s="14" t="n">
        <v>1</v>
      </c>
      <c r="Z60">
        <f>-0.1989+0.2019*BR59</f>
        <v/>
      </c>
      <c r="AA60" s="14" t="n">
        <v>0.2605</v>
      </c>
      <c r="AB60" s="14" t="n">
        <v>0</v>
      </c>
      <c r="AC60" s="14" t="n">
        <v>0</v>
      </c>
      <c r="AD60" s="14" t="n">
        <v>17</v>
      </c>
      <c r="AE60" s="14" t="n">
        <v>0</v>
      </c>
      <c r="AF60" s="14" t="n">
        <v>0</v>
      </c>
      <c r="AG60" s="14" t="n">
        <v>0</v>
      </c>
      <c r="AH60" s="14" t="n">
        <v>0.0001</v>
      </c>
      <c r="AI60" s="14" t="n">
        <v>0</v>
      </c>
      <c r="AJ60" s="14" t="n">
        <v>0</v>
      </c>
      <c r="AK60" s="14" t="n">
        <v>1</v>
      </c>
      <c r="AL60">
        <f>0.1695-0.7018*BR59</f>
        <v/>
      </c>
      <c r="AM60">
        <f>0.515+2.883*BR59</f>
        <v/>
      </c>
      <c r="AN60" s="14" t="n">
        <v>0</v>
      </c>
      <c r="AO60" s="14" t="n">
        <v>1</v>
      </c>
      <c r="AP60">
        <f>0.03988-0.1606*BR59</f>
        <v/>
      </c>
      <c r="AQ60">
        <f>0.09952+0.7996*BR59</f>
        <v/>
      </c>
      <c r="AR60" s="14" t="n">
        <v>0</v>
      </c>
      <c r="AS60" s="14" t="n">
        <v>1</v>
      </c>
      <c r="AT60">
        <f>-0.007969-0.4292*BR59</f>
        <v/>
      </c>
      <c r="AU60">
        <f>6.505-2.985*BR59</f>
        <v/>
      </c>
      <c r="AV60" s="14" t="n">
        <v>0</v>
      </c>
      <c r="AW60" s="14" t="n">
        <v>1</v>
      </c>
      <c r="AX60">
        <f>0.004994-0.07005*BR59</f>
        <v/>
      </c>
      <c r="AY60">
        <f>0.09978+0.7974*BR59</f>
        <v/>
      </c>
      <c r="AZ60" s="14" t="n">
        <v>0</v>
      </c>
      <c r="BA60" s="14" t="n">
        <v>0</v>
      </c>
      <c r="BB60" s="14" t="n">
        <v>44.89</v>
      </c>
      <c r="BC60" s="14" t="n">
        <v>0</v>
      </c>
      <c r="BD60" s="14" t="n">
        <v>0</v>
      </c>
      <c r="BE60" s="14" t="n">
        <v>1</v>
      </c>
      <c r="BF60">
        <f>0.01998-0.09041*BR59</f>
        <v/>
      </c>
      <c r="BG60" s="14">
        <f>0.09981+0.371*BR59</f>
        <v/>
      </c>
      <c r="BH60" s="14" t="n">
        <v>0</v>
      </c>
      <c r="BI60" s="14" t="n">
        <v>0</v>
      </c>
      <c r="BJ60" s="14" t="n">
        <v>0.3515</v>
      </c>
      <c r="BK60" s="14" t="n">
        <v>0</v>
      </c>
      <c r="BL60" s="14" t="n">
        <v>0</v>
      </c>
      <c r="BM60" s="14" t="n">
        <v>0</v>
      </c>
      <c r="BN60">
        <f>0.3+0.4986*BR59</f>
        <v/>
      </c>
      <c r="BO60" s="14" t="n">
        <v>0</v>
      </c>
      <c r="BP60" s="19" t="n">
        <v>0</v>
      </c>
      <c r="BQ60">
        <f>BS60</f>
        <v/>
      </c>
      <c r="BR60">
        <f>BQ60/100</f>
        <v/>
      </c>
      <c r="BS60">
        <f>1+BS59</f>
        <v/>
      </c>
    </row>
    <row r="61">
      <c r="A61">
        <f>"EW_sand_Ruled"&amp;"_"&amp;BQ61</f>
        <v/>
      </c>
      <c r="B61" s="15" t="inlineStr">
        <is>
          <t>PISA</t>
        </is>
      </c>
      <c r="C61" s="14" t="inlineStr">
        <is>
          <t>correlation with_Dr</t>
        </is>
      </c>
      <c r="D61" s="15" t="inlineStr">
        <is>
          <t>Sand</t>
        </is>
      </c>
      <c r="E61" s="14" t="n">
        <v>0</v>
      </c>
      <c r="F61">
        <f>146.1-92.11*BR60</f>
        <v/>
      </c>
      <c r="G61" s="14" t="n">
        <v>0</v>
      </c>
      <c r="H61" s="14" t="n">
        <v>0</v>
      </c>
      <c r="I61" s="14" t="n">
        <v>1</v>
      </c>
      <c r="J61">
        <f>0.3375-8.9*BR60</f>
        <v/>
      </c>
      <c r="K61" s="14">
        <f>0.3667+25.89*BR60</f>
        <v/>
      </c>
      <c r="L61" s="14" t="n">
        <v>0</v>
      </c>
      <c r="M61" s="14" t="n">
        <v>1</v>
      </c>
      <c r="N61">
        <f>-0.9178</f>
        <v/>
      </c>
      <c r="O61">
        <f>8.73-0.6982*BR60</f>
        <v/>
      </c>
      <c r="P61" s="14" t="n">
        <v>0</v>
      </c>
      <c r="Q61" s="14" t="n">
        <v>0</v>
      </c>
      <c r="R61">
        <f>0.917+0.06193*BR60</f>
        <v/>
      </c>
      <c r="S61" s="14" t="n">
        <v>0</v>
      </c>
      <c r="T61" s="14" t="n">
        <v>0</v>
      </c>
      <c r="U61" s="14" t="n">
        <v>0</v>
      </c>
      <c r="V61" s="14" t="n">
        <v>20</v>
      </c>
      <c r="W61" s="14" t="n">
        <v>0</v>
      </c>
      <c r="X61" s="14" t="n">
        <v>0</v>
      </c>
      <c r="Y61" s="14" t="n">
        <v>1</v>
      </c>
      <c r="Z61">
        <f>-0.1989+0.2019*BR60</f>
        <v/>
      </c>
      <c r="AA61" s="14" t="n">
        <v>0.2605</v>
      </c>
      <c r="AB61" s="14" t="n">
        <v>0</v>
      </c>
      <c r="AC61" s="14" t="n">
        <v>0</v>
      </c>
      <c r="AD61" s="14" t="n">
        <v>17</v>
      </c>
      <c r="AE61" s="14" t="n">
        <v>0</v>
      </c>
      <c r="AF61" s="14" t="n">
        <v>0</v>
      </c>
      <c r="AG61" s="14" t="n">
        <v>0</v>
      </c>
      <c r="AH61" s="14" t="n">
        <v>0.0001</v>
      </c>
      <c r="AI61" s="14" t="n">
        <v>0</v>
      </c>
      <c r="AJ61" s="14" t="n">
        <v>0</v>
      </c>
      <c r="AK61" s="14" t="n">
        <v>1</v>
      </c>
      <c r="AL61">
        <f>0.1695-0.7018*BR60</f>
        <v/>
      </c>
      <c r="AM61">
        <f>0.515+2.883*BR60</f>
        <v/>
      </c>
      <c r="AN61" s="14" t="n">
        <v>0</v>
      </c>
      <c r="AO61" s="14" t="n">
        <v>1</v>
      </c>
      <c r="AP61">
        <f>0.03988-0.1606*BR60</f>
        <v/>
      </c>
      <c r="AQ61">
        <f>0.09952+0.7996*BR60</f>
        <v/>
      </c>
      <c r="AR61" s="14" t="n">
        <v>0</v>
      </c>
      <c r="AS61" s="14" t="n">
        <v>1</v>
      </c>
      <c r="AT61">
        <f>-0.007969-0.4292*BR60</f>
        <v/>
      </c>
      <c r="AU61">
        <f>6.505-2.985*BR60</f>
        <v/>
      </c>
      <c r="AV61" s="14" t="n">
        <v>0</v>
      </c>
      <c r="AW61" s="14" t="n">
        <v>1</v>
      </c>
      <c r="AX61">
        <f>0.004994-0.07005*BR60</f>
        <v/>
      </c>
      <c r="AY61">
        <f>0.09978+0.7974*BR60</f>
        <v/>
      </c>
      <c r="AZ61" s="14" t="n">
        <v>0</v>
      </c>
      <c r="BA61" s="14" t="n">
        <v>0</v>
      </c>
      <c r="BB61" s="14" t="n">
        <v>44.89</v>
      </c>
      <c r="BC61" s="14" t="n">
        <v>0</v>
      </c>
      <c r="BD61" s="14" t="n">
        <v>0</v>
      </c>
      <c r="BE61" s="14" t="n">
        <v>1</v>
      </c>
      <c r="BF61">
        <f>0.01998-0.09041*BR60</f>
        <v/>
      </c>
      <c r="BG61" s="14">
        <f>0.09981+0.371*BR60</f>
        <v/>
      </c>
      <c r="BH61" s="14" t="n">
        <v>0</v>
      </c>
      <c r="BI61" s="14" t="n">
        <v>0</v>
      </c>
      <c r="BJ61" s="14" t="n">
        <v>0.3515</v>
      </c>
      <c r="BK61" s="14" t="n">
        <v>0</v>
      </c>
      <c r="BL61" s="14" t="n">
        <v>0</v>
      </c>
      <c r="BM61" s="14" t="n">
        <v>0</v>
      </c>
      <c r="BN61">
        <f>0.3+0.4986*BR60</f>
        <v/>
      </c>
      <c r="BO61" s="14" t="n">
        <v>0</v>
      </c>
      <c r="BP61" s="19" t="n">
        <v>0</v>
      </c>
      <c r="BQ61">
        <f>BS61</f>
        <v/>
      </c>
      <c r="BR61">
        <f>BQ61/100</f>
        <v/>
      </c>
      <c r="BS61">
        <f>1+BS60</f>
        <v/>
      </c>
    </row>
    <row r="62">
      <c r="A62">
        <f>"EW_sand_Ruled"&amp;"_"&amp;BQ62</f>
        <v/>
      </c>
      <c r="B62" s="15" t="inlineStr">
        <is>
          <t>PISA</t>
        </is>
      </c>
      <c r="C62" s="14" t="inlineStr">
        <is>
          <t>correlation with_Dr</t>
        </is>
      </c>
      <c r="D62" s="15" t="inlineStr">
        <is>
          <t>Sand</t>
        </is>
      </c>
      <c r="E62" s="14" t="n">
        <v>0</v>
      </c>
      <c r="F62">
        <f>146.1-92.11*BR61</f>
        <v/>
      </c>
      <c r="G62" s="14" t="n">
        <v>0</v>
      </c>
      <c r="H62" s="14" t="n">
        <v>0</v>
      </c>
      <c r="I62" s="14" t="n">
        <v>1</v>
      </c>
      <c r="J62">
        <f>0.3375-8.9*BR61</f>
        <v/>
      </c>
      <c r="K62" s="14">
        <f>0.3667+25.89*BR61</f>
        <v/>
      </c>
      <c r="L62" s="14" t="n">
        <v>0</v>
      </c>
      <c r="M62" s="14" t="n">
        <v>1</v>
      </c>
      <c r="N62">
        <f>-0.9178</f>
        <v/>
      </c>
      <c r="O62">
        <f>8.73-0.6982*BR61</f>
        <v/>
      </c>
      <c r="P62" s="14" t="n">
        <v>0</v>
      </c>
      <c r="Q62" s="14" t="n">
        <v>0</v>
      </c>
      <c r="R62">
        <f>0.917+0.06193*BR61</f>
        <v/>
      </c>
      <c r="S62" s="14" t="n">
        <v>0</v>
      </c>
      <c r="T62" s="14" t="n">
        <v>0</v>
      </c>
      <c r="U62" s="14" t="n">
        <v>0</v>
      </c>
      <c r="V62" s="14" t="n">
        <v>20</v>
      </c>
      <c r="W62" s="14" t="n">
        <v>0</v>
      </c>
      <c r="X62" s="14" t="n">
        <v>0</v>
      </c>
      <c r="Y62" s="14" t="n">
        <v>1</v>
      </c>
      <c r="Z62">
        <f>-0.1989+0.2019*BR61</f>
        <v/>
      </c>
      <c r="AA62" s="14" t="n">
        <v>0.2605</v>
      </c>
      <c r="AB62" s="14" t="n">
        <v>0</v>
      </c>
      <c r="AC62" s="14" t="n">
        <v>0</v>
      </c>
      <c r="AD62" s="14" t="n">
        <v>17</v>
      </c>
      <c r="AE62" s="14" t="n">
        <v>0</v>
      </c>
      <c r="AF62" s="14" t="n">
        <v>0</v>
      </c>
      <c r="AG62" s="14" t="n">
        <v>0</v>
      </c>
      <c r="AH62" s="14" t="n">
        <v>0.0001</v>
      </c>
      <c r="AI62" s="14" t="n">
        <v>0</v>
      </c>
      <c r="AJ62" s="14" t="n">
        <v>0</v>
      </c>
      <c r="AK62" s="14" t="n">
        <v>1</v>
      </c>
      <c r="AL62">
        <f>0.1695-0.7018*BR61</f>
        <v/>
      </c>
      <c r="AM62">
        <f>0.515+2.883*BR61</f>
        <v/>
      </c>
      <c r="AN62" s="14" t="n">
        <v>0</v>
      </c>
      <c r="AO62" s="14" t="n">
        <v>1</v>
      </c>
      <c r="AP62">
        <f>0.03988-0.1606*BR61</f>
        <v/>
      </c>
      <c r="AQ62">
        <f>0.09952+0.7996*BR61</f>
        <v/>
      </c>
      <c r="AR62" s="14" t="n">
        <v>0</v>
      </c>
      <c r="AS62" s="14" t="n">
        <v>1</v>
      </c>
      <c r="AT62">
        <f>-0.007969-0.4292*BR61</f>
        <v/>
      </c>
      <c r="AU62">
        <f>6.505-2.985*BR61</f>
        <v/>
      </c>
      <c r="AV62" s="14" t="n">
        <v>0</v>
      </c>
      <c r="AW62" s="14" t="n">
        <v>1</v>
      </c>
      <c r="AX62">
        <f>0.004994-0.07005*BR61</f>
        <v/>
      </c>
      <c r="AY62">
        <f>0.09978+0.7974*BR61</f>
        <v/>
      </c>
      <c r="AZ62" s="14" t="n">
        <v>0</v>
      </c>
      <c r="BA62" s="14" t="n">
        <v>0</v>
      </c>
      <c r="BB62" s="14" t="n">
        <v>44.89</v>
      </c>
      <c r="BC62" s="14" t="n">
        <v>0</v>
      </c>
      <c r="BD62" s="14" t="n">
        <v>0</v>
      </c>
      <c r="BE62" s="14" t="n">
        <v>1</v>
      </c>
      <c r="BF62">
        <f>0.01998-0.09041*BR61</f>
        <v/>
      </c>
      <c r="BG62" s="14">
        <f>0.09981+0.371*BR61</f>
        <v/>
      </c>
      <c r="BH62" s="14" t="n">
        <v>0</v>
      </c>
      <c r="BI62" s="14" t="n">
        <v>0</v>
      </c>
      <c r="BJ62" s="14" t="n">
        <v>0.3515</v>
      </c>
      <c r="BK62" s="14" t="n">
        <v>0</v>
      </c>
      <c r="BL62" s="14" t="n">
        <v>0</v>
      </c>
      <c r="BM62" s="14" t="n">
        <v>0</v>
      </c>
      <c r="BN62">
        <f>0.3+0.4986*BR61</f>
        <v/>
      </c>
      <c r="BO62" s="14" t="n">
        <v>0</v>
      </c>
      <c r="BP62" s="19" t="n">
        <v>0</v>
      </c>
      <c r="BQ62">
        <f>BS62</f>
        <v/>
      </c>
      <c r="BR62">
        <f>BQ62/100</f>
        <v/>
      </c>
      <c r="BS62">
        <f>1+BS61</f>
        <v/>
      </c>
    </row>
    <row r="63">
      <c r="A63">
        <f>"EW_sand_Ruled"&amp;"_"&amp;BQ63</f>
        <v/>
      </c>
      <c r="B63" s="15" t="inlineStr">
        <is>
          <t>PISA</t>
        </is>
      </c>
      <c r="C63" s="14" t="inlineStr">
        <is>
          <t>correlation with_Dr</t>
        </is>
      </c>
      <c r="D63" s="15" t="inlineStr">
        <is>
          <t>Sand</t>
        </is>
      </c>
      <c r="E63" s="14" t="n">
        <v>0</v>
      </c>
      <c r="F63">
        <f>146.1-92.11*BR62</f>
        <v/>
      </c>
      <c r="G63" s="14" t="n">
        <v>0</v>
      </c>
      <c r="H63" s="14" t="n">
        <v>0</v>
      </c>
      <c r="I63" s="14" t="n">
        <v>1</v>
      </c>
      <c r="J63">
        <f>0.3375-8.9*BR62</f>
        <v/>
      </c>
      <c r="K63" s="14">
        <f>0.3667+25.89*BR62</f>
        <v/>
      </c>
      <c r="L63" s="14" t="n">
        <v>0</v>
      </c>
      <c r="M63" s="14" t="n">
        <v>1</v>
      </c>
      <c r="N63">
        <f>-0.9178</f>
        <v/>
      </c>
      <c r="O63">
        <f>8.73-0.6982*BR62</f>
        <v/>
      </c>
      <c r="P63" s="14" t="n">
        <v>0</v>
      </c>
      <c r="Q63" s="14" t="n">
        <v>0</v>
      </c>
      <c r="R63">
        <f>0.917+0.06193*BR62</f>
        <v/>
      </c>
      <c r="S63" s="14" t="n">
        <v>0</v>
      </c>
      <c r="T63" s="14" t="n">
        <v>0</v>
      </c>
      <c r="U63" s="14" t="n">
        <v>0</v>
      </c>
      <c r="V63" s="14" t="n">
        <v>20</v>
      </c>
      <c r="W63" s="14" t="n">
        <v>0</v>
      </c>
      <c r="X63" s="14" t="n">
        <v>0</v>
      </c>
      <c r="Y63" s="14" t="n">
        <v>1</v>
      </c>
      <c r="Z63">
        <f>-0.1989+0.2019*BR62</f>
        <v/>
      </c>
      <c r="AA63" s="14" t="n">
        <v>0.2605</v>
      </c>
      <c r="AB63" s="14" t="n">
        <v>0</v>
      </c>
      <c r="AC63" s="14" t="n">
        <v>0</v>
      </c>
      <c r="AD63" s="14" t="n">
        <v>17</v>
      </c>
      <c r="AE63" s="14" t="n">
        <v>0</v>
      </c>
      <c r="AF63" s="14" t="n">
        <v>0</v>
      </c>
      <c r="AG63" s="14" t="n">
        <v>0</v>
      </c>
      <c r="AH63" s="14" t="n">
        <v>0.0001</v>
      </c>
      <c r="AI63" s="14" t="n">
        <v>0</v>
      </c>
      <c r="AJ63" s="14" t="n">
        <v>0</v>
      </c>
      <c r="AK63" s="14" t="n">
        <v>1</v>
      </c>
      <c r="AL63">
        <f>0.1695-0.7018*BR62</f>
        <v/>
      </c>
      <c r="AM63">
        <f>0.515+2.883*BR62</f>
        <v/>
      </c>
      <c r="AN63" s="14" t="n">
        <v>0</v>
      </c>
      <c r="AO63" s="14" t="n">
        <v>1</v>
      </c>
      <c r="AP63">
        <f>0.03988-0.1606*BR62</f>
        <v/>
      </c>
      <c r="AQ63">
        <f>0.09952+0.7996*BR62</f>
        <v/>
      </c>
      <c r="AR63" s="14" t="n">
        <v>0</v>
      </c>
      <c r="AS63" s="14" t="n">
        <v>1</v>
      </c>
      <c r="AT63">
        <f>-0.007969-0.4292*BR62</f>
        <v/>
      </c>
      <c r="AU63">
        <f>6.505-2.985*BR62</f>
        <v/>
      </c>
      <c r="AV63" s="14" t="n">
        <v>0</v>
      </c>
      <c r="AW63" s="14" t="n">
        <v>1</v>
      </c>
      <c r="AX63">
        <f>0.004994-0.07005*BR62</f>
        <v/>
      </c>
      <c r="AY63">
        <f>0.09978+0.7974*BR62</f>
        <v/>
      </c>
      <c r="AZ63" s="14" t="n">
        <v>0</v>
      </c>
      <c r="BA63" s="14" t="n">
        <v>0</v>
      </c>
      <c r="BB63" s="14" t="n">
        <v>44.89</v>
      </c>
      <c r="BC63" s="14" t="n">
        <v>0</v>
      </c>
      <c r="BD63" s="14" t="n">
        <v>0</v>
      </c>
      <c r="BE63" s="14" t="n">
        <v>1</v>
      </c>
      <c r="BF63">
        <f>0.01998-0.09041*BR62</f>
        <v/>
      </c>
      <c r="BG63" s="14">
        <f>0.09981+0.371*BR62</f>
        <v/>
      </c>
      <c r="BH63" s="14" t="n">
        <v>0</v>
      </c>
      <c r="BI63" s="14" t="n">
        <v>0</v>
      </c>
      <c r="BJ63" s="14" t="n">
        <v>0.3515</v>
      </c>
      <c r="BK63" s="14" t="n">
        <v>0</v>
      </c>
      <c r="BL63" s="14" t="n">
        <v>0</v>
      </c>
      <c r="BM63" s="14" t="n">
        <v>0</v>
      </c>
      <c r="BN63">
        <f>0.3+0.4986*BR62</f>
        <v/>
      </c>
      <c r="BO63" s="14" t="n">
        <v>0</v>
      </c>
      <c r="BP63" s="19" t="n">
        <v>0</v>
      </c>
      <c r="BQ63">
        <f>BS63</f>
        <v/>
      </c>
      <c r="BR63">
        <f>BQ63/100</f>
        <v/>
      </c>
      <c r="BS63">
        <f>1+BS62</f>
        <v/>
      </c>
    </row>
    <row r="64">
      <c r="A64">
        <f>"EW_sand_Ruled"&amp;"_"&amp;BQ64</f>
        <v/>
      </c>
      <c r="B64" s="15" t="inlineStr">
        <is>
          <t>PISA</t>
        </is>
      </c>
      <c r="C64" s="14" t="inlineStr">
        <is>
          <t>correlation with_Dr</t>
        </is>
      </c>
      <c r="D64" s="15" t="inlineStr">
        <is>
          <t>Sand</t>
        </is>
      </c>
      <c r="E64" s="14" t="n">
        <v>0</v>
      </c>
      <c r="F64">
        <f>146.1-92.11*BR63</f>
        <v/>
      </c>
      <c r="G64" s="14" t="n">
        <v>0</v>
      </c>
      <c r="H64" s="14" t="n">
        <v>0</v>
      </c>
      <c r="I64" s="14" t="n">
        <v>1</v>
      </c>
      <c r="J64">
        <f>0.3375-8.9*BR63</f>
        <v/>
      </c>
      <c r="K64" s="14">
        <f>0.3667+25.89*BR63</f>
        <v/>
      </c>
      <c r="L64" s="14" t="n">
        <v>0</v>
      </c>
      <c r="M64" s="14" t="n">
        <v>1</v>
      </c>
      <c r="N64">
        <f>-0.9178</f>
        <v/>
      </c>
      <c r="O64">
        <f>8.73-0.6982*BR63</f>
        <v/>
      </c>
      <c r="P64" s="14" t="n">
        <v>0</v>
      </c>
      <c r="Q64" s="14" t="n">
        <v>0</v>
      </c>
      <c r="R64">
        <f>0.917+0.06193*BR63</f>
        <v/>
      </c>
      <c r="S64" s="14" t="n">
        <v>0</v>
      </c>
      <c r="T64" s="14" t="n">
        <v>0</v>
      </c>
      <c r="U64" s="14" t="n">
        <v>0</v>
      </c>
      <c r="V64" s="14" t="n">
        <v>20</v>
      </c>
      <c r="W64" s="14" t="n">
        <v>0</v>
      </c>
      <c r="X64" s="14" t="n">
        <v>0</v>
      </c>
      <c r="Y64" s="14" t="n">
        <v>1</v>
      </c>
      <c r="Z64">
        <f>-0.1989+0.2019*BR63</f>
        <v/>
      </c>
      <c r="AA64" s="14" t="n">
        <v>0.2605</v>
      </c>
      <c r="AB64" s="14" t="n">
        <v>0</v>
      </c>
      <c r="AC64" s="14" t="n">
        <v>0</v>
      </c>
      <c r="AD64" s="14" t="n">
        <v>17</v>
      </c>
      <c r="AE64" s="14" t="n">
        <v>0</v>
      </c>
      <c r="AF64" s="14" t="n">
        <v>0</v>
      </c>
      <c r="AG64" s="14" t="n">
        <v>0</v>
      </c>
      <c r="AH64" s="14" t="n">
        <v>0.0001</v>
      </c>
      <c r="AI64" s="14" t="n">
        <v>0</v>
      </c>
      <c r="AJ64" s="14" t="n">
        <v>0</v>
      </c>
      <c r="AK64" s="14" t="n">
        <v>1</v>
      </c>
      <c r="AL64">
        <f>0.1695-0.7018*BR63</f>
        <v/>
      </c>
      <c r="AM64">
        <f>0.515+2.883*BR63</f>
        <v/>
      </c>
      <c r="AN64" s="14" t="n">
        <v>0</v>
      </c>
      <c r="AO64" s="14" t="n">
        <v>1</v>
      </c>
      <c r="AP64">
        <f>0.03988-0.1606*BR63</f>
        <v/>
      </c>
      <c r="AQ64">
        <f>0.09952+0.7996*BR63</f>
        <v/>
      </c>
      <c r="AR64" s="14" t="n">
        <v>0</v>
      </c>
      <c r="AS64" s="14" t="n">
        <v>1</v>
      </c>
      <c r="AT64">
        <f>-0.007969-0.4292*BR63</f>
        <v/>
      </c>
      <c r="AU64">
        <f>6.505-2.985*BR63</f>
        <v/>
      </c>
      <c r="AV64" s="14" t="n">
        <v>0</v>
      </c>
      <c r="AW64" s="14" t="n">
        <v>1</v>
      </c>
      <c r="AX64">
        <f>0.004994-0.07005*BR63</f>
        <v/>
      </c>
      <c r="AY64">
        <f>0.09978+0.7974*BR63</f>
        <v/>
      </c>
      <c r="AZ64" s="14" t="n">
        <v>0</v>
      </c>
      <c r="BA64" s="14" t="n">
        <v>0</v>
      </c>
      <c r="BB64" s="14" t="n">
        <v>44.89</v>
      </c>
      <c r="BC64" s="14" t="n">
        <v>0</v>
      </c>
      <c r="BD64" s="14" t="n">
        <v>0</v>
      </c>
      <c r="BE64" s="14" t="n">
        <v>1</v>
      </c>
      <c r="BF64">
        <f>0.01998-0.09041*BR63</f>
        <v/>
      </c>
      <c r="BG64" s="14">
        <f>0.09981+0.371*BR63</f>
        <v/>
      </c>
      <c r="BH64" s="14" t="n">
        <v>0</v>
      </c>
      <c r="BI64" s="14" t="n">
        <v>0</v>
      </c>
      <c r="BJ64" s="14" t="n">
        <v>0.3515</v>
      </c>
      <c r="BK64" s="14" t="n">
        <v>0</v>
      </c>
      <c r="BL64" s="14" t="n">
        <v>0</v>
      </c>
      <c r="BM64" s="14" t="n">
        <v>0</v>
      </c>
      <c r="BN64">
        <f>0.3+0.4986*BR63</f>
        <v/>
      </c>
      <c r="BO64" s="14" t="n">
        <v>0</v>
      </c>
      <c r="BP64" s="19" t="n">
        <v>0</v>
      </c>
      <c r="BQ64">
        <f>BS64</f>
        <v/>
      </c>
      <c r="BR64">
        <f>BQ64/100</f>
        <v/>
      </c>
      <c r="BS64">
        <f>1+BS63</f>
        <v/>
      </c>
    </row>
    <row r="65">
      <c r="A65">
        <f>"EW_sand_Ruled"&amp;"_"&amp;BQ65</f>
        <v/>
      </c>
      <c r="B65" s="15" t="inlineStr">
        <is>
          <t>PISA</t>
        </is>
      </c>
      <c r="C65" s="14" t="inlineStr">
        <is>
          <t>correlation with_Dr</t>
        </is>
      </c>
      <c r="D65" s="15" t="inlineStr">
        <is>
          <t>Sand</t>
        </is>
      </c>
      <c r="E65" s="14" t="n">
        <v>0</v>
      </c>
      <c r="F65">
        <f>146.1-92.11*BR64</f>
        <v/>
      </c>
      <c r="G65" s="14" t="n">
        <v>0</v>
      </c>
      <c r="H65" s="14" t="n">
        <v>0</v>
      </c>
      <c r="I65" s="14" t="n">
        <v>1</v>
      </c>
      <c r="J65">
        <f>0.3375-8.9*BR64</f>
        <v/>
      </c>
      <c r="K65" s="14">
        <f>0.3667+25.89*BR64</f>
        <v/>
      </c>
      <c r="L65" s="14" t="n">
        <v>0</v>
      </c>
      <c r="M65" s="14" t="n">
        <v>1</v>
      </c>
      <c r="N65">
        <f>-0.9178</f>
        <v/>
      </c>
      <c r="O65">
        <f>8.73-0.6982*BR64</f>
        <v/>
      </c>
      <c r="P65" s="14" t="n">
        <v>0</v>
      </c>
      <c r="Q65" s="14" t="n">
        <v>0</v>
      </c>
      <c r="R65">
        <f>0.917+0.06193*BR64</f>
        <v/>
      </c>
      <c r="S65" s="14" t="n">
        <v>0</v>
      </c>
      <c r="T65" s="14" t="n">
        <v>0</v>
      </c>
      <c r="U65" s="14" t="n">
        <v>0</v>
      </c>
      <c r="V65" s="14" t="n">
        <v>20</v>
      </c>
      <c r="W65" s="14" t="n">
        <v>0</v>
      </c>
      <c r="X65" s="14" t="n">
        <v>0</v>
      </c>
      <c r="Y65" s="14" t="n">
        <v>1</v>
      </c>
      <c r="Z65">
        <f>-0.1989+0.2019*BR64</f>
        <v/>
      </c>
      <c r="AA65" s="14" t="n">
        <v>0.2605</v>
      </c>
      <c r="AB65" s="14" t="n">
        <v>0</v>
      </c>
      <c r="AC65" s="14" t="n">
        <v>0</v>
      </c>
      <c r="AD65" s="14" t="n">
        <v>17</v>
      </c>
      <c r="AE65" s="14" t="n">
        <v>0</v>
      </c>
      <c r="AF65" s="14" t="n">
        <v>0</v>
      </c>
      <c r="AG65" s="14" t="n">
        <v>0</v>
      </c>
      <c r="AH65" s="14" t="n">
        <v>0.0001</v>
      </c>
      <c r="AI65" s="14" t="n">
        <v>0</v>
      </c>
      <c r="AJ65" s="14" t="n">
        <v>0</v>
      </c>
      <c r="AK65" s="14" t="n">
        <v>1</v>
      </c>
      <c r="AL65">
        <f>0.1695-0.7018*BR64</f>
        <v/>
      </c>
      <c r="AM65">
        <f>0.515+2.883*BR64</f>
        <v/>
      </c>
      <c r="AN65" s="14" t="n">
        <v>0</v>
      </c>
      <c r="AO65" s="14" t="n">
        <v>1</v>
      </c>
      <c r="AP65">
        <f>0.03988-0.1606*BR64</f>
        <v/>
      </c>
      <c r="AQ65">
        <f>0.09952+0.7996*BR64</f>
        <v/>
      </c>
      <c r="AR65" s="14" t="n">
        <v>0</v>
      </c>
      <c r="AS65" s="14" t="n">
        <v>1</v>
      </c>
      <c r="AT65">
        <f>-0.007969-0.4292*BR64</f>
        <v/>
      </c>
      <c r="AU65">
        <f>6.505-2.985*BR64</f>
        <v/>
      </c>
      <c r="AV65" s="14" t="n">
        <v>0</v>
      </c>
      <c r="AW65" s="14" t="n">
        <v>1</v>
      </c>
      <c r="AX65">
        <f>0.004994-0.07005*BR64</f>
        <v/>
      </c>
      <c r="AY65">
        <f>0.09978+0.7974*BR64</f>
        <v/>
      </c>
      <c r="AZ65" s="14" t="n">
        <v>0</v>
      </c>
      <c r="BA65" s="14" t="n">
        <v>0</v>
      </c>
      <c r="BB65" s="14" t="n">
        <v>44.89</v>
      </c>
      <c r="BC65" s="14" t="n">
        <v>0</v>
      </c>
      <c r="BD65" s="14" t="n">
        <v>0</v>
      </c>
      <c r="BE65" s="14" t="n">
        <v>1</v>
      </c>
      <c r="BF65">
        <f>0.01998-0.09041*BR64</f>
        <v/>
      </c>
      <c r="BG65" s="14">
        <f>0.09981+0.371*BR64</f>
        <v/>
      </c>
      <c r="BH65" s="14" t="n">
        <v>0</v>
      </c>
      <c r="BI65" s="14" t="n">
        <v>0</v>
      </c>
      <c r="BJ65" s="14" t="n">
        <v>0.3515</v>
      </c>
      <c r="BK65" s="14" t="n">
        <v>0</v>
      </c>
      <c r="BL65" s="14" t="n">
        <v>0</v>
      </c>
      <c r="BM65" s="14" t="n">
        <v>0</v>
      </c>
      <c r="BN65">
        <f>0.3+0.4986*BR64</f>
        <v/>
      </c>
      <c r="BO65" s="14" t="n">
        <v>0</v>
      </c>
      <c r="BP65" s="19" t="n">
        <v>0</v>
      </c>
      <c r="BQ65">
        <f>BS65</f>
        <v/>
      </c>
      <c r="BR65">
        <f>BQ65/100</f>
        <v/>
      </c>
      <c r="BS65">
        <f>1+BS64</f>
        <v/>
      </c>
    </row>
    <row r="66">
      <c r="A66">
        <f>"EW_sand_Ruled"&amp;"_"&amp;BQ66</f>
        <v/>
      </c>
      <c r="B66" s="15" t="inlineStr">
        <is>
          <t>PISA</t>
        </is>
      </c>
      <c r="C66" s="14" t="inlineStr">
        <is>
          <t>correlation with_Dr</t>
        </is>
      </c>
      <c r="D66" s="15" t="inlineStr">
        <is>
          <t>Sand</t>
        </is>
      </c>
      <c r="E66" s="14" t="n">
        <v>0</v>
      </c>
      <c r="F66">
        <f>146.1-92.11*BR65</f>
        <v/>
      </c>
      <c r="G66" s="14" t="n">
        <v>0</v>
      </c>
      <c r="H66" s="14" t="n">
        <v>0</v>
      </c>
      <c r="I66" s="14" t="n">
        <v>1</v>
      </c>
      <c r="J66">
        <f>0.3375-8.9*BR65</f>
        <v/>
      </c>
      <c r="K66" s="14">
        <f>0.3667+25.89*BR65</f>
        <v/>
      </c>
      <c r="L66" s="14" t="n">
        <v>0</v>
      </c>
      <c r="M66" s="14" t="n">
        <v>1</v>
      </c>
      <c r="N66">
        <f>-0.9178</f>
        <v/>
      </c>
      <c r="O66">
        <f>8.73-0.6982*BR65</f>
        <v/>
      </c>
      <c r="P66" s="14" t="n">
        <v>0</v>
      </c>
      <c r="Q66" s="14" t="n">
        <v>0</v>
      </c>
      <c r="R66">
        <f>0.917+0.06193*BR65</f>
        <v/>
      </c>
      <c r="S66" s="14" t="n">
        <v>0</v>
      </c>
      <c r="T66" s="14" t="n">
        <v>0</v>
      </c>
      <c r="U66" s="14" t="n">
        <v>0</v>
      </c>
      <c r="V66" s="14" t="n">
        <v>20</v>
      </c>
      <c r="W66" s="14" t="n">
        <v>0</v>
      </c>
      <c r="X66" s="14" t="n">
        <v>0</v>
      </c>
      <c r="Y66" s="14" t="n">
        <v>1</v>
      </c>
      <c r="Z66">
        <f>-0.1989+0.2019*BR65</f>
        <v/>
      </c>
      <c r="AA66" s="14" t="n">
        <v>0.2605</v>
      </c>
      <c r="AB66" s="14" t="n">
        <v>0</v>
      </c>
      <c r="AC66" s="14" t="n">
        <v>0</v>
      </c>
      <c r="AD66" s="14" t="n">
        <v>17</v>
      </c>
      <c r="AE66" s="14" t="n">
        <v>0</v>
      </c>
      <c r="AF66" s="14" t="n">
        <v>0</v>
      </c>
      <c r="AG66" s="14" t="n">
        <v>0</v>
      </c>
      <c r="AH66" s="14" t="n">
        <v>0.0001</v>
      </c>
      <c r="AI66" s="14" t="n">
        <v>0</v>
      </c>
      <c r="AJ66" s="14" t="n">
        <v>0</v>
      </c>
      <c r="AK66" s="14" t="n">
        <v>1</v>
      </c>
      <c r="AL66">
        <f>0.1695-0.7018*BR65</f>
        <v/>
      </c>
      <c r="AM66">
        <f>0.515+2.883*BR65</f>
        <v/>
      </c>
      <c r="AN66" s="14" t="n">
        <v>0</v>
      </c>
      <c r="AO66" s="14" t="n">
        <v>1</v>
      </c>
      <c r="AP66">
        <f>0.03988-0.1606*BR65</f>
        <v/>
      </c>
      <c r="AQ66">
        <f>0.09952+0.7996*BR65</f>
        <v/>
      </c>
      <c r="AR66" s="14" t="n">
        <v>0</v>
      </c>
      <c r="AS66" s="14" t="n">
        <v>1</v>
      </c>
      <c r="AT66">
        <f>-0.007969-0.4292*BR65</f>
        <v/>
      </c>
      <c r="AU66">
        <f>6.505-2.985*BR65</f>
        <v/>
      </c>
      <c r="AV66" s="14" t="n">
        <v>0</v>
      </c>
      <c r="AW66" s="14" t="n">
        <v>1</v>
      </c>
      <c r="AX66">
        <f>0.004994-0.07005*BR65</f>
        <v/>
      </c>
      <c r="AY66">
        <f>0.09978+0.7974*BR65</f>
        <v/>
      </c>
      <c r="AZ66" s="14" t="n">
        <v>0</v>
      </c>
      <c r="BA66" s="14" t="n">
        <v>0</v>
      </c>
      <c r="BB66" s="14" t="n">
        <v>44.89</v>
      </c>
      <c r="BC66" s="14" t="n">
        <v>0</v>
      </c>
      <c r="BD66" s="14" t="n">
        <v>0</v>
      </c>
      <c r="BE66" s="14" t="n">
        <v>1</v>
      </c>
      <c r="BF66">
        <f>0.01998-0.09041*BR65</f>
        <v/>
      </c>
      <c r="BG66" s="14">
        <f>0.09981+0.371*BR65</f>
        <v/>
      </c>
      <c r="BH66" s="14" t="n">
        <v>0</v>
      </c>
      <c r="BI66" s="14" t="n">
        <v>0</v>
      </c>
      <c r="BJ66" s="14" t="n">
        <v>0.3515</v>
      </c>
      <c r="BK66" s="14" t="n">
        <v>0</v>
      </c>
      <c r="BL66" s="14" t="n">
        <v>0</v>
      </c>
      <c r="BM66" s="14" t="n">
        <v>0</v>
      </c>
      <c r="BN66">
        <f>0.3+0.4986*BR65</f>
        <v/>
      </c>
      <c r="BO66" s="14" t="n">
        <v>0</v>
      </c>
      <c r="BP66" s="19" t="n">
        <v>0</v>
      </c>
      <c r="BQ66">
        <f>BS66</f>
        <v/>
      </c>
      <c r="BR66">
        <f>BQ66/100</f>
        <v/>
      </c>
      <c r="BS66">
        <f>1+BS65</f>
        <v/>
      </c>
    </row>
    <row r="67">
      <c r="A67">
        <f>"EW_sand_Ruled"&amp;"_"&amp;BQ67</f>
        <v/>
      </c>
      <c r="B67" s="15" t="inlineStr">
        <is>
          <t>PISA</t>
        </is>
      </c>
      <c r="C67" s="14" t="inlineStr">
        <is>
          <t>correlation with_Dr</t>
        </is>
      </c>
      <c r="D67" s="15" t="inlineStr">
        <is>
          <t>Sand</t>
        </is>
      </c>
      <c r="E67" s="14" t="n">
        <v>0</v>
      </c>
      <c r="F67">
        <f>146.1-92.11*BR66</f>
        <v/>
      </c>
      <c r="G67" s="14" t="n">
        <v>0</v>
      </c>
      <c r="H67" s="14" t="n">
        <v>0</v>
      </c>
      <c r="I67" s="14" t="n">
        <v>1</v>
      </c>
      <c r="J67">
        <f>0.3375-8.9*BR66</f>
        <v/>
      </c>
      <c r="K67" s="14">
        <f>0.3667+25.89*BR66</f>
        <v/>
      </c>
      <c r="L67" s="14" t="n">
        <v>0</v>
      </c>
      <c r="M67" s="14" t="n">
        <v>1</v>
      </c>
      <c r="N67">
        <f>-0.9178</f>
        <v/>
      </c>
      <c r="O67">
        <f>8.73-0.6982*BR66</f>
        <v/>
      </c>
      <c r="P67" s="14" t="n">
        <v>0</v>
      </c>
      <c r="Q67" s="14" t="n">
        <v>0</v>
      </c>
      <c r="R67">
        <f>0.917+0.06193*BR66</f>
        <v/>
      </c>
      <c r="S67" s="14" t="n">
        <v>0</v>
      </c>
      <c r="T67" s="14" t="n">
        <v>0</v>
      </c>
      <c r="U67" s="14" t="n">
        <v>0</v>
      </c>
      <c r="V67" s="14" t="n">
        <v>20</v>
      </c>
      <c r="W67" s="14" t="n">
        <v>0</v>
      </c>
      <c r="X67" s="14" t="n">
        <v>0</v>
      </c>
      <c r="Y67" s="14" t="n">
        <v>1</v>
      </c>
      <c r="Z67">
        <f>-0.1989+0.2019*BR66</f>
        <v/>
      </c>
      <c r="AA67" s="14" t="n">
        <v>0.2605</v>
      </c>
      <c r="AB67" s="14" t="n">
        <v>0</v>
      </c>
      <c r="AC67" s="14" t="n">
        <v>0</v>
      </c>
      <c r="AD67" s="14" t="n">
        <v>17</v>
      </c>
      <c r="AE67" s="14" t="n">
        <v>0</v>
      </c>
      <c r="AF67" s="14" t="n">
        <v>0</v>
      </c>
      <c r="AG67" s="14" t="n">
        <v>0</v>
      </c>
      <c r="AH67" s="14" t="n">
        <v>0.0001</v>
      </c>
      <c r="AI67" s="14" t="n">
        <v>0</v>
      </c>
      <c r="AJ67" s="14" t="n">
        <v>0</v>
      </c>
      <c r="AK67" s="14" t="n">
        <v>1</v>
      </c>
      <c r="AL67">
        <f>0.1695-0.7018*BR66</f>
        <v/>
      </c>
      <c r="AM67">
        <f>0.515+2.883*BR66</f>
        <v/>
      </c>
      <c r="AN67" s="14" t="n">
        <v>0</v>
      </c>
      <c r="AO67" s="14" t="n">
        <v>1</v>
      </c>
      <c r="AP67">
        <f>0.03988-0.1606*BR66</f>
        <v/>
      </c>
      <c r="AQ67">
        <f>0.09952+0.7996*BR66</f>
        <v/>
      </c>
      <c r="AR67" s="14" t="n">
        <v>0</v>
      </c>
      <c r="AS67" s="14" t="n">
        <v>1</v>
      </c>
      <c r="AT67">
        <f>-0.007969-0.4292*BR66</f>
        <v/>
      </c>
      <c r="AU67">
        <f>6.505-2.985*BR66</f>
        <v/>
      </c>
      <c r="AV67" s="14" t="n">
        <v>0</v>
      </c>
      <c r="AW67" s="14" t="n">
        <v>1</v>
      </c>
      <c r="AX67">
        <f>0.004994-0.07005*BR66</f>
        <v/>
      </c>
      <c r="AY67">
        <f>0.09978+0.7974*BR66</f>
        <v/>
      </c>
      <c r="AZ67" s="14" t="n">
        <v>0</v>
      </c>
      <c r="BA67" s="14" t="n">
        <v>0</v>
      </c>
      <c r="BB67" s="14" t="n">
        <v>44.89</v>
      </c>
      <c r="BC67" s="14" t="n">
        <v>0</v>
      </c>
      <c r="BD67" s="14" t="n">
        <v>0</v>
      </c>
      <c r="BE67" s="14" t="n">
        <v>1</v>
      </c>
      <c r="BF67">
        <f>0.01998-0.09041*BR66</f>
        <v/>
      </c>
      <c r="BG67" s="14">
        <f>0.09981+0.371*BR66</f>
        <v/>
      </c>
      <c r="BH67" s="14" t="n">
        <v>0</v>
      </c>
      <c r="BI67" s="14" t="n">
        <v>0</v>
      </c>
      <c r="BJ67" s="14" t="n">
        <v>0.3515</v>
      </c>
      <c r="BK67" s="14" t="n">
        <v>0</v>
      </c>
      <c r="BL67" s="14" t="n">
        <v>0</v>
      </c>
      <c r="BM67" s="14" t="n">
        <v>0</v>
      </c>
      <c r="BN67">
        <f>0.3+0.4986*BR66</f>
        <v/>
      </c>
      <c r="BO67" s="14" t="n">
        <v>0</v>
      </c>
      <c r="BP67" s="19" t="n">
        <v>0</v>
      </c>
      <c r="BQ67">
        <f>BS67</f>
        <v/>
      </c>
      <c r="BR67">
        <f>BQ67/100</f>
        <v/>
      </c>
      <c r="BS67">
        <f>1+BS66</f>
        <v/>
      </c>
    </row>
    <row r="68">
      <c r="A68">
        <f>"EW_sand_Ruled"&amp;"_"&amp;BQ68</f>
        <v/>
      </c>
      <c r="B68" s="15" t="inlineStr">
        <is>
          <t>PISA</t>
        </is>
      </c>
      <c r="C68" s="14" t="inlineStr">
        <is>
          <t>correlation with_Dr</t>
        </is>
      </c>
      <c r="D68" s="15" t="inlineStr">
        <is>
          <t>Sand</t>
        </is>
      </c>
      <c r="E68" s="14" t="n">
        <v>0</v>
      </c>
      <c r="F68">
        <f>146.1-92.11*BR67</f>
        <v/>
      </c>
      <c r="G68" s="14" t="n">
        <v>0</v>
      </c>
      <c r="H68" s="14" t="n">
        <v>0</v>
      </c>
      <c r="I68" s="14" t="n">
        <v>1</v>
      </c>
      <c r="J68">
        <f>0.3375-8.9*BR67</f>
        <v/>
      </c>
      <c r="K68" s="14">
        <f>0.3667+25.89*BR67</f>
        <v/>
      </c>
      <c r="L68" s="14" t="n">
        <v>0</v>
      </c>
      <c r="M68" s="14" t="n">
        <v>1</v>
      </c>
      <c r="N68">
        <f>-0.9178</f>
        <v/>
      </c>
      <c r="O68">
        <f>8.73-0.6982*BR67</f>
        <v/>
      </c>
      <c r="P68" s="14" t="n">
        <v>0</v>
      </c>
      <c r="Q68" s="14" t="n">
        <v>0</v>
      </c>
      <c r="R68">
        <f>0.917+0.06193*BR67</f>
        <v/>
      </c>
      <c r="S68" s="14" t="n">
        <v>0</v>
      </c>
      <c r="T68" s="14" t="n">
        <v>0</v>
      </c>
      <c r="U68" s="14" t="n">
        <v>0</v>
      </c>
      <c r="V68" s="14" t="n">
        <v>20</v>
      </c>
      <c r="W68" s="14" t="n">
        <v>0</v>
      </c>
      <c r="X68" s="14" t="n">
        <v>0</v>
      </c>
      <c r="Y68" s="14" t="n">
        <v>1</v>
      </c>
      <c r="Z68">
        <f>-0.1989+0.2019*BR67</f>
        <v/>
      </c>
      <c r="AA68" s="14" t="n">
        <v>0.2605</v>
      </c>
      <c r="AB68" s="14" t="n">
        <v>0</v>
      </c>
      <c r="AC68" s="14" t="n">
        <v>0</v>
      </c>
      <c r="AD68" s="14" t="n">
        <v>17</v>
      </c>
      <c r="AE68" s="14" t="n">
        <v>0</v>
      </c>
      <c r="AF68" s="14" t="n">
        <v>0</v>
      </c>
      <c r="AG68" s="14" t="n">
        <v>0</v>
      </c>
      <c r="AH68" s="14" t="n">
        <v>0.0001</v>
      </c>
      <c r="AI68" s="14" t="n">
        <v>0</v>
      </c>
      <c r="AJ68" s="14" t="n">
        <v>0</v>
      </c>
      <c r="AK68" s="14" t="n">
        <v>1</v>
      </c>
      <c r="AL68">
        <f>0.1695-0.7018*BR67</f>
        <v/>
      </c>
      <c r="AM68">
        <f>0.515+2.883*BR67</f>
        <v/>
      </c>
      <c r="AN68" s="14" t="n">
        <v>0</v>
      </c>
      <c r="AO68" s="14" t="n">
        <v>1</v>
      </c>
      <c r="AP68">
        <f>0.03988-0.1606*BR67</f>
        <v/>
      </c>
      <c r="AQ68">
        <f>0.09952+0.7996*BR67</f>
        <v/>
      </c>
      <c r="AR68" s="14" t="n">
        <v>0</v>
      </c>
      <c r="AS68" s="14" t="n">
        <v>1</v>
      </c>
      <c r="AT68">
        <f>-0.007969-0.4292*BR67</f>
        <v/>
      </c>
      <c r="AU68">
        <f>6.505-2.985*BR67</f>
        <v/>
      </c>
      <c r="AV68" s="14" t="n">
        <v>0</v>
      </c>
      <c r="AW68" s="14" t="n">
        <v>1</v>
      </c>
      <c r="AX68">
        <f>0.004994-0.07005*BR67</f>
        <v/>
      </c>
      <c r="AY68">
        <f>0.09978+0.7974*BR67</f>
        <v/>
      </c>
      <c r="AZ68" s="14" t="n">
        <v>0</v>
      </c>
      <c r="BA68" s="14" t="n">
        <v>0</v>
      </c>
      <c r="BB68" s="14" t="n">
        <v>44.89</v>
      </c>
      <c r="BC68" s="14" t="n">
        <v>0</v>
      </c>
      <c r="BD68" s="14" t="n">
        <v>0</v>
      </c>
      <c r="BE68" s="14" t="n">
        <v>1</v>
      </c>
      <c r="BF68">
        <f>0.01998-0.09041*BR67</f>
        <v/>
      </c>
      <c r="BG68" s="14">
        <f>0.09981+0.371*BR67</f>
        <v/>
      </c>
      <c r="BH68" s="14" t="n">
        <v>0</v>
      </c>
      <c r="BI68" s="14" t="n">
        <v>0</v>
      </c>
      <c r="BJ68" s="14" t="n">
        <v>0.3515</v>
      </c>
      <c r="BK68" s="14" t="n">
        <v>0</v>
      </c>
      <c r="BL68" s="14" t="n">
        <v>0</v>
      </c>
      <c r="BM68" s="14" t="n">
        <v>0</v>
      </c>
      <c r="BN68">
        <f>0.3+0.4986*BR67</f>
        <v/>
      </c>
      <c r="BO68" s="14" t="n">
        <v>0</v>
      </c>
      <c r="BP68" s="19" t="n">
        <v>0</v>
      </c>
      <c r="BQ68">
        <f>BS68</f>
        <v/>
      </c>
      <c r="BR68">
        <f>BQ68/100</f>
        <v/>
      </c>
      <c r="BS68">
        <f>1+BS67</f>
        <v/>
      </c>
    </row>
    <row r="69">
      <c r="A69">
        <f>"EW_sand_Ruled"&amp;"_"&amp;BQ69</f>
        <v/>
      </c>
      <c r="B69" s="15" t="inlineStr">
        <is>
          <t>PISA</t>
        </is>
      </c>
      <c r="C69" s="14" t="inlineStr">
        <is>
          <t>correlation with_Dr</t>
        </is>
      </c>
      <c r="D69" s="15" t="inlineStr">
        <is>
          <t>Sand</t>
        </is>
      </c>
      <c r="E69" s="14" t="n">
        <v>0</v>
      </c>
      <c r="F69">
        <f>146.1-92.11*BR68</f>
        <v/>
      </c>
      <c r="G69" s="14" t="n">
        <v>0</v>
      </c>
      <c r="H69" s="14" t="n">
        <v>0</v>
      </c>
      <c r="I69" s="14" t="n">
        <v>1</v>
      </c>
      <c r="J69">
        <f>0.3375-8.9*BR68</f>
        <v/>
      </c>
      <c r="K69" s="14">
        <f>0.3667+25.89*BR68</f>
        <v/>
      </c>
      <c r="L69" s="14" t="n">
        <v>0</v>
      </c>
      <c r="M69" s="14" t="n">
        <v>1</v>
      </c>
      <c r="N69">
        <f>-0.9178</f>
        <v/>
      </c>
      <c r="O69">
        <f>8.73-0.6982*BR68</f>
        <v/>
      </c>
      <c r="P69" s="14" t="n">
        <v>0</v>
      </c>
      <c r="Q69" s="14" t="n">
        <v>0</v>
      </c>
      <c r="R69">
        <f>0.917+0.06193*BR68</f>
        <v/>
      </c>
      <c r="S69" s="14" t="n">
        <v>0</v>
      </c>
      <c r="T69" s="14" t="n">
        <v>0</v>
      </c>
      <c r="U69" s="14" t="n">
        <v>0</v>
      </c>
      <c r="V69" s="14" t="n">
        <v>20</v>
      </c>
      <c r="W69" s="14" t="n">
        <v>0</v>
      </c>
      <c r="X69" s="14" t="n">
        <v>0</v>
      </c>
      <c r="Y69" s="14" t="n">
        <v>1</v>
      </c>
      <c r="Z69">
        <f>-0.1989+0.2019*BR68</f>
        <v/>
      </c>
      <c r="AA69" s="14" t="n">
        <v>0.2605</v>
      </c>
      <c r="AB69" s="14" t="n">
        <v>0</v>
      </c>
      <c r="AC69" s="14" t="n">
        <v>0</v>
      </c>
      <c r="AD69" s="14" t="n">
        <v>17</v>
      </c>
      <c r="AE69" s="14" t="n">
        <v>0</v>
      </c>
      <c r="AF69" s="14" t="n">
        <v>0</v>
      </c>
      <c r="AG69" s="14" t="n">
        <v>0</v>
      </c>
      <c r="AH69" s="14" t="n">
        <v>0.0001</v>
      </c>
      <c r="AI69" s="14" t="n">
        <v>0</v>
      </c>
      <c r="AJ69" s="14" t="n">
        <v>0</v>
      </c>
      <c r="AK69" s="14" t="n">
        <v>1</v>
      </c>
      <c r="AL69">
        <f>0.1695-0.7018*BR68</f>
        <v/>
      </c>
      <c r="AM69">
        <f>0.515+2.883*BR68</f>
        <v/>
      </c>
      <c r="AN69" s="14" t="n">
        <v>0</v>
      </c>
      <c r="AO69" s="14" t="n">
        <v>1</v>
      </c>
      <c r="AP69">
        <f>0.03988-0.1606*BR68</f>
        <v/>
      </c>
      <c r="AQ69">
        <f>0.09952+0.7996*BR68</f>
        <v/>
      </c>
      <c r="AR69" s="14" t="n">
        <v>0</v>
      </c>
      <c r="AS69" s="14" t="n">
        <v>1</v>
      </c>
      <c r="AT69">
        <f>-0.007969-0.4292*BR68</f>
        <v/>
      </c>
      <c r="AU69">
        <f>6.505-2.985*BR68</f>
        <v/>
      </c>
      <c r="AV69" s="14" t="n">
        <v>0</v>
      </c>
      <c r="AW69" s="14" t="n">
        <v>1</v>
      </c>
      <c r="AX69">
        <f>0.004994-0.07005*BR68</f>
        <v/>
      </c>
      <c r="AY69">
        <f>0.09978+0.7974*BR68</f>
        <v/>
      </c>
      <c r="AZ69" s="14" t="n">
        <v>0</v>
      </c>
      <c r="BA69" s="14" t="n">
        <v>0</v>
      </c>
      <c r="BB69" s="14" t="n">
        <v>44.89</v>
      </c>
      <c r="BC69" s="14" t="n">
        <v>0</v>
      </c>
      <c r="BD69" s="14" t="n">
        <v>0</v>
      </c>
      <c r="BE69" s="14" t="n">
        <v>1</v>
      </c>
      <c r="BF69">
        <f>0.01998-0.09041*BR68</f>
        <v/>
      </c>
      <c r="BG69" s="14">
        <f>0.09981+0.371*BR68</f>
        <v/>
      </c>
      <c r="BH69" s="14" t="n">
        <v>0</v>
      </c>
      <c r="BI69" s="14" t="n">
        <v>0</v>
      </c>
      <c r="BJ69" s="14" t="n">
        <v>0.3515</v>
      </c>
      <c r="BK69" s="14" t="n">
        <v>0</v>
      </c>
      <c r="BL69" s="14" t="n">
        <v>0</v>
      </c>
      <c r="BM69" s="14" t="n">
        <v>0</v>
      </c>
      <c r="BN69">
        <f>0.3+0.4986*BR68</f>
        <v/>
      </c>
      <c r="BO69" s="14" t="n">
        <v>0</v>
      </c>
      <c r="BP69" s="19" t="n">
        <v>0</v>
      </c>
      <c r="BQ69">
        <f>BS69</f>
        <v/>
      </c>
      <c r="BR69">
        <f>BQ69/100</f>
        <v/>
      </c>
      <c r="BS69">
        <f>1+BS68</f>
        <v/>
      </c>
    </row>
    <row r="70">
      <c r="A70">
        <f>"EW_sand_Ruled"&amp;"_"&amp;BQ70</f>
        <v/>
      </c>
      <c r="B70" s="15" t="inlineStr">
        <is>
          <t>PISA</t>
        </is>
      </c>
      <c r="C70" s="14" t="inlineStr">
        <is>
          <t>correlation with_Dr</t>
        </is>
      </c>
      <c r="D70" s="15" t="inlineStr">
        <is>
          <t>Sand</t>
        </is>
      </c>
      <c r="E70" s="14" t="n">
        <v>0</v>
      </c>
      <c r="F70">
        <f>146.1-92.11*BR69</f>
        <v/>
      </c>
      <c r="G70" s="14" t="n">
        <v>0</v>
      </c>
      <c r="H70" s="14" t="n">
        <v>0</v>
      </c>
      <c r="I70" s="14" t="n">
        <v>1</v>
      </c>
      <c r="J70">
        <f>0.3375-8.9*BR69</f>
        <v/>
      </c>
      <c r="K70" s="14">
        <f>0.3667+25.89*BR69</f>
        <v/>
      </c>
      <c r="L70" s="14" t="n">
        <v>0</v>
      </c>
      <c r="M70" s="14" t="n">
        <v>1</v>
      </c>
      <c r="N70">
        <f>-0.9178</f>
        <v/>
      </c>
      <c r="O70">
        <f>8.73-0.6982*BR69</f>
        <v/>
      </c>
      <c r="P70" s="14" t="n">
        <v>0</v>
      </c>
      <c r="Q70" s="14" t="n">
        <v>0</v>
      </c>
      <c r="R70">
        <f>0.917+0.06193*BR69</f>
        <v/>
      </c>
      <c r="S70" s="14" t="n">
        <v>0</v>
      </c>
      <c r="T70" s="14" t="n">
        <v>0</v>
      </c>
      <c r="U70" s="14" t="n">
        <v>0</v>
      </c>
      <c r="V70" s="14" t="n">
        <v>20</v>
      </c>
      <c r="W70" s="14" t="n">
        <v>0</v>
      </c>
      <c r="X70" s="14" t="n">
        <v>0</v>
      </c>
      <c r="Y70" s="14" t="n">
        <v>1</v>
      </c>
      <c r="Z70">
        <f>-0.1989+0.2019*BR69</f>
        <v/>
      </c>
      <c r="AA70" s="14" t="n">
        <v>0.2605</v>
      </c>
      <c r="AB70" s="14" t="n">
        <v>0</v>
      </c>
      <c r="AC70" s="14" t="n">
        <v>0</v>
      </c>
      <c r="AD70" s="14" t="n">
        <v>17</v>
      </c>
      <c r="AE70" s="14" t="n">
        <v>0</v>
      </c>
      <c r="AF70" s="14" t="n">
        <v>0</v>
      </c>
      <c r="AG70" s="14" t="n">
        <v>0</v>
      </c>
      <c r="AH70" s="14" t="n">
        <v>0.0001</v>
      </c>
      <c r="AI70" s="14" t="n">
        <v>0</v>
      </c>
      <c r="AJ70" s="14" t="n">
        <v>0</v>
      </c>
      <c r="AK70" s="14" t="n">
        <v>1</v>
      </c>
      <c r="AL70">
        <f>0.1695-0.7018*BR69</f>
        <v/>
      </c>
      <c r="AM70">
        <f>0.515+2.883*BR69</f>
        <v/>
      </c>
      <c r="AN70" s="14" t="n">
        <v>0</v>
      </c>
      <c r="AO70" s="14" t="n">
        <v>1</v>
      </c>
      <c r="AP70">
        <f>0.03988-0.1606*BR69</f>
        <v/>
      </c>
      <c r="AQ70">
        <f>0.09952+0.7996*BR69</f>
        <v/>
      </c>
      <c r="AR70" s="14" t="n">
        <v>0</v>
      </c>
      <c r="AS70" s="14" t="n">
        <v>1</v>
      </c>
      <c r="AT70">
        <f>-0.007969-0.4292*BR69</f>
        <v/>
      </c>
      <c r="AU70">
        <f>6.505-2.985*BR69</f>
        <v/>
      </c>
      <c r="AV70" s="14" t="n">
        <v>0</v>
      </c>
      <c r="AW70" s="14" t="n">
        <v>1</v>
      </c>
      <c r="AX70">
        <f>0.004994-0.07005*BR69</f>
        <v/>
      </c>
      <c r="AY70">
        <f>0.09978+0.7974*BR69</f>
        <v/>
      </c>
      <c r="AZ70" s="14" t="n">
        <v>0</v>
      </c>
      <c r="BA70" s="14" t="n">
        <v>0</v>
      </c>
      <c r="BB70" s="14" t="n">
        <v>44.89</v>
      </c>
      <c r="BC70" s="14" t="n">
        <v>0</v>
      </c>
      <c r="BD70" s="14" t="n">
        <v>0</v>
      </c>
      <c r="BE70" s="14" t="n">
        <v>1</v>
      </c>
      <c r="BF70">
        <f>0.01998-0.09041*BR69</f>
        <v/>
      </c>
      <c r="BG70" s="14">
        <f>0.09981+0.371*BR69</f>
        <v/>
      </c>
      <c r="BH70" s="14" t="n">
        <v>0</v>
      </c>
      <c r="BI70" s="14" t="n">
        <v>0</v>
      </c>
      <c r="BJ70" s="14" t="n">
        <v>0.3515</v>
      </c>
      <c r="BK70" s="14" t="n">
        <v>0</v>
      </c>
      <c r="BL70" s="14" t="n">
        <v>0</v>
      </c>
      <c r="BM70" s="14" t="n">
        <v>0</v>
      </c>
      <c r="BN70">
        <f>0.3+0.4986*BR69</f>
        <v/>
      </c>
      <c r="BO70" s="14" t="n">
        <v>0</v>
      </c>
      <c r="BP70" s="19" t="n">
        <v>0</v>
      </c>
      <c r="BQ70">
        <f>BS70</f>
        <v/>
      </c>
      <c r="BR70">
        <f>BQ70/100</f>
        <v/>
      </c>
      <c r="BS70">
        <f>1+BS69</f>
        <v/>
      </c>
    </row>
    <row r="71">
      <c r="A71">
        <f>"EW_sand_Ruled"&amp;"_"&amp;BQ71</f>
        <v/>
      </c>
      <c r="B71" s="15" t="inlineStr">
        <is>
          <t>PISA</t>
        </is>
      </c>
      <c r="C71" s="14" t="inlineStr">
        <is>
          <t>correlation with_Dr</t>
        </is>
      </c>
      <c r="D71" s="15" t="inlineStr">
        <is>
          <t>Sand</t>
        </is>
      </c>
      <c r="E71" s="14" t="n">
        <v>0</v>
      </c>
      <c r="F71">
        <f>146.1-92.11*BR70</f>
        <v/>
      </c>
      <c r="G71" s="14" t="n">
        <v>0</v>
      </c>
      <c r="H71" s="14" t="n">
        <v>0</v>
      </c>
      <c r="I71" s="14" t="n">
        <v>1</v>
      </c>
      <c r="J71">
        <f>0.3375-8.9*BR70</f>
        <v/>
      </c>
      <c r="K71" s="14">
        <f>0.3667+25.89*BR70</f>
        <v/>
      </c>
      <c r="L71" s="14" t="n">
        <v>0</v>
      </c>
      <c r="M71" s="14" t="n">
        <v>1</v>
      </c>
      <c r="N71">
        <f>-0.9178</f>
        <v/>
      </c>
      <c r="O71">
        <f>8.73-0.6982*BR70</f>
        <v/>
      </c>
      <c r="P71" s="14" t="n">
        <v>0</v>
      </c>
      <c r="Q71" s="14" t="n">
        <v>0</v>
      </c>
      <c r="R71">
        <f>0.917+0.06193*BR70</f>
        <v/>
      </c>
      <c r="S71" s="14" t="n">
        <v>0</v>
      </c>
      <c r="T71" s="14" t="n">
        <v>0</v>
      </c>
      <c r="U71" s="14" t="n">
        <v>0</v>
      </c>
      <c r="V71" s="14" t="n">
        <v>20</v>
      </c>
      <c r="W71" s="14" t="n">
        <v>0</v>
      </c>
      <c r="X71" s="14" t="n">
        <v>0</v>
      </c>
      <c r="Y71" s="14" t="n">
        <v>1</v>
      </c>
      <c r="Z71">
        <f>-0.1989+0.2019*BR70</f>
        <v/>
      </c>
      <c r="AA71" s="14" t="n">
        <v>0.2605</v>
      </c>
      <c r="AB71" s="14" t="n">
        <v>0</v>
      </c>
      <c r="AC71" s="14" t="n">
        <v>0</v>
      </c>
      <c r="AD71" s="14" t="n">
        <v>17</v>
      </c>
      <c r="AE71" s="14" t="n">
        <v>0</v>
      </c>
      <c r="AF71" s="14" t="n">
        <v>0</v>
      </c>
      <c r="AG71" s="14" t="n">
        <v>0</v>
      </c>
      <c r="AH71" s="14" t="n">
        <v>0.0001</v>
      </c>
      <c r="AI71" s="14" t="n">
        <v>0</v>
      </c>
      <c r="AJ71" s="14" t="n">
        <v>0</v>
      </c>
      <c r="AK71" s="14" t="n">
        <v>1</v>
      </c>
      <c r="AL71">
        <f>0.1695-0.7018*BR70</f>
        <v/>
      </c>
      <c r="AM71">
        <f>0.515+2.883*BR70</f>
        <v/>
      </c>
      <c r="AN71" s="14" t="n">
        <v>0</v>
      </c>
      <c r="AO71" s="14" t="n">
        <v>1</v>
      </c>
      <c r="AP71">
        <f>0.03988-0.1606*BR70</f>
        <v/>
      </c>
      <c r="AQ71">
        <f>0.09952+0.7996*BR70</f>
        <v/>
      </c>
      <c r="AR71" s="14" t="n">
        <v>0</v>
      </c>
      <c r="AS71" s="14" t="n">
        <v>1</v>
      </c>
      <c r="AT71">
        <f>-0.007969-0.4292*BR70</f>
        <v/>
      </c>
      <c r="AU71">
        <f>6.505-2.985*BR70</f>
        <v/>
      </c>
      <c r="AV71" s="14" t="n">
        <v>0</v>
      </c>
      <c r="AW71" s="14" t="n">
        <v>1</v>
      </c>
      <c r="AX71">
        <f>0.004994-0.07005*BR70</f>
        <v/>
      </c>
      <c r="AY71">
        <f>0.09978+0.7974*BR70</f>
        <v/>
      </c>
      <c r="AZ71" s="14" t="n">
        <v>0</v>
      </c>
      <c r="BA71" s="14" t="n">
        <v>0</v>
      </c>
      <c r="BB71" s="14" t="n">
        <v>44.89</v>
      </c>
      <c r="BC71" s="14" t="n">
        <v>0</v>
      </c>
      <c r="BD71" s="14" t="n">
        <v>0</v>
      </c>
      <c r="BE71" s="14" t="n">
        <v>1</v>
      </c>
      <c r="BF71">
        <f>0.01998-0.09041*BR70</f>
        <v/>
      </c>
      <c r="BG71" s="14">
        <f>0.09981+0.371*BR70</f>
        <v/>
      </c>
      <c r="BH71" s="14" t="n">
        <v>0</v>
      </c>
      <c r="BI71" s="14" t="n">
        <v>0</v>
      </c>
      <c r="BJ71" s="14" t="n">
        <v>0.3515</v>
      </c>
      <c r="BK71" s="14" t="n">
        <v>0</v>
      </c>
      <c r="BL71" s="14" t="n">
        <v>0</v>
      </c>
      <c r="BM71" s="14" t="n">
        <v>0</v>
      </c>
      <c r="BN71">
        <f>0.3+0.4986*BR70</f>
        <v/>
      </c>
      <c r="BO71" s="14" t="n">
        <v>0</v>
      </c>
      <c r="BP71" s="19" t="n">
        <v>0</v>
      </c>
      <c r="BQ71">
        <f>BS71</f>
        <v/>
      </c>
      <c r="BR71">
        <f>BQ71/100</f>
        <v/>
      </c>
      <c r="BS71">
        <f>1+BS70</f>
        <v/>
      </c>
    </row>
    <row r="72">
      <c r="A72">
        <f>"EW_sand_Ruled"&amp;"_"&amp;BQ72</f>
        <v/>
      </c>
      <c r="B72" s="15" t="inlineStr">
        <is>
          <t>PISA</t>
        </is>
      </c>
      <c r="C72" s="14" t="inlineStr">
        <is>
          <t>correlation with_Dr</t>
        </is>
      </c>
      <c r="D72" s="15" t="inlineStr">
        <is>
          <t>Sand</t>
        </is>
      </c>
      <c r="E72" s="14" t="n">
        <v>0</v>
      </c>
      <c r="F72">
        <f>146.1-92.11*BR71</f>
        <v/>
      </c>
      <c r="G72" s="14" t="n">
        <v>0</v>
      </c>
      <c r="H72" s="14" t="n">
        <v>0</v>
      </c>
      <c r="I72" s="14" t="n">
        <v>1</v>
      </c>
      <c r="J72">
        <f>0.3375-8.9*BR71</f>
        <v/>
      </c>
      <c r="K72" s="14">
        <f>0.3667+25.89*BR71</f>
        <v/>
      </c>
      <c r="L72" s="14" t="n">
        <v>0</v>
      </c>
      <c r="M72" s="14" t="n">
        <v>1</v>
      </c>
      <c r="N72">
        <f>-0.9178</f>
        <v/>
      </c>
      <c r="O72">
        <f>8.73-0.6982*BR71</f>
        <v/>
      </c>
      <c r="P72" s="14" t="n">
        <v>0</v>
      </c>
      <c r="Q72" s="14" t="n">
        <v>0</v>
      </c>
      <c r="R72">
        <f>0.917+0.06193*BR71</f>
        <v/>
      </c>
      <c r="S72" s="14" t="n">
        <v>0</v>
      </c>
      <c r="T72" s="14" t="n">
        <v>0</v>
      </c>
      <c r="U72" s="14" t="n">
        <v>0</v>
      </c>
      <c r="V72" s="14" t="n">
        <v>20</v>
      </c>
      <c r="W72" s="14" t="n">
        <v>0</v>
      </c>
      <c r="X72" s="14" t="n">
        <v>0</v>
      </c>
      <c r="Y72" s="14" t="n">
        <v>1</v>
      </c>
      <c r="Z72">
        <f>-0.1989+0.2019*BR71</f>
        <v/>
      </c>
      <c r="AA72" s="14" t="n">
        <v>0.2605</v>
      </c>
      <c r="AB72" s="14" t="n">
        <v>0</v>
      </c>
      <c r="AC72" s="14" t="n">
        <v>0</v>
      </c>
      <c r="AD72" s="14" t="n">
        <v>17</v>
      </c>
      <c r="AE72" s="14" t="n">
        <v>0</v>
      </c>
      <c r="AF72" s="14" t="n">
        <v>0</v>
      </c>
      <c r="AG72" s="14" t="n">
        <v>0</v>
      </c>
      <c r="AH72" s="14" t="n">
        <v>0.0001</v>
      </c>
      <c r="AI72" s="14" t="n">
        <v>0</v>
      </c>
      <c r="AJ72" s="14" t="n">
        <v>0</v>
      </c>
      <c r="AK72" s="14" t="n">
        <v>1</v>
      </c>
      <c r="AL72">
        <f>0.1695-0.7018*BR71</f>
        <v/>
      </c>
      <c r="AM72">
        <f>0.515+2.883*BR71</f>
        <v/>
      </c>
      <c r="AN72" s="14" t="n">
        <v>0</v>
      </c>
      <c r="AO72" s="14" t="n">
        <v>1</v>
      </c>
      <c r="AP72">
        <f>0.03988-0.1606*BR71</f>
        <v/>
      </c>
      <c r="AQ72">
        <f>0.09952+0.7996*BR71</f>
        <v/>
      </c>
      <c r="AR72" s="14" t="n">
        <v>0</v>
      </c>
      <c r="AS72" s="14" t="n">
        <v>1</v>
      </c>
      <c r="AT72">
        <f>-0.007969-0.4292*BR71</f>
        <v/>
      </c>
      <c r="AU72">
        <f>6.505-2.985*BR71</f>
        <v/>
      </c>
      <c r="AV72" s="14" t="n">
        <v>0</v>
      </c>
      <c r="AW72" s="14" t="n">
        <v>1</v>
      </c>
      <c r="AX72">
        <f>0.004994-0.07005*BR71</f>
        <v/>
      </c>
      <c r="AY72">
        <f>0.09978+0.7974*BR71</f>
        <v/>
      </c>
      <c r="AZ72" s="14" t="n">
        <v>0</v>
      </c>
      <c r="BA72" s="14" t="n">
        <v>0</v>
      </c>
      <c r="BB72" s="14" t="n">
        <v>44.89</v>
      </c>
      <c r="BC72" s="14" t="n">
        <v>0</v>
      </c>
      <c r="BD72" s="14" t="n">
        <v>0</v>
      </c>
      <c r="BE72" s="14" t="n">
        <v>1</v>
      </c>
      <c r="BF72">
        <f>0.01998-0.09041*BR71</f>
        <v/>
      </c>
      <c r="BG72" s="14">
        <f>0.09981+0.371*BR71</f>
        <v/>
      </c>
      <c r="BH72" s="14" t="n">
        <v>0</v>
      </c>
      <c r="BI72" s="14" t="n">
        <v>0</v>
      </c>
      <c r="BJ72" s="14" t="n">
        <v>0.3515</v>
      </c>
      <c r="BK72" s="14" t="n">
        <v>0</v>
      </c>
      <c r="BL72" s="14" t="n">
        <v>0</v>
      </c>
      <c r="BM72" s="14" t="n">
        <v>0</v>
      </c>
      <c r="BN72">
        <f>0.3+0.4986*BR71</f>
        <v/>
      </c>
      <c r="BO72" s="14" t="n">
        <v>0</v>
      </c>
      <c r="BP72" s="19" t="n">
        <v>0</v>
      </c>
      <c r="BQ72">
        <f>BS72</f>
        <v/>
      </c>
      <c r="BR72">
        <f>BQ72/100</f>
        <v/>
      </c>
      <c r="BS72">
        <f>1+BS71</f>
        <v/>
      </c>
    </row>
    <row r="73">
      <c r="A73">
        <f>"EW_sand_Ruled"&amp;"_"&amp;BQ73</f>
        <v/>
      </c>
      <c r="B73" s="15" t="inlineStr">
        <is>
          <t>PISA</t>
        </is>
      </c>
      <c r="C73" s="14" t="inlineStr">
        <is>
          <t>correlation with_Dr</t>
        </is>
      </c>
      <c r="D73" s="15" t="inlineStr">
        <is>
          <t>Sand</t>
        </is>
      </c>
      <c r="E73" s="14" t="n">
        <v>0</v>
      </c>
      <c r="F73">
        <f>146.1-92.11*BR72</f>
        <v/>
      </c>
      <c r="G73" s="14" t="n">
        <v>0</v>
      </c>
      <c r="H73" s="14" t="n">
        <v>0</v>
      </c>
      <c r="I73" s="14" t="n">
        <v>1</v>
      </c>
      <c r="J73">
        <f>0.3375-8.9*BR72</f>
        <v/>
      </c>
      <c r="K73" s="14">
        <f>0.3667+25.89*BR72</f>
        <v/>
      </c>
      <c r="L73" s="14" t="n">
        <v>0</v>
      </c>
      <c r="M73" s="14" t="n">
        <v>1</v>
      </c>
      <c r="N73">
        <f>-0.9178</f>
        <v/>
      </c>
      <c r="O73">
        <f>8.73-0.6982*BR72</f>
        <v/>
      </c>
      <c r="P73" s="14" t="n">
        <v>0</v>
      </c>
      <c r="Q73" s="14" t="n">
        <v>0</v>
      </c>
      <c r="R73">
        <f>0.917+0.06193*BR72</f>
        <v/>
      </c>
      <c r="S73" s="14" t="n">
        <v>0</v>
      </c>
      <c r="T73" s="14" t="n">
        <v>0</v>
      </c>
      <c r="U73" s="14" t="n">
        <v>0</v>
      </c>
      <c r="V73" s="14" t="n">
        <v>20</v>
      </c>
      <c r="W73" s="14" t="n">
        <v>0</v>
      </c>
      <c r="X73" s="14" t="n">
        <v>0</v>
      </c>
      <c r="Y73" s="14" t="n">
        <v>1</v>
      </c>
      <c r="Z73">
        <f>-0.1989+0.2019*BR72</f>
        <v/>
      </c>
      <c r="AA73" s="14" t="n">
        <v>0.2605</v>
      </c>
      <c r="AB73" s="14" t="n">
        <v>0</v>
      </c>
      <c r="AC73" s="14" t="n">
        <v>0</v>
      </c>
      <c r="AD73" s="14" t="n">
        <v>17</v>
      </c>
      <c r="AE73" s="14" t="n">
        <v>0</v>
      </c>
      <c r="AF73" s="14" t="n">
        <v>0</v>
      </c>
      <c r="AG73" s="14" t="n">
        <v>0</v>
      </c>
      <c r="AH73" s="14" t="n">
        <v>0.0001</v>
      </c>
      <c r="AI73" s="14" t="n">
        <v>0</v>
      </c>
      <c r="AJ73" s="14" t="n">
        <v>0</v>
      </c>
      <c r="AK73" s="14" t="n">
        <v>1</v>
      </c>
      <c r="AL73">
        <f>0.1695-0.7018*BR72</f>
        <v/>
      </c>
      <c r="AM73">
        <f>0.515+2.883*BR72</f>
        <v/>
      </c>
      <c r="AN73" s="14" t="n">
        <v>0</v>
      </c>
      <c r="AO73" s="14" t="n">
        <v>1</v>
      </c>
      <c r="AP73">
        <f>0.03988-0.1606*BR72</f>
        <v/>
      </c>
      <c r="AQ73">
        <f>0.09952+0.7996*BR72</f>
        <v/>
      </c>
      <c r="AR73" s="14" t="n">
        <v>0</v>
      </c>
      <c r="AS73" s="14" t="n">
        <v>1</v>
      </c>
      <c r="AT73">
        <f>-0.007969-0.4292*BR72</f>
        <v/>
      </c>
      <c r="AU73">
        <f>6.505-2.985*BR72</f>
        <v/>
      </c>
      <c r="AV73" s="14" t="n">
        <v>0</v>
      </c>
      <c r="AW73" s="14" t="n">
        <v>1</v>
      </c>
      <c r="AX73">
        <f>0.004994-0.07005*BR72</f>
        <v/>
      </c>
      <c r="AY73">
        <f>0.09978+0.7974*BR72</f>
        <v/>
      </c>
      <c r="AZ73" s="14" t="n">
        <v>0</v>
      </c>
      <c r="BA73" s="14" t="n">
        <v>0</v>
      </c>
      <c r="BB73" s="14" t="n">
        <v>44.89</v>
      </c>
      <c r="BC73" s="14" t="n">
        <v>0</v>
      </c>
      <c r="BD73" s="14" t="n">
        <v>0</v>
      </c>
      <c r="BE73" s="14" t="n">
        <v>1</v>
      </c>
      <c r="BF73">
        <f>0.01998-0.09041*BR72</f>
        <v/>
      </c>
      <c r="BG73" s="14">
        <f>0.09981+0.371*BR72</f>
        <v/>
      </c>
      <c r="BH73" s="14" t="n">
        <v>0</v>
      </c>
      <c r="BI73" s="14" t="n">
        <v>0</v>
      </c>
      <c r="BJ73" s="14" t="n">
        <v>0.3515</v>
      </c>
      <c r="BK73" s="14" t="n">
        <v>0</v>
      </c>
      <c r="BL73" s="14" t="n">
        <v>0</v>
      </c>
      <c r="BM73" s="14" t="n">
        <v>0</v>
      </c>
      <c r="BN73">
        <f>0.3+0.4986*BR72</f>
        <v/>
      </c>
      <c r="BO73" s="14" t="n">
        <v>0</v>
      </c>
      <c r="BP73" s="19" t="n">
        <v>0</v>
      </c>
      <c r="BQ73">
        <f>BS73</f>
        <v/>
      </c>
      <c r="BR73">
        <f>BQ73/100</f>
        <v/>
      </c>
      <c r="BS73">
        <f>1+BS72</f>
        <v/>
      </c>
    </row>
    <row r="74">
      <c r="A74">
        <f>"EW_sand_Ruled"&amp;"_"&amp;BQ74</f>
        <v/>
      </c>
      <c r="B74" s="15" t="inlineStr">
        <is>
          <t>PISA</t>
        </is>
      </c>
      <c r="C74" s="14" t="inlineStr">
        <is>
          <t>correlation with_Dr</t>
        </is>
      </c>
      <c r="D74" s="15" t="inlineStr">
        <is>
          <t>Sand</t>
        </is>
      </c>
      <c r="E74" s="14" t="n">
        <v>0</v>
      </c>
      <c r="F74">
        <f>146.1-92.11*BR73</f>
        <v/>
      </c>
      <c r="G74" s="14" t="n">
        <v>0</v>
      </c>
      <c r="H74" s="14" t="n">
        <v>0</v>
      </c>
      <c r="I74" s="14" t="n">
        <v>1</v>
      </c>
      <c r="J74">
        <f>0.3375-8.9*BR73</f>
        <v/>
      </c>
      <c r="K74" s="14">
        <f>0.3667+25.89*BR73</f>
        <v/>
      </c>
      <c r="L74" s="14" t="n">
        <v>0</v>
      </c>
      <c r="M74" s="14" t="n">
        <v>1</v>
      </c>
      <c r="N74">
        <f>-0.9178</f>
        <v/>
      </c>
      <c r="O74">
        <f>8.73-0.6982*BR73</f>
        <v/>
      </c>
      <c r="P74" s="14" t="n">
        <v>0</v>
      </c>
      <c r="Q74" s="14" t="n">
        <v>0</v>
      </c>
      <c r="R74">
        <f>0.917+0.06193*BR73</f>
        <v/>
      </c>
      <c r="S74" s="14" t="n">
        <v>0</v>
      </c>
      <c r="T74" s="14" t="n">
        <v>0</v>
      </c>
      <c r="U74" s="14" t="n">
        <v>0</v>
      </c>
      <c r="V74" s="14" t="n">
        <v>20</v>
      </c>
      <c r="W74" s="14" t="n">
        <v>0</v>
      </c>
      <c r="X74" s="14" t="n">
        <v>0</v>
      </c>
      <c r="Y74" s="14" t="n">
        <v>1</v>
      </c>
      <c r="Z74">
        <f>-0.1989+0.2019*BR73</f>
        <v/>
      </c>
      <c r="AA74" s="14" t="n">
        <v>0.2605</v>
      </c>
      <c r="AB74" s="14" t="n">
        <v>0</v>
      </c>
      <c r="AC74" s="14" t="n">
        <v>0</v>
      </c>
      <c r="AD74" s="14" t="n">
        <v>17</v>
      </c>
      <c r="AE74" s="14" t="n">
        <v>0</v>
      </c>
      <c r="AF74" s="14" t="n">
        <v>0</v>
      </c>
      <c r="AG74" s="14" t="n">
        <v>0</v>
      </c>
      <c r="AH74" s="14" t="n">
        <v>0.0001</v>
      </c>
      <c r="AI74" s="14" t="n">
        <v>0</v>
      </c>
      <c r="AJ74" s="14" t="n">
        <v>0</v>
      </c>
      <c r="AK74" s="14" t="n">
        <v>1</v>
      </c>
      <c r="AL74">
        <f>0.1695-0.7018*BR73</f>
        <v/>
      </c>
      <c r="AM74">
        <f>0.515+2.883*BR73</f>
        <v/>
      </c>
      <c r="AN74" s="14" t="n">
        <v>0</v>
      </c>
      <c r="AO74" s="14" t="n">
        <v>1</v>
      </c>
      <c r="AP74">
        <f>0.03988-0.1606*BR73</f>
        <v/>
      </c>
      <c r="AQ74">
        <f>0.09952+0.7996*BR73</f>
        <v/>
      </c>
      <c r="AR74" s="14" t="n">
        <v>0</v>
      </c>
      <c r="AS74" s="14" t="n">
        <v>1</v>
      </c>
      <c r="AT74">
        <f>-0.007969-0.4292*BR73</f>
        <v/>
      </c>
      <c r="AU74">
        <f>6.505-2.985*BR73</f>
        <v/>
      </c>
      <c r="AV74" s="14" t="n">
        <v>0</v>
      </c>
      <c r="AW74" s="14" t="n">
        <v>1</v>
      </c>
      <c r="AX74">
        <f>0.004994-0.07005*BR73</f>
        <v/>
      </c>
      <c r="AY74">
        <f>0.09978+0.7974*BR73</f>
        <v/>
      </c>
      <c r="AZ74" s="14" t="n">
        <v>0</v>
      </c>
      <c r="BA74" s="14" t="n">
        <v>0</v>
      </c>
      <c r="BB74" s="14" t="n">
        <v>44.89</v>
      </c>
      <c r="BC74" s="14" t="n">
        <v>0</v>
      </c>
      <c r="BD74" s="14" t="n">
        <v>0</v>
      </c>
      <c r="BE74" s="14" t="n">
        <v>1</v>
      </c>
      <c r="BF74">
        <f>0.01998-0.09041*BR73</f>
        <v/>
      </c>
      <c r="BG74" s="14">
        <f>0.09981+0.371*BR73</f>
        <v/>
      </c>
      <c r="BH74" s="14" t="n">
        <v>0</v>
      </c>
      <c r="BI74" s="14" t="n">
        <v>0</v>
      </c>
      <c r="BJ74" s="14" t="n">
        <v>0.3515</v>
      </c>
      <c r="BK74" s="14" t="n">
        <v>0</v>
      </c>
      <c r="BL74" s="14" t="n">
        <v>0</v>
      </c>
      <c r="BM74" s="14" t="n">
        <v>0</v>
      </c>
      <c r="BN74">
        <f>0.3+0.4986*BR73</f>
        <v/>
      </c>
      <c r="BO74" s="14" t="n">
        <v>0</v>
      </c>
      <c r="BP74" s="19" t="n">
        <v>0</v>
      </c>
      <c r="BQ74">
        <f>BS74</f>
        <v/>
      </c>
      <c r="BR74">
        <f>BQ74/100</f>
        <v/>
      </c>
      <c r="BS74">
        <f>1+BS73</f>
        <v/>
      </c>
    </row>
    <row r="75">
      <c r="A75">
        <f>"EW_sand_Ruled"&amp;"_"&amp;BQ75</f>
        <v/>
      </c>
      <c r="B75" s="15" t="inlineStr">
        <is>
          <t>PISA</t>
        </is>
      </c>
      <c r="C75" s="14" t="inlineStr">
        <is>
          <t>correlation with_Dr</t>
        </is>
      </c>
      <c r="D75" s="15" t="inlineStr">
        <is>
          <t>Sand</t>
        </is>
      </c>
      <c r="E75" s="14" t="n">
        <v>0</v>
      </c>
      <c r="F75">
        <f>146.1-92.11*BR74</f>
        <v/>
      </c>
      <c r="G75" s="14" t="n">
        <v>0</v>
      </c>
      <c r="H75" s="14" t="n">
        <v>0</v>
      </c>
      <c r="I75" s="14" t="n">
        <v>1</v>
      </c>
      <c r="J75">
        <f>0.3375-8.9*BR74</f>
        <v/>
      </c>
      <c r="K75" s="14">
        <f>0.3667+25.89*BR74</f>
        <v/>
      </c>
      <c r="L75" s="14" t="n">
        <v>0</v>
      </c>
      <c r="M75" s="14" t="n">
        <v>1</v>
      </c>
      <c r="N75">
        <f>-0.9178</f>
        <v/>
      </c>
      <c r="O75">
        <f>8.73-0.6982*BR74</f>
        <v/>
      </c>
      <c r="P75" s="14" t="n">
        <v>0</v>
      </c>
      <c r="Q75" s="14" t="n">
        <v>0</v>
      </c>
      <c r="R75">
        <f>0.917+0.06193*BR74</f>
        <v/>
      </c>
      <c r="S75" s="14" t="n">
        <v>0</v>
      </c>
      <c r="T75" s="14" t="n">
        <v>0</v>
      </c>
      <c r="U75" s="14" t="n">
        <v>0</v>
      </c>
      <c r="V75" s="14" t="n">
        <v>20</v>
      </c>
      <c r="W75" s="14" t="n">
        <v>0</v>
      </c>
      <c r="X75" s="14" t="n">
        <v>0</v>
      </c>
      <c r="Y75" s="14" t="n">
        <v>1</v>
      </c>
      <c r="Z75">
        <f>-0.1989+0.2019*BR74</f>
        <v/>
      </c>
      <c r="AA75" s="14" t="n">
        <v>0.2605</v>
      </c>
      <c r="AB75" s="14" t="n">
        <v>0</v>
      </c>
      <c r="AC75" s="14" t="n">
        <v>0</v>
      </c>
      <c r="AD75" s="14" t="n">
        <v>17</v>
      </c>
      <c r="AE75" s="14" t="n">
        <v>0</v>
      </c>
      <c r="AF75" s="14" t="n">
        <v>0</v>
      </c>
      <c r="AG75" s="14" t="n">
        <v>0</v>
      </c>
      <c r="AH75" s="14" t="n">
        <v>0.0001</v>
      </c>
      <c r="AI75" s="14" t="n">
        <v>0</v>
      </c>
      <c r="AJ75" s="14" t="n">
        <v>0</v>
      </c>
      <c r="AK75" s="14" t="n">
        <v>1</v>
      </c>
      <c r="AL75">
        <f>0.1695-0.7018*BR74</f>
        <v/>
      </c>
      <c r="AM75">
        <f>0.515+2.883*BR74</f>
        <v/>
      </c>
      <c r="AN75" s="14" t="n">
        <v>0</v>
      </c>
      <c r="AO75" s="14" t="n">
        <v>1</v>
      </c>
      <c r="AP75">
        <f>0.03988-0.1606*BR74</f>
        <v/>
      </c>
      <c r="AQ75">
        <f>0.09952+0.7996*BR74</f>
        <v/>
      </c>
      <c r="AR75" s="14" t="n">
        <v>0</v>
      </c>
      <c r="AS75" s="14" t="n">
        <v>1</v>
      </c>
      <c r="AT75">
        <f>-0.007969-0.4292*BR74</f>
        <v/>
      </c>
      <c r="AU75">
        <f>6.505-2.985*BR74</f>
        <v/>
      </c>
      <c r="AV75" s="14" t="n">
        <v>0</v>
      </c>
      <c r="AW75" s="14" t="n">
        <v>1</v>
      </c>
      <c r="AX75">
        <f>0.004994-0.07005*BR74</f>
        <v/>
      </c>
      <c r="AY75">
        <f>0.09978+0.7974*BR74</f>
        <v/>
      </c>
      <c r="AZ75" s="14" t="n">
        <v>0</v>
      </c>
      <c r="BA75" s="14" t="n">
        <v>0</v>
      </c>
      <c r="BB75" s="14" t="n">
        <v>44.89</v>
      </c>
      <c r="BC75" s="14" t="n">
        <v>0</v>
      </c>
      <c r="BD75" s="14" t="n">
        <v>0</v>
      </c>
      <c r="BE75" s="14" t="n">
        <v>1</v>
      </c>
      <c r="BF75">
        <f>0.01998-0.09041*BR74</f>
        <v/>
      </c>
      <c r="BG75" s="14">
        <f>0.09981+0.371*BR74</f>
        <v/>
      </c>
      <c r="BH75" s="14" t="n">
        <v>0</v>
      </c>
      <c r="BI75" s="14" t="n">
        <v>0</v>
      </c>
      <c r="BJ75" s="14" t="n">
        <v>0.3515</v>
      </c>
      <c r="BK75" s="14" t="n">
        <v>0</v>
      </c>
      <c r="BL75" s="14" t="n">
        <v>0</v>
      </c>
      <c r="BM75" s="14" t="n">
        <v>0</v>
      </c>
      <c r="BN75">
        <f>0.3+0.4986*BR74</f>
        <v/>
      </c>
      <c r="BO75" s="14" t="n">
        <v>0</v>
      </c>
      <c r="BP75" s="19" t="n">
        <v>0</v>
      </c>
      <c r="BQ75">
        <f>BS75</f>
        <v/>
      </c>
      <c r="BR75">
        <f>BQ75/100</f>
        <v/>
      </c>
      <c r="BS75">
        <f>1+BS74</f>
        <v/>
      </c>
    </row>
    <row r="76">
      <c r="A76">
        <f>"EW_sand_Ruled"&amp;"_"&amp;BQ76</f>
        <v/>
      </c>
      <c r="B76" s="15" t="inlineStr">
        <is>
          <t>PISA</t>
        </is>
      </c>
      <c r="C76" s="14" t="inlineStr">
        <is>
          <t>correlation with_Dr</t>
        </is>
      </c>
      <c r="D76" s="15" t="inlineStr">
        <is>
          <t>Sand</t>
        </is>
      </c>
      <c r="E76" s="14" t="n">
        <v>0</v>
      </c>
      <c r="F76">
        <f>146.1-92.11*BR75</f>
        <v/>
      </c>
      <c r="G76" s="14" t="n">
        <v>0</v>
      </c>
      <c r="H76" s="14" t="n">
        <v>0</v>
      </c>
      <c r="I76" s="14" t="n">
        <v>1</v>
      </c>
      <c r="J76">
        <f>0.3375-8.9*BR75</f>
        <v/>
      </c>
      <c r="K76" s="14">
        <f>0.3667+25.89*BR75</f>
        <v/>
      </c>
      <c r="L76" s="14" t="n">
        <v>0</v>
      </c>
      <c r="M76" s="14" t="n">
        <v>1</v>
      </c>
      <c r="N76">
        <f>-0.9178</f>
        <v/>
      </c>
      <c r="O76">
        <f>8.73-0.6982*BR75</f>
        <v/>
      </c>
      <c r="P76" s="14" t="n">
        <v>0</v>
      </c>
      <c r="Q76" s="14" t="n">
        <v>0</v>
      </c>
      <c r="R76">
        <f>0.917+0.06193*BR75</f>
        <v/>
      </c>
      <c r="S76" s="14" t="n">
        <v>0</v>
      </c>
      <c r="T76" s="14" t="n">
        <v>0</v>
      </c>
      <c r="U76" s="14" t="n">
        <v>0</v>
      </c>
      <c r="V76" s="14" t="n">
        <v>20</v>
      </c>
      <c r="W76" s="14" t="n">
        <v>0</v>
      </c>
      <c r="X76" s="14" t="n">
        <v>0</v>
      </c>
      <c r="Y76" s="14" t="n">
        <v>1</v>
      </c>
      <c r="Z76">
        <f>-0.1989+0.2019*BR75</f>
        <v/>
      </c>
      <c r="AA76" s="14" t="n">
        <v>0.2605</v>
      </c>
      <c r="AB76" s="14" t="n">
        <v>0</v>
      </c>
      <c r="AC76" s="14" t="n">
        <v>0</v>
      </c>
      <c r="AD76" s="14" t="n">
        <v>17</v>
      </c>
      <c r="AE76" s="14" t="n">
        <v>0</v>
      </c>
      <c r="AF76" s="14" t="n">
        <v>0</v>
      </c>
      <c r="AG76" s="14" t="n">
        <v>0</v>
      </c>
      <c r="AH76" s="14" t="n">
        <v>0.0001</v>
      </c>
      <c r="AI76" s="14" t="n">
        <v>0</v>
      </c>
      <c r="AJ76" s="14" t="n">
        <v>0</v>
      </c>
      <c r="AK76" s="14" t="n">
        <v>1</v>
      </c>
      <c r="AL76">
        <f>0.1695-0.7018*BR75</f>
        <v/>
      </c>
      <c r="AM76">
        <f>0.515+2.883*BR75</f>
        <v/>
      </c>
      <c r="AN76" s="14" t="n">
        <v>0</v>
      </c>
      <c r="AO76" s="14" t="n">
        <v>1</v>
      </c>
      <c r="AP76">
        <f>0.03988-0.1606*BR75</f>
        <v/>
      </c>
      <c r="AQ76">
        <f>0.09952+0.7996*BR75</f>
        <v/>
      </c>
      <c r="AR76" s="14" t="n">
        <v>0</v>
      </c>
      <c r="AS76" s="14" t="n">
        <v>1</v>
      </c>
      <c r="AT76">
        <f>-0.007969-0.4292*BR75</f>
        <v/>
      </c>
      <c r="AU76">
        <f>6.505-2.985*BR75</f>
        <v/>
      </c>
      <c r="AV76" s="14" t="n">
        <v>0</v>
      </c>
      <c r="AW76" s="14" t="n">
        <v>1</v>
      </c>
      <c r="AX76">
        <f>0.004994-0.07005*BR75</f>
        <v/>
      </c>
      <c r="AY76">
        <f>0.09978+0.7974*BR75</f>
        <v/>
      </c>
      <c r="AZ76" s="14" t="n">
        <v>0</v>
      </c>
      <c r="BA76" s="14" t="n">
        <v>0</v>
      </c>
      <c r="BB76" s="14" t="n">
        <v>44.89</v>
      </c>
      <c r="BC76" s="14" t="n">
        <v>0</v>
      </c>
      <c r="BD76" s="14" t="n">
        <v>0</v>
      </c>
      <c r="BE76" s="14" t="n">
        <v>1</v>
      </c>
      <c r="BF76">
        <f>0.01998-0.09041*BR75</f>
        <v/>
      </c>
      <c r="BG76" s="14">
        <f>0.09981+0.371*BR75</f>
        <v/>
      </c>
      <c r="BH76" s="14" t="n">
        <v>0</v>
      </c>
      <c r="BI76" s="14" t="n">
        <v>0</v>
      </c>
      <c r="BJ76" s="14" t="n">
        <v>0.3515</v>
      </c>
      <c r="BK76" s="14" t="n">
        <v>0</v>
      </c>
      <c r="BL76" s="14" t="n">
        <v>0</v>
      </c>
      <c r="BM76" s="14" t="n">
        <v>0</v>
      </c>
      <c r="BN76">
        <f>0.3+0.4986*BR75</f>
        <v/>
      </c>
      <c r="BO76" s="14" t="n">
        <v>0</v>
      </c>
      <c r="BP76" s="19" t="n">
        <v>0</v>
      </c>
      <c r="BQ76" s="20">
        <f>BS76</f>
        <v/>
      </c>
      <c r="BR76" s="20">
        <f>BQ76/100</f>
        <v/>
      </c>
      <c r="BS76" s="20">
        <f>1+BS75</f>
        <v/>
      </c>
    </row>
    <row r="77">
      <c r="A77">
        <f>"EW_sand_Ruled"&amp;"_"&amp;BQ77</f>
        <v/>
      </c>
      <c r="B77" s="21" t="inlineStr">
        <is>
          <t>PISA</t>
        </is>
      </c>
      <c r="C77" s="22" t="inlineStr">
        <is>
          <t>correlation with_Dr</t>
        </is>
      </c>
      <c r="D77" s="21" t="inlineStr">
        <is>
          <t>Sand</t>
        </is>
      </c>
      <c r="E77" s="14" t="n">
        <v>0</v>
      </c>
      <c r="F77" s="20">
        <f>146.1-92.11*BR76</f>
        <v/>
      </c>
      <c r="G77" s="22" t="n">
        <v>0</v>
      </c>
      <c r="H77" s="22" t="n">
        <v>0</v>
      </c>
      <c r="I77" s="22" t="n">
        <v>1</v>
      </c>
      <c r="J77" s="20">
        <f>0.3375-8.9*BR76</f>
        <v/>
      </c>
      <c r="K77" s="22">
        <f>0.3667+25.89*BR76</f>
        <v/>
      </c>
      <c r="L77" s="22" t="n">
        <v>0</v>
      </c>
      <c r="M77" s="22" t="n">
        <v>1</v>
      </c>
      <c r="N77" s="20">
        <f>-0.9178</f>
        <v/>
      </c>
      <c r="O77" s="20">
        <f>8.73-0.6982*BR76</f>
        <v/>
      </c>
      <c r="P77" s="22" t="n">
        <v>0</v>
      </c>
      <c r="Q77" s="22" t="n">
        <v>0</v>
      </c>
      <c r="R77" s="20">
        <f>0.917+0.06193*BR76</f>
        <v/>
      </c>
      <c r="S77" s="22" t="n">
        <v>0</v>
      </c>
      <c r="T77" s="22" t="n">
        <v>0</v>
      </c>
      <c r="U77" s="22" t="n">
        <v>0</v>
      </c>
      <c r="V77" s="22" t="n">
        <v>20</v>
      </c>
      <c r="W77" s="22" t="n">
        <v>0</v>
      </c>
      <c r="X77" s="22" t="n">
        <v>0</v>
      </c>
      <c r="Y77" s="22" t="n">
        <v>1</v>
      </c>
      <c r="Z77" s="20">
        <f>-0.1989+0.2019*BR76</f>
        <v/>
      </c>
      <c r="AA77" s="22" t="n">
        <v>0.2605</v>
      </c>
      <c r="AB77" s="22" t="n">
        <v>0</v>
      </c>
      <c r="AC77" s="22" t="n">
        <v>0</v>
      </c>
      <c r="AD77" s="22" t="n">
        <v>17</v>
      </c>
      <c r="AE77" s="22" t="n">
        <v>0</v>
      </c>
      <c r="AF77" s="22" t="n">
        <v>0</v>
      </c>
      <c r="AG77" s="22" t="n">
        <v>0</v>
      </c>
      <c r="AH77" s="22" t="n">
        <v>0.0001</v>
      </c>
      <c r="AI77" s="22" t="n">
        <v>0</v>
      </c>
      <c r="AJ77" s="22" t="n">
        <v>0</v>
      </c>
      <c r="AK77" s="22" t="n">
        <v>1</v>
      </c>
      <c r="AL77" s="20">
        <f>0.1695-0.7018*BR76</f>
        <v/>
      </c>
      <c r="AM77" s="20">
        <f>0.515+2.883*BR76</f>
        <v/>
      </c>
      <c r="AN77" s="22" t="n">
        <v>0</v>
      </c>
      <c r="AO77" s="22" t="n">
        <v>1</v>
      </c>
      <c r="AP77" s="20">
        <f>0.03988-0.1606*BR76</f>
        <v/>
      </c>
      <c r="AQ77" s="20">
        <f>0.09952+0.7996*BR76</f>
        <v/>
      </c>
      <c r="AR77" s="22" t="n">
        <v>0</v>
      </c>
      <c r="AS77" s="22" t="n">
        <v>1</v>
      </c>
      <c r="AT77" s="20">
        <f>-0.007969-0.4292*BR76</f>
        <v/>
      </c>
      <c r="AU77" s="20">
        <f>6.505-2.985*BR76</f>
        <v/>
      </c>
      <c r="AV77" s="22" t="n">
        <v>0</v>
      </c>
      <c r="AW77" s="22" t="n">
        <v>1</v>
      </c>
      <c r="AX77" s="20">
        <f>0.004994-0.07005*BR76</f>
        <v/>
      </c>
      <c r="AY77" s="20">
        <f>0.09978+0.7974*BR76</f>
        <v/>
      </c>
      <c r="AZ77" s="22" t="n">
        <v>0</v>
      </c>
      <c r="BA77" s="22" t="n">
        <v>0</v>
      </c>
      <c r="BB77" s="22" t="n">
        <v>44.89</v>
      </c>
      <c r="BC77" s="22" t="n">
        <v>0</v>
      </c>
      <c r="BD77" s="22" t="n">
        <v>0</v>
      </c>
      <c r="BE77" s="22" t="n">
        <v>1</v>
      </c>
      <c r="BF77" s="20">
        <f>0.01998-0.09041*BR76</f>
        <v/>
      </c>
      <c r="BG77" s="22">
        <f>0.09981+0.371*BR76</f>
        <v/>
      </c>
      <c r="BH77" s="22" t="n">
        <v>0</v>
      </c>
      <c r="BI77" s="22" t="n">
        <v>0</v>
      </c>
      <c r="BJ77" s="22" t="n">
        <v>0.3515</v>
      </c>
      <c r="BK77" s="22" t="n">
        <v>0</v>
      </c>
      <c r="BL77" s="22" t="n">
        <v>0</v>
      </c>
      <c r="BM77" s="22" t="n">
        <v>0</v>
      </c>
      <c r="BN77" s="20">
        <f>0.3+0.4986*BR76</f>
        <v/>
      </c>
      <c r="BO77" s="22" t="n">
        <v>0</v>
      </c>
      <c r="BP77" s="23" t="n">
        <v>0</v>
      </c>
      <c r="BQ77">
        <f>BS77</f>
        <v/>
      </c>
      <c r="BR77">
        <f>BQ77/100</f>
        <v/>
      </c>
      <c r="BS77">
        <f>1+BS76</f>
        <v/>
      </c>
    </row>
    <row r="78">
      <c r="A78">
        <f>"EW_sand_Ruled"&amp;"_"&amp;BQ78</f>
        <v/>
      </c>
      <c r="B78" s="15" t="inlineStr">
        <is>
          <t>PISA</t>
        </is>
      </c>
      <c r="C78" s="14" t="inlineStr">
        <is>
          <t>correlation with_Dr</t>
        </is>
      </c>
      <c r="D78" s="15" t="inlineStr">
        <is>
          <t>Sand</t>
        </is>
      </c>
      <c r="E78" s="14" t="n">
        <v>0</v>
      </c>
      <c r="F78">
        <f>146.1-92.11*BR77</f>
        <v/>
      </c>
      <c r="G78" s="14" t="n">
        <v>0</v>
      </c>
      <c r="H78" s="14" t="n">
        <v>0</v>
      </c>
      <c r="I78" s="14" t="n">
        <v>1</v>
      </c>
      <c r="J78">
        <f>0.3375-8.9*BR77</f>
        <v/>
      </c>
      <c r="K78" s="14">
        <f>0.3667+25.89*BR77</f>
        <v/>
      </c>
      <c r="L78" s="14" t="n">
        <v>0</v>
      </c>
      <c r="M78" s="14" t="n">
        <v>1</v>
      </c>
      <c r="N78">
        <f>-0.9178</f>
        <v/>
      </c>
      <c r="O78">
        <f>8.73-0.6982*BR77</f>
        <v/>
      </c>
      <c r="P78" s="14" t="n">
        <v>0</v>
      </c>
      <c r="Q78" s="14" t="n">
        <v>0</v>
      </c>
      <c r="R78">
        <f>0.917+0.06193*BR77</f>
        <v/>
      </c>
      <c r="S78" s="14" t="n">
        <v>0</v>
      </c>
      <c r="T78" s="14" t="n">
        <v>0</v>
      </c>
      <c r="U78" s="14" t="n">
        <v>0</v>
      </c>
      <c r="V78" s="14" t="n">
        <v>20</v>
      </c>
      <c r="W78" s="14" t="n">
        <v>0</v>
      </c>
      <c r="X78" s="14" t="n">
        <v>0</v>
      </c>
      <c r="Y78" s="14" t="n">
        <v>1</v>
      </c>
      <c r="Z78">
        <f>-0.1989+0.2019*BR77</f>
        <v/>
      </c>
      <c r="AA78" s="14" t="n">
        <v>0.2605</v>
      </c>
      <c r="AB78" s="14" t="n">
        <v>0</v>
      </c>
      <c r="AC78" s="14" t="n">
        <v>0</v>
      </c>
      <c r="AD78" s="14" t="n">
        <v>17</v>
      </c>
      <c r="AE78" s="14" t="n">
        <v>0</v>
      </c>
      <c r="AF78" s="14" t="n">
        <v>0</v>
      </c>
      <c r="AG78" s="14" t="n">
        <v>0</v>
      </c>
      <c r="AH78" s="14" t="n">
        <v>0.0001</v>
      </c>
      <c r="AI78" s="14" t="n">
        <v>0</v>
      </c>
      <c r="AJ78" s="14" t="n">
        <v>0</v>
      </c>
      <c r="AK78" s="14" t="n">
        <v>1</v>
      </c>
      <c r="AL78">
        <f>0.1695-0.7018*BR77</f>
        <v/>
      </c>
      <c r="AM78">
        <f>0.515+2.883*BR77</f>
        <v/>
      </c>
      <c r="AN78" s="14" t="n">
        <v>0</v>
      </c>
      <c r="AO78" s="14" t="n">
        <v>1</v>
      </c>
      <c r="AP78">
        <f>0.03988-0.1606*BR77</f>
        <v/>
      </c>
      <c r="AQ78">
        <f>0.09952+0.7996*BR77</f>
        <v/>
      </c>
      <c r="AR78" s="14" t="n">
        <v>0</v>
      </c>
      <c r="AS78" s="14" t="n">
        <v>1</v>
      </c>
      <c r="AT78">
        <f>-0.007969-0.4292*BR77</f>
        <v/>
      </c>
      <c r="AU78">
        <f>6.505-2.985*BR77</f>
        <v/>
      </c>
      <c r="AV78" s="14" t="n">
        <v>0</v>
      </c>
      <c r="AW78" s="14" t="n">
        <v>1</v>
      </c>
      <c r="AX78">
        <f>0.004994-0.07005*BR77</f>
        <v/>
      </c>
      <c r="AY78">
        <f>0.09978+0.7974*BR77</f>
        <v/>
      </c>
      <c r="AZ78" s="14" t="n">
        <v>0</v>
      </c>
      <c r="BA78" s="14" t="n">
        <v>0</v>
      </c>
      <c r="BB78" s="14" t="n">
        <v>44.89</v>
      </c>
      <c r="BC78" s="14" t="n">
        <v>0</v>
      </c>
      <c r="BD78" s="14" t="n">
        <v>0</v>
      </c>
      <c r="BE78" s="14" t="n">
        <v>1</v>
      </c>
      <c r="BF78">
        <f>0.01998-0.09041*BR77</f>
        <v/>
      </c>
      <c r="BG78" s="14">
        <f>0.09981+0.371*BR77</f>
        <v/>
      </c>
      <c r="BH78" s="14" t="n">
        <v>0</v>
      </c>
      <c r="BI78" s="14" t="n">
        <v>0</v>
      </c>
      <c r="BJ78" s="14" t="n">
        <v>0.3515</v>
      </c>
      <c r="BK78" s="14" t="n">
        <v>0</v>
      </c>
      <c r="BL78" s="14" t="n">
        <v>0</v>
      </c>
      <c r="BM78" s="14" t="n">
        <v>0</v>
      </c>
      <c r="BN78">
        <f>0.3+0.4986*BR77</f>
        <v/>
      </c>
      <c r="BO78" s="14" t="n">
        <v>0</v>
      </c>
      <c r="BP78" s="19" t="n">
        <v>0</v>
      </c>
      <c r="BQ78">
        <f>BS78</f>
        <v/>
      </c>
      <c r="BR78">
        <f>BQ78/100</f>
        <v/>
      </c>
      <c r="BS78">
        <f>1+BS77</f>
        <v/>
      </c>
    </row>
    <row r="79">
      <c r="A79">
        <f>"EW_sand_Ruled"&amp;"_"&amp;BQ79</f>
        <v/>
      </c>
      <c r="B79" s="15" t="inlineStr">
        <is>
          <t>PISA</t>
        </is>
      </c>
      <c r="C79" s="14" t="inlineStr">
        <is>
          <t>correlation with_Dr</t>
        </is>
      </c>
      <c r="D79" s="15" t="inlineStr">
        <is>
          <t>Sand</t>
        </is>
      </c>
      <c r="E79" s="14" t="n">
        <v>0</v>
      </c>
      <c r="F79">
        <f>146.1-92.11*BR78</f>
        <v/>
      </c>
      <c r="G79" s="14" t="n">
        <v>0</v>
      </c>
      <c r="H79" s="14" t="n">
        <v>0</v>
      </c>
      <c r="I79" s="14" t="n">
        <v>1</v>
      </c>
      <c r="J79">
        <f>0.3375-8.9*BR78</f>
        <v/>
      </c>
      <c r="K79" s="14">
        <f>0.3667+25.89*BR78</f>
        <v/>
      </c>
      <c r="L79" s="14" t="n">
        <v>0</v>
      </c>
      <c r="M79" s="14" t="n">
        <v>1</v>
      </c>
      <c r="N79">
        <f>-0.9178</f>
        <v/>
      </c>
      <c r="O79">
        <f>8.73-0.6982*BR78</f>
        <v/>
      </c>
      <c r="P79" s="14" t="n">
        <v>0</v>
      </c>
      <c r="Q79" s="14" t="n">
        <v>0</v>
      </c>
      <c r="R79">
        <f>0.917+0.06193*BR78</f>
        <v/>
      </c>
      <c r="S79" s="14" t="n">
        <v>0</v>
      </c>
      <c r="T79" s="14" t="n">
        <v>0</v>
      </c>
      <c r="U79" s="14" t="n">
        <v>0</v>
      </c>
      <c r="V79" s="14" t="n">
        <v>20</v>
      </c>
      <c r="W79" s="14" t="n">
        <v>0</v>
      </c>
      <c r="X79" s="14" t="n">
        <v>0</v>
      </c>
      <c r="Y79" s="14" t="n">
        <v>1</v>
      </c>
      <c r="Z79">
        <f>-0.1989+0.2019*BR78</f>
        <v/>
      </c>
      <c r="AA79" s="14" t="n">
        <v>0.2605</v>
      </c>
      <c r="AB79" s="14" t="n">
        <v>0</v>
      </c>
      <c r="AC79" s="14" t="n">
        <v>0</v>
      </c>
      <c r="AD79" s="14" t="n">
        <v>17</v>
      </c>
      <c r="AE79" s="14" t="n">
        <v>0</v>
      </c>
      <c r="AF79" s="14" t="n">
        <v>0</v>
      </c>
      <c r="AG79" s="14" t="n">
        <v>0</v>
      </c>
      <c r="AH79" s="14" t="n">
        <v>0.0001</v>
      </c>
      <c r="AI79" s="14" t="n">
        <v>0</v>
      </c>
      <c r="AJ79" s="14" t="n">
        <v>0</v>
      </c>
      <c r="AK79" s="14" t="n">
        <v>1</v>
      </c>
      <c r="AL79">
        <f>0.1695-0.7018*BR78</f>
        <v/>
      </c>
      <c r="AM79">
        <f>0.515+2.883*BR78</f>
        <v/>
      </c>
      <c r="AN79" s="14" t="n">
        <v>0</v>
      </c>
      <c r="AO79" s="14" t="n">
        <v>1</v>
      </c>
      <c r="AP79">
        <f>0.03988-0.1606*BR78</f>
        <v/>
      </c>
      <c r="AQ79">
        <f>0.09952+0.7996*BR78</f>
        <v/>
      </c>
      <c r="AR79" s="14" t="n">
        <v>0</v>
      </c>
      <c r="AS79" s="14" t="n">
        <v>1</v>
      </c>
      <c r="AT79">
        <f>-0.007969-0.4292*BR78</f>
        <v/>
      </c>
      <c r="AU79">
        <f>6.505-2.985*BR78</f>
        <v/>
      </c>
      <c r="AV79" s="14" t="n">
        <v>0</v>
      </c>
      <c r="AW79" s="14" t="n">
        <v>1</v>
      </c>
      <c r="AX79">
        <f>0.004994-0.07005*BR78</f>
        <v/>
      </c>
      <c r="AY79">
        <f>0.09978+0.7974*BR78</f>
        <v/>
      </c>
      <c r="AZ79" s="14" t="n">
        <v>0</v>
      </c>
      <c r="BA79" s="14" t="n">
        <v>0</v>
      </c>
      <c r="BB79" s="14" t="n">
        <v>44.89</v>
      </c>
      <c r="BC79" s="14" t="n">
        <v>0</v>
      </c>
      <c r="BD79" s="14" t="n">
        <v>0</v>
      </c>
      <c r="BE79" s="14" t="n">
        <v>1</v>
      </c>
      <c r="BF79">
        <f>0.01998-0.09041*BR78</f>
        <v/>
      </c>
      <c r="BG79" s="14">
        <f>0.09981+0.371*BR78</f>
        <v/>
      </c>
      <c r="BH79" s="14" t="n">
        <v>0</v>
      </c>
      <c r="BI79" s="14" t="n">
        <v>0</v>
      </c>
      <c r="BJ79" s="14" t="n">
        <v>0.3515</v>
      </c>
      <c r="BK79" s="14" t="n">
        <v>0</v>
      </c>
      <c r="BL79" s="14" t="n">
        <v>0</v>
      </c>
      <c r="BM79" s="14" t="n">
        <v>0</v>
      </c>
      <c r="BN79">
        <f>0.3+0.4986*BR78</f>
        <v/>
      </c>
      <c r="BO79" s="14" t="n">
        <v>0</v>
      </c>
      <c r="BP79" s="19" t="n">
        <v>0</v>
      </c>
      <c r="BQ79">
        <f>BS79</f>
        <v/>
      </c>
      <c r="BR79">
        <f>BQ79/100</f>
        <v/>
      </c>
      <c r="BS79">
        <f>1+BS78</f>
        <v/>
      </c>
    </row>
    <row r="80">
      <c r="A80">
        <f>"EW_sand_Ruled"&amp;"_"&amp;BQ80</f>
        <v/>
      </c>
      <c r="B80" s="15" t="inlineStr">
        <is>
          <t>PISA</t>
        </is>
      </c>
      <c r="C80" s="14" t="inlineStr">
        <is>
          <t>correlation with_Dr</t>
        </is>
      </c>
      <c r="D80" s="15" t="inlineStr">
        <is>
          <t>Sand</t>
        </is>
      </c>
      <c r="E80" s="14" t="n">
        <v>0</v>
      </c>
      <c r="F80">
        <f>146.1-92.11*BR79</f>
        <v/>
      </c>
      <c r="G80" s="14" t="n">
        <v>0</v>
      </c>
      <c r="H80" s="14" t="n">
        <v>0</v>
      </c>
      <c r="I80" s="14" t="n">
        <v>1</v>
      </c>
      <c r="J80">
        <f>0.3375-8.9*BR79</f>
        <v/>
      </c>
      <c r="K80" s="14">
        <f>0.3667+25.89*BR79</f>
        <v/>
      </c>
      <c r="L80" s="14" t="n">
        <v>0</v>
      </c>
      <c r="M80" s="14" t="n">
        <v>1</v>
      </c>
      <c r="N80">
        <f>-0.9178</f>
        <v/>
      </c>
      <c r="O80">
        <f>8.73-0.6982*BR79</f>
        <v/>
      </c>
      <c r="P80" s="14" t="n">
        <v>0</v>
      </c>
      <c r="Q80" s="14" t="n">
        <v>0</v>
      </c>
      <c r="R80">
        <f>0.917+0.06193*BR79</f>
        <v/>
      </c>
      <c r="S80" s="14" t="n">
        <v>0</v>
      </c>
      <c r="T80" s="14" t="n">
        <v>0</v>
      </c>
      <c r="U80" s="14" t="n">
        <v>0</v>
      </c>
      <c r="V80" s="14" t="n">
        <v>20</v>
      </c>
      <c r="W80" s="14" t="n">
        <v>0</v>
      </c>
      <c r="X80" s="14" t="n">
        <v>0</v>
      </c>
      <c r="Y80" s="14" t="n">
        <v>1</v>
      </c>
      <c r="Z80">
        <f>-0.1989+0.2019*BR79</f>
        <v/>
      </c>
      <c r="AA80" s="14" t="n">
        <v>0.2605</v>
      </c>
      <c r="AB80" s="14" t="n">
        <v>0</v>
      </c>
      <c r="AC80" s="14" t="n">
        <v>0</v>
      </c>
      <c r="AD80" s="14" t="n">
        <v>17</v>
      </c>
      <c r="AE80" s="14" t="n">
        <v>0</v>
      </c>
      <c r="AF80" s="14" t="n">
        <v>0</v>
      </c>
      <c r="AG80" s="14" t="n">
        <v>0</v>
      </c>
      <c r="AH80" s="14" t="n">
        <v>0.0001</v>
      </c>
      <c r="AI80" s="14" t="n">
        <v>0</v>
      </c>
      <c r="AJ80" s="14" t="n">
        <v>0</v>
      </c>
      <c r="AK80" s="14" t="n">
        <v>1</v>
      </c>
      <c r="AL80">
        <f>0.1695-0.7018*BR79</f>
        <v/>
      </c>
      <c r="AM80">
        <f>0.515+2.883*BR79</f>
        <v/>
      </c>
      <c r="AN80" s="14" t="n">
        <v>0</v>
      </c>
      <c r="AO80" s="14" t="n">
        <v>1</v>
      </c>
      <c r="AP80">
        <f>0.03988-0.1606*BR79</f>
        <v/>
      </c>
      <c r="AQ80">
        <f>0.09952+0.7996*BR79</f>
        <v/>
      </c>
      <c r="AR80" s="14" t="n">
        <v>0</v>
      </c>
      <c r="AS80" s="14" t="n">
        <v>1</v>
      </c>
      <c r="AT80">
        <f>-0.007969-0.4292*BR79</f>
        <v/>
      </c>
      <c r="AU80">
        <f>6.505-2.985*BR79</f>
        <v/>
      </c>
      <c r="AV80" s="14" t="n">
        <v>0</v>
      </c>
      <c r="AW80" s="14" t="n">
        <v>1</v>
      </c>
      <c r="AX80">
        <f>0.004994-0.07005*BR79</f>
        <v/>
      </c>
      <c r="AY80">
        <f>0.09978+0.7974*BR79</f>
        <v/>
      </c>
      <c r="AZ80" s="14" t="n">
        <v>0</v>
      </c>
      <c r="BA80" s="14" t="n">
        <v>0</v>
      </c>
      <c r="BB80" s="14" t="n">
        <v>44.89</v>
      </c>
      <c r="BC80" s="14" t="n">
        <v>0</v>
      </c>
      <c r="BD80" s="14" t="n">
        <v>0</v>
      </c>
      <c r="BE80" s="14" t="n">
        <v>1</v>
      </c>
      <c r="BF80">
        <f>0.01998-0.09041*BR79</f>
        <v/>
      </c>
      <c r="BG80" s="14">
        <f>0.09981+0.371*BR79</f>
        <v/>
      </c>
      <c r="BH80" s="14" t="n">
        <v>0</v>
      </c>
      <c r="BI80" s="14" t="n">
        <v>0</v>
      </c>
      <c r="BJ80" s="14" t="n">
        <v>0.3515</v>
      </c>
      <c r="BK80" s="14" t="n">
        <v>0</v>
      </c>
      <c r="BL80" s="14" t="n">
        <v>0</v>
      </c>
      <c r="BM80" s="14" t="n">
        <v>0</v>
      </c>
      <c r="BN80">
        <f>0.3+0.4986*BR79</f>
        <v/>
      </c>
      <c r="BO80" s="14" t="n">
        <v>0</v>
      </c>
      <c r="BP80" s="19" t="n">
        <v>0</v>
      </c>
      <c r="BQ80">
        <f>BS80</f>
        <v/>
      </c>
      <c r="BR80">
        <f>BQ80/100</f>
        <v/>
      </c>
      <c r="BS80">
        <f>1+BS79</f>
        <v/>
      </c>
    </row>
    <row r="81">
      <c r="A81">
        <f>"EW_sand_Ruled"&amp;"_"&amp;BQ81</f>
        <v/>
      </c>
      <c r="B81" s="15" t="inlineStr">
        <is>
          <t>PISA</t>
        </is>
      </c>
      <c r="C81" s="14" t="inlineStr">
        <is>
          <t>correlation with_Dr</t>
        </is>
      </c>
      <c r="D81" s="15" t="inlineStr">
        <is>
          <t>Sand</t>
        </is>
      </c>
      <c r="E81" s="14" t="n">
        <v>0</v>
      </c>
      <c r="F81">
        <f>146.1-92.11*BR80</f>
        <v/>
      </c>
      <c r="G81" s="14" t="n">
        <v>0</v>
      </c>
      <c r="H81" s="14" t="n">
        <v>0</v>
      </c>
      <c r="I81" s="14" t="n">
        <v>1</v>
      </c>
      <c r="J81">
        <f>0.3375-8.9*BR80</f>
        <v/>
      </c>
      <c r="K81" s="14">
        <f>0.3667+25.89*BR80</f>
        <v/>
      </c>
      <c r="L81" s="14" t="n">
        <v>0</v>
      </c>
      <c r="M81" s="14" t="n">
        <v>1</v>
      </c>
      <c r="N81">
        <f>-0.9178</f>
        <v/>
      </c>
      <c r="O81">
        <f>8.73-0.6982*BR80</f>
        <v/>
      </c>
      <c r="P81" s="14" t="n">
        <v>0</v>
      </c>
      <c r="Q81" s="14" t="n">
        <v>0</v>
      </c>
      <c r="R81">
        <f>0.917+0.06193*BR80</f>
        <v/>
      </c>
      <c r="S81" s="14" t="n">
        <v>0</v>
      </c>
      <c r="T81" s="14" t="n">
        <v>0</v>
      </c>
      <c r="U81" s="14" t="n">
        <v>0</v>
      </c>
      <c r="V81" s="14" t="n">
        <v>20</v>
      </c>
      <c r="W81" s="14" t="n">
        <v>0</v>
      </c>
      <c r="X81" s="14" t="n">
        <v>0</v>
      </c>
      <c r="Y81" s="14" t="n">
        <v>1</v>
      </c>
      <c r="Z81">
        <f>-0.1989+0.2019*BR80</f>
        <v/>
      </c>
      <c r="AA81" s="14" t="n">
        <v>0.2605</v>
      </c>
      <c r="AB81" s="14" t="n">
        <v>0</v>
      </c>
      <c r="AC81" s="14" t="n">
        <v>0</v>
      </c>
      <c r="AD81" s="14" t="n">
        <v>17</v>
      </c>
      <c r="AE81" s="14" t="n">
        <v>0</v>
      </c>
      <c r="AF81" s="14" t="n">
        <v>0</v>
      </c>
      <c r="AG81" s="14" t="n">
        <v>0</v>
      </c>
      <c r="AH81" s="14" t="n">
        <v>0.0001</v>
      </c>
      <c r="AI81" s="14" t="n">
        <v>0</v>
      </c>
      <c r="AJ81" s="14" t="n">
        <v>0</v>
      </c>
      <c r="AK81" s="14" t="n">
        <v>1</v>
      </c>
      <c r="AL81">
        <f>0.1695-0.7018*BR80</f>
        <v/>
      </c>
      <c r="AM81">
        <f>0.515+2.883*BR80</f>
        <v/>
      </c>
      <c r="AN81" s="14" t="n">
        <v>0</v>
      </c>
      <c r="AO81" s="14" t="n">
        <v>1</v>
      </c>
      <c r="AP81">
        <f>0.03988-0.1606*BR80</f>
        <v/>
      </c>
      <c r="AQ81">
        <f>0.09952+0.7996*BR80</f>
        <v/>
      </c>
      <c r="AR81" s="14" t="n">
        <v>0</v>
      </c>
      <c r="AS81" s="14" t="n">
        <v>1</v>
      </c>
      <c r="AT81">
        <f>-0.007969-0.4292*BR80</f>
        <v/>
      </c>
      <c r="AU81">
        <f>6.505-2.985*BR80</f>
        <v/>
      </c>
      <c r="AV81" s="14" t="n">
        <v>0</v>
      </c>
      <c r="AW81" s="14" t="n">
        <v>1</v>
      </c>
      <c r="AX81">
        <f>0.004994-0.07005*BR80</f>
        <v/>
      </c>
      <c r="AY81">
        <f>0.09978+0.7974*BR80</f>
        <v/>
      </c>
      <c r="AZ81" s="14" t="n">
        <v>0</v>
      </c>
      <c r="BA81" s="14" t="n">
        <v>0</v>
      </c>
      <c r="BB81" s="14" t="n">
        <v>44.89</v>
      </c>
      <c r="BC81" s="14" t="n">
        <v>0</v>
      </c>
      <c r="BD81" s="14" t="n">
        <v>0</v>
      </c>
      <c r="BE81" s="14" t="n">
        <v>1</v>
      </c>
      <c r="BF81">
        <f>0.01998-0.09041*BR80</f>
        <v/>
      </c>
      <c r="BG81" s="14">
        <f>0.09981+0.371*BR80</f>
        <v/>
      </c>
      <c r="BH81" s="14" t="n">
        <v>0</v>
      </c>
      <c r="BI81" s="14" t="n">
        <v>0</v>
      </c>
      <c r="BJ81" s="14" t="n">
        <v>0.3515</v>
      </c>
      <c r="BK81" s="14" t="n">
        <v>0</v>
      </c>
      <c r="BL81" s="14" t="n">
        <v>0</v>
      </c>
      <c r="BM81" s="14" t="n">
        <v>0</v>
      </c>
      <c r="BN81">
        <f>0.3+0.4986*BR80</f>
        <v/>
      </c>
      <c r="BO81" s="14" t="n">
        <v>0</v>
      </c>
      <c r="BP81" s="19" t="n">
        <v>0</v>
      </c>
      <c r="BQ81">
        <f>BS81</f>
        <v/>
      </c>
      <c r="BR81">
        <f>BQ81/100</f>
        <v/>
      </c>
      <c r="BS81">
        <f>1+BS80</f>
        <v/>
      </c>
    </row>
    <row r="82">
      <c r="A82">
        <f>"EW_sand_Ruled"&amp;"_"&amp;BQ82</f>
        <v/>
      </c>
      <c r="B82" s="15" t="inlineStr">
        <is>
          <t>PISA</t>
        </is>
      </c>
      <c r="C82" s="14" t="inlineStr">
        <is>
          <t>correlation with_Dr</t>
        </is>
      </c>
      <c r="D82" s="15" t="inlineStr">
        <is>
          <t>Sand</t>
        </is>
      </c>
      <c r="E82" s="14" t="n">
        <v>0</v>
      </c>
      <c r="F82">
        <f>146.1-92.11*BR81</f>
        <v/>
      </c>
      <c r="G82" s="14" t="n">
        <v>0</v>
      </c>
      <c r="H82" s="14" t="n">
        <v>0</v>
      </c>
      <c r="I82" s="14" t="n">
        <v>1</v>
      </c>
      <c r="J82">
        <f>0.3375-8.9*BR81</f>
        <v/>
      </c>
      <c r="K82" s="14">
        <f>0.3667+25.89*BR81</f>
        <v/>
      </c>
      <c r="L82" s="14" t="n">
        <v>0</v>
      </c>
      <c r="M82" s="14" t="n">
        <v>1</v>
      </c>
      <c r="N82">
        <f>-0.9178</f>
        <v/>
      </c>
      <c r="O82">
        <f>8.73-0.6982*BR81</f>
        <v/>
      </c>
      <c r="P82" s="14" t="n">
        <v>0</v>
      </c>
      <c r="Q82" s="14" t="n">
        <v>0</v>
      </c>
      <c r="R82">
        <f>0.917+0.06193*BR81</f>
        <v/>
      </c>
      <c r="S82" s="14" t="n">
        <v>0</v>
      </c>
      <c r="T82" s="14" t="n">
        <v>0</v>
      </c>
      <c r="U82" s="14" t="n">
        <v>0</v>
      </c>
      <c r="V82" s="14" t="n">
        <v>20</v>
      </c>
      <c r="W82" s="14" t="n">
        <v>0</v>
      </c>
      <c r="X82" s="14" t="n">
        <v>0</v>
      </c>
      <c r="Y82" s="14" t="n">
        <v>1</v>
      </c>
      <c r="Z82">
        <f>-0.1989+0.2019*BR81</f>
        <v/>
      </c>
      <c r="AA82" s="14" t="n">
        <v>0.2605</v>
      </c>
      <c r="AB82" s="14" t="n">
        <v>0</v>
      </c>
      <c r="AC82" s="14" t="n">
        <v>0</v>
      </c>
      <c r="AD82" s="14" t="n">
        <v>17</v>
      </c>
      <c r="AE82" s="14" t="n">
        <v>0</v>
      </c>
      <c r="AF82" s="14" t="n">
        <v>0</v>
      </c>
      <c r="AG82" s="14" t="n">
        <v>0</v>
      </c>
      <c r="AH82" s="14" t="n">
        <v>0.0001</v>
      </c>
      <c r="AI82" s="14" t="n">
        <v>0</v>
      </c>
      <c r="AJ82" s="14" t="n">
        <v>0</v>
      </c>
      <c r="AK82" s="14" t="n">
        <v>1</v>
      </c>
      <c r="AL82">
        <f>0.1695-0.7018*BR81</f>
        <v/>
      </c>
      <c r="AM82">
        <f>0.515+2.883*BR81</f>
        <v/>
      </c>
      <c r="AN82" s="14" t="n">
        <v>0</v>
      </c>
      <c r="AO82" s="14" t="n">
        <v>1</v>
      </c>
      <c r="AP82">
        <f>0.03988-0.1606*BR81</f>
        <v/>
      </c>
      <c r="AQ82">
        <f>0.09952+0.7996*BR81</f>
        <v/>
      </c>
      <c r="AR82" s="14" t="n">
        <v>0</v>
      </c>
      <c r="AS82" s="14" t="n">
        <v>1</v>
      </c>
      <c r="AT82">
        <f>-0.007969-0.4292*BR81</f>
        <v/>
      </c>
      <c r="AU82">
        <f>6.505-2.985*BR81</f>
        <v/>
      </c>
      <c r="AV82" s="14" t="n">
        <v>0</v>
      </c>
      <c r="AW82" s="14" t="n">
        <v>1</v>
      </c>
      <c r="AX82">
        <f>0.004994-0.07005*BR81</f>
        <v/>
      </c>
      <c r="AY82">
        <f>0.09978+0.7974*BR81</f>
        <v/>
      </c>
      <c r="AZ82" s="14" t="n">
        <v>0</v>
      </c>
      <c r="BA82" s="14" t="n">
        <v>0</v>
      </c>
      <c r="BB82" s="14" t="n">
        <v>44.89</v>
      </c>
      <c r="BC82" s="14" t="n">
        <v>0</v>
      </c>
      <c r="BD82" s="14" t="n">
        <v>0</v>
      </c>
      <c r="BE82" s="14" t="n">
        <v>1</v>
      </c>
      <c r="BF82">
        <f>0.01998-0.09041*BR81</f>
        <v/>
      </c>
      <c r="BG82" s="14">
        <f>0.09981+0.371*BR81</f>
        <v/>
      </c>
      <c r="BH82" s="14" t="n">
        <v>0</v>
      </c>
      <c r="BI82" s="14" t="n">
        <v>0</v>
      </c>
      <c r="BJ82" s="14" t="n">
        <v>0.3515</v>
      </c>
      <c r="BK82" s="14" t="n">
        <v>0</v>
      </c>
      <c r="BL82" s="14" t="n">
        <v>0</v>
      </c>
      <c r="BM82" s="14" t="n">
        <v>0</v>
      </c>
      <c r="BN82">
        <f>0.3+0.4986*BR81</f>
        <v/>
      </c>
      <c r="BO82" s="14" t="n">
        <v>0</v>
      </c>
      <c r="BP82" s="19" t="n">
        <v>0</v>
      </c>
      <c r="BQ82">
        <f>BS82</f>
        <v/>
      </c>
      <c r="BR82">
        <f>BQ82/100</f>
        <v/>
      </c>
      <c r="BS82">
        <f>1+BS81</f>
        <v/>
      </c>
    </row>
    <row r="83">
      <c r="A83">
        <f>"EW_sand_Ruled"&amp;"_"&amp;BQ83</f>
        <v/>
      </c>
      <c r="B83" s="15" t="inlineStr">
        <is>
          <t>PISA</t>
        </is>
      </c>
      <c r="C83" s="14" t="inlineStr">
        <is>
          <t>correlation with_Dr</t>
        </is>
      </c>
      <c r="D83" s="15" t="inlineStr">
        <is>
          <t>Sand</t>
        </is>
      </c>
      <c r="E83" s="14" t="n">
        <v>0</v>
      </c>
      <c r="F83">
        <f>146.1-92.11*BR82</f>
        <v/>
      </c>
      <c r="G83" s="14" t="n">
        <v>0</v>
      </c>
      <c r="H83" s="14" t="n">
        <v>0</v>
      </c>
      <c r="I83" s="14" t="n">
        <v>1</v>
      </c>
      <c r="J83">
        <f>0.3375-8.9*BR82</f>
        <v/>
      </c>
      <c r="K83" s="14">
        <f>0.3667+25.89*BR82</f>
        <v/>
      </c>
      <c r="L83" s="14" t="n">
        <v>0</v>
      </c>
      <c r="M83" s="14" t="n">
        <v>1</v>
      </c>
      <c r="N83">
        <f>-0.9178</f>
        <v/>
      </c>
      <c r="O83">
        <f>8.73-0.6982*BR82</f>
        <v/>
      </c>
      <c r="P83" s="14" t="n">
        <v>0</v>
      </c>
      <c r="Q83" s="14" t="n">
        <v>0</v>
      </c>
      <c r="R83">
        <f>0.917+0.06193*BR82</f>
        <v/>
      </c>
      <c r="S83" s="14" t="n">
        <v>0</v>
      </c>
      <c r="T83" s="14" t="n">
        <v>0</v>
      </c>
      <c r="U83" s="14" t="n">
        <v>0</v>
      </c>
      <c r="V83" s="14" t="n">
        <v>20</v>
      </c>
      <c r="W83" s="14" t="n">
        <v>0</v>
      </c>
      <c r="X83" s="14" t="n">
        <v>0</v>
      </c>
      <c r="Y83" s="14" t="n">
        <v>1</v>
      </c>
      <c r="Z83">
        <f>-0.1989+0.2019*BR82</f>
        <v/>
      </c>
      <c r="AA83" s="14" t="n">
        <v>0.2605</v>
      </c>
      <c r="AB83" s="14" t="n">
        <v>0</v>
      </c>
      <c r="AC83" s="14" t="n">
        <v>0</v>
      </c>
      <c r="AD83" s="14" t="n">
        <v>17</v>
      </c>
      <c r="AE83" s="14" t="n">
        <v>0</v>
      </c>
      <c r="AF83" s="14" t="n">
        <v>0</v>
      </c>
      <c r="AG83" s="14" t="n">
        <v>0</v>
      </c>
      <c r="AH83" s="14" t="n">
        <v>0.0001</v>
      </c>
      <c r="AI83" s="14" t="n">
        <v>0</v>
      </c>
      <c r="AJ83" s="14" t="n">
        <v>0</v>
      </c>
      <c r="AK83" s="14" t="n">
        <v>1</v>
      </c>
      <c r="AL83">
        <f>0.1695-0.7018*BR82</f>
        <v/>
      </c>
      <c r="AM83">
        <f>0.515+2.883*BR82</f>
        <v/>
      </c>
      <c r="AN83" s="14" t="n">
        <v>0</v>
      </c>
      <c r="AO83" s="14" t="n">
        <v>1</v>
      </c>
      <c r="AP83">
        <f>0.03988-0.1606*BR82</f>
        <v/>
      </c>
      <c r="AQ83">
        <f>0.09952+0.7996*BR82</f>
        <v/>
      </c>
      <c r="AR83" s="14" t="n">
        <v>0</v>
      </c>
      <c r="AS83" s="14" t="n">
        <v>1</v>
      </c>
      <c r="AT83">
        <f>-0.007969-0.4292*BR82</f>
        <v/>
      </c>
      <c r="AU83">
        <f>6.505-2.985*BR82</f>
        <v/>
      </c>
      <c r="AV83" s="14" t="n">
        <v>0</v>
      </c>
      <c r="AW83" s="14" t="n">
        <v>1</v>
      </c>
      <c r="AX83">
        <f>0.004994-0.07005*BR82</f>
        <v/>
      </c>
      <c r="AY83">
        <f>0.09978+0.7974*BR82</f>
        <v/>
      </c>
      <c r="AZ83" s="14" t="n">
        <v>0</v>
      </c>
      <c r="BA83" s="14" t="n">
        <v>0</v>
      </c>
      <c r="BB83" s="14" t="n">
        <v>44.89</v>
      </c>
      <c r="BC83" s="14" t="n">
        <v>0</v>
      </c>
      <c r="BD83" s="14" t="n">
        <v>0</v>
      </c>
      <c r="BE83" s="14" t="n">
        <v>1</v>
      </c>
      <c r="BF83">
        <f>0.01998-0.09041*BR82</f>
        <v/>
      </c>
      <c r="BG83" s="14">
        <f>0.09981+0.371*BR82</f>
        <v/>
      </c>
      <c r="BH83" s="14" t="n">
        <v>0</v>
      </c>
      <c r="BI83" s="14" t="n">
        <v>0</v>
      </c>
      <c r="BJ83" s="14" t="n">
        <v>0.3515</v>
      </c>
      <c r="BK83" s="14" t="n">
        <v>0</v>
      </c>
      <c r="BL83" s="14" t="n">
        <v>0</v>
      </c>
      <c r="BM83" s="14" t="n">
        <v>0</v>
      </c>
      <c r="BN83">
        <f>0.3+0.4986*BR82</f>
        <v/>
      </c>
      <c r="BO83" s="14" t="n">
        <v>0</v>
      </c>
      <c r="BP83" s="19" t="n">
        <v>0</v>
      </c>
      <c r="BQ83">
        <f>BS83</f>
        <v/>
      </c>
      <c r="BR83">
        <f>BQ83/100</f>
        <v/>
      </c>
      <c r="BS83">
        <f>1+BS82</f>
        <v/>
      </c>
    </row>
    <row r="84">
      <c r="A84">
        <f>"EW_sand_Ruled"&amp;"_"&amp;BQ84</f>
        <v/>
      </c>
      <c r="B84" s="15" t="inlineStr">
        <is>
          <t>PISA</t>
        </is>
      </c>
      <c r="C84" s="14" t="inlineStr">
        <is>
          <t>correlation with_Dr</t>
        </is>
      </c>
      <c r="D84" s="15" t="inlineStr">
        <is>
          <t>Sand</t>
        </is>
      </c>
      <c r="E84" s="14" t="n">
        <v>0</v>
      </c>
      <c r="F84">
        <f>146.1-92.11*BR83</f>
        <v/>
      </c>
      <c r="G84" s="14" t="n">
        <v>0</v>
      </c>
      <c r="H84" s="14" t="n">
        <v>0</v>
      </c>
      <c r="I84" s="14" t="n">
        <v>1</v>
      </c>
      <c r="J84">
        <f>0.3375-8.9*BR83</f>
        <v/>
      </c>
      <c r="K84" s="14">
        <f>0.3667+25.89*BR83</f>
        <v/>
      </c>
      <c r="L84" s="14" t="n">
        <v>0</v>
      </c>
      <c r="M84" s="14" t="n">
        <v>1</v>
      </c>
      <c r="N84">
        <f>-0.9178</f>
        <v/>
      </c>
      <c r="O84">
        <f>8.73-0.6982*BR83</f>
        <v/>
      </c>
      <c r="P84" s="14" t="n">
        <v>0</v>
      </c>
      <c r="Q84" s="14" t="n">
        <v>0</v>
      </c>
      <c r="R84">
        <f>0.917+0.06193*BR83</f>
        <v/>
      </c>
      <c r="S84" s="14" t="n">
        <v>0</v>
      </c>
      <c r="T84" s="14" t="n">
        <v>0</v>
      </c>
      <c r="U84" s="14" t="n">
        <v>0</v>
      </c>
      <c r="V84" s="14" t="n">
        <v>20</v>
      </c>
      <c r="W84" s="14" t="n">
        <v>0</v>
      </c>
      <c r="X84" s="14" t="n">
        <v>0</v>
      </c>
      <c r="Y84" s="14" t="n">
        <v>1</v>
      </c>
      <c r="Z84">
        <f>-0.1989+0.2019*BR83</f>
        <v/>
      </c>
      <c r="AA84" s="14" t="n">
        <v>0.2605</v>
      </c>
      <c r="AB84" s="14" t="n">
        <v>0</v>
      </c>
      <c r="AC84" s="14" t="n">
        <v>0</v>
      </c>
      <c r="AD84" s="14" t="n">
        <v>17</v>
      </c>
      <c r="AE84" s="14" t="n">
        <v>0</v>
      </c>
      <c r="AF84" s="14" t="n">
        <v>0</v>
      </c>
      <c r="AG84" s="14" t="n">
        <v>0</v>
      </c>
      <c r="AH84" s="14" t="n">
        <v>0.0001</v>
      </c>
      <c r="AI84" s="14" t="n">
        <v>0</v>
      </c>
      <c r="AJ84" s="14" t="n">
        <v>0</v>
      </c>
      <c r="AK84" s="14" t="n">
        <v>1</v>
      </c>
      <c r="AL84">
        <f>0.1695-0.7018*BR83</f>
        <v/>
      </c>
      <c r="AM84">
        <f>0.515+2.883*BR83</f>
        <v/>
      </c>
      <c r="AN84" s="14" t="n">
        <v>0</v>
      </c>
      <c r="AO84" s="14" t="n">
        <v>1</v>
      </c>
      <c r="AP84">
        <f>0.03988-0.1606*BR83</f>
        <v/>
      </c>
      <c r="AQ84">
        <f>0.09952+0.7996*BR83</f>
        <v/>
      </c>
      <c r="AR84" s="14" t="n">
        <v>0</v>
      </c>
      <c r="AS84" s="14" t="n">
        <v>1</v>
      </c>
      <c r="AT84">
        <f>-0.007969-0.4292*BR83</f>
        <v/>
      </c>
      <c r="AU84">
        <f>6.505-2.985*BR83</f>
        <v/>
      </c>
      <c r="AV84" s="14" t="n">
        <v>0</v>
      </c>
      <c r="AW84" s="14" t="n">
        <v>1</v>
      </c>
      <c r="AX84">
        <f>0.004994-0.07005*BR83</f>
        <v/>
      </c>
      <c r="AY84">
        <f>0.09978+0.7974*BR83</f>
        <v/>
      </c>
      <c r="AZ84" s="14" t="n">
        <v>0</v>
      </c>
      <c r="BA84" s="14" t="n">
        <v>0</v>
      </c>
      <c r="BB84" s="14" t="n">
        <v>44.89</v>
      </c>
      <c r="BC84" s="14" t="n">
        <v>0</v>
      </c>
      <c r="BD84" s="14" t="n">
        <v>0</v>
      </c>
      <c r="BE84" s="14" t="n">
        <v>1</v>
      </c>
      <c r="BF84">
        <f>0.01998-0.09041*BR83</f>
        <v/>
      </c>
      <c r="BG84" s="14">
        <f>0.09981+0.371*BR83</f>
        <v/>
      </c>
      <c r="BH84" s="14" t="n">
        <v>0</v>
      </c>
      <c r="BI84" s="14" t="n">
        <v>0</v>
      </c>
      <c r="BJ84" s="14" t="n">
        <v>0.3515</v>
      </c>
      <c r="BK84" s="14" t="n">
        <v>0</v>
      </c>
      <c r="BL84" s="14" t="n">
        <v>0</v>
      </c>
      <c r="BM84" s="14" t="n">
        <v>0</v>
      </c>
      <c r="BN84">
        <f>0.3+0.4986*BR83</f>
        <v/>
      </c>
      <c r="BO84" s="14" t="n">
        <v>0</v>
      </c>
      <c r="BP84" s="19" t="n">
        <v>0</v>
      </c>
      <c r="BQ84">
        <f>BS84</f>
        <v/>
      </c>
      <c r="BR84">
        <f>BQ84/100</f>
        <v/>
      </c>
      <c r="BS84">
        <f>1+BS83</f>
        <v/>
      </c>
    </row>
    <row r="85">
      <c r="A85">
        <f>"EW_sand_Ruled"&amp;"_"&amp;BQ85</f>
        <v/>
      </c>
      <c r="B85" s="15" t="inlineStr">
        <is>
          <t>PISA</t>
        </is>
      </c>
      <c r="C85" s="14" t="inlineStr">
        <is>
          <t>correlation with_Dr</t>
        </is>
      </c>
      <c r="D85" s="15" t="inlineStr">
        <is>
          <t>Sand</t>
        </is>
      </c>
      <c r="E85" s="14" t="n">
        <v>0</v>
      </c>
      <c r="F85">
        <f>146.1-92.11*BR84</f>
        <v/>
      </c>
      <c r="G85" s="14" t="n">
        <v>0</v>
      </c>
      <c r="H85" s="14" t="n">
        <v>0</v>
      </c>
      <c r="I85" s="14" t="n">
        <v>1</v>
      </c>
      <c r="J85">
        <f>0.3375-8.9*BR84</f>
        <v/>
      </c>
      <c r="K85" s="14">
        <f>0.3667+25.89*BR84</f>
        <v/>
      </c>
      <c r="L85" s="14" t="n">
        <v>0</v>
      </c>
      <c r="M85" s="14" t="n">
        <v>1</v>
      </c>
      <c r="N85">
        <f>-0.9178</f>
        <v/>
      </c>
      <c r="O85">
        <f>8.73-0.6982*BR84</f>
        <v/>
      </c>
      <c r="P85" s="14" t="n">
        <v>0</v>
      </c>
      <c r="Q85" s="14" t="n">
        <v>0</v>
      </c>
      <c r="R85">
        <f>0.917+0.06193*BR84</f>
        <v/>
      </c>
      <c r="S85" s="14" t="n">
        <v>0</v>
      </c>
      <c r="T85" s="14" t="n">
        <v>0</v>
      </c>
      <c r="U85" s="14" t="n">
        <v>0</v>
      </c>
      <c r="V85" s="14" t="n">
        <v>20</v>
      </c>
      <c r="W85" s="14" t="n">
        <v>0</v>
      </c>
      <c r="X85" s="14" t="n">
        <v>0</v>
      </c>
      <c r="Y85" s="14" t="n">
        <v>1</v>
      </c>
      <c r="Z85">
        <f>-0.1989+0.2019*BR84</f>
        <v/>
      </c>
      <c r="AA85" s="14" t="n">
        <v>0.2605</v>
      </c>
      <c r="AB85" s="14" t="n">
        <v>0</v>
      </c>
      <c r="AC85" s="14" t="n">
        <v>0</v>
      </c>
      <c r="AD85" s="14" t="n">
        <v>17</v>
      </c>
      <c r="AE85" s="14" t="n">
        <v>0</v>
      </c>
      <c r="AF85" s="14" t="n">
        <v>0</v>
      </c>
      <c r="AG85" s="14" t="n">
        <v>0</v>
      </c>
      <c r="AH85" s="14" t="n">
        <v>0.0001</v>
      </c>
      <c r="AI85" s="14" t="n">
        <v>0</v>
      </c>
      <c r="AJ85" s="14" t="n">
        <v>0</v>
      </c>
      <c r="AK85" s="14" t="n">
        <v>1</v>
      </c>
      <c r="AL85">
        <f>0.1695-0.7018*BR84</f>
        <v/>
      </c>
      <c r="AM85">
        <f>0.515+2.883*BR84</f>
        <v/>
      </c>
      <c r="AN85" s="14" t="n">
        <v>0</v>
      </c>
      <c r="AO85" s="14" t="n">
        <v>1</v>
      </c>
      <c r="AP85">
        <f>0.03988-0.1606*BR84</f>
        <v/>
      </c>
      <c r="AQ85">
        <f>0.09952+0.7996*BR84</f>
        <v/>
      </c>
      <c r="AR85" s="14" t="n">
        <v>0</v>
      </c>
      <c r="AS85" s="14" t="n">
        <v>1</v>
      </c>
      <c r="AT85">
        <f>-0.007969-0.4292*BR84</f>
        <v/>
      </c>
      <c r="AU85">
        <f>6.505-2.985*BR84</f>
        <v/>
      </c>
      <c r="AV85" s="14" t="n">
        <v>0</v>
      </c>
      <c r="AW85" s="14" t="n">
        <v>1</v>
      </c>
      <c r="AX85">
        <f>0.004994-0.07005*BR84</f>
        <v/>
      </c>
      <c r="AY85">
        <f>0.09978+0.7974*BR84</f>
        <v/>
      </c>
      <c r="AZ85" s="14" t="n">
        <v>0</v>
      </c>
      <c r="BA85" s="14" t="n">
        <v>0</v>
      </c>
      <c r="BB85" s="14" t="n">
        <v>44.89</v>
      </c>
      <c r="BC85" s="14" t="n">
        <v>0</v>
      </c>
      <c r="BD85" s="14" t="n">
        <v>0</v>
      </c>
      <c r="BE85" s="14" t="n">
        <v>1</v>
      </c>
      <c r="BF85">
        <f>0.01998-0.09041*BR84</f>
        <v/>
      </c>
      <c r="BG85" s="14">
        <f>0.09981+0.371*BR84</f>
        <v/>
      </c>
      <c r="BH85" s="14" t="n">
        <v>0</v>
      </c>
      <c r="BI85" s="14" t="n">
        <v>0</v>
      </c>
      <c r="BJ85" s="14" t="n">
        <v>0.3515</v>
      </c>
      <c r="BK85" s="14" t="n">
        <v>0</v>
      </c>
      <c r="BL85" s="14" t="n">
        <v>0</v>
      </c>
      <c r="BM85" s="14" t="n">
        <v>0</v>
      </c>
      <c r="BN85">
        <f>0.3+0.4986*BR84</f>
        <v/>
      </c>
      <c r="BO85" s="14" t="n">
        <v>0</v>
      </c>
      <c r="BP85" s="19" t="n">
        <v>0</v>
      </c>
      <c r="BQ85">
        <f>BS85</f>
        <v/>
      </c>
      <c r="BR85">
        <f>BQ85/100</f>
        <v/>
      </c>
      <c r="BS85">
        <f>1+BS84</f>
        <v/>
      </c>
    </row>
    <row r="86">
      <c r="A86">
        <f>"EW_sand_Ruled"&amp;"_"&amp;BQ86</f>
        <v/>
      </c>
      <c r="B86" s="15" t="inlineStr">
        <is>
          <t>PISA</t>
        </is>
      </c>
      <c r="C86" s="14" t="inlineStr">
        <is>
          <t>correlation with_Dr</t>
        </is>
      </c>
      <c r="D86" s="15" t="inlineStr">
        <is>
          <t>Sand</t>
        </is>
      </c>
      <c r="E86" s="14" t="n">
        <v>0</v>
      </c>
      <c r="F86">
        <f>146.1-92.11*BR85</f>
        <v/>
      </c>
      <c r="G86" s="14" t="n">
        <v>0</v>
      </c>
      <c r="H86" s="14" t="n">
        <v>0</v>
      </c>
      <c r="I86" s="14" t="n">
        <v>1</v>
      </c>
      <c r="J86">
        <f>0.3375-8.9*BR85</f>
        <v/>
      </c>
      <c r="K86" s="14">
        <f>0.3667+25.89*BR85</f>
        <v/>
      </c>
      <c r="L86" s="14" t="n">
        <v>0</v>
      </c>
      <c r="M86" s="14" t="n">
        <v>1</v>
      </c>
      <c r="N86">
        <f>-0.9178</f>
        <v/>
      </c>
      <c r="O86">
        <f>8.73-0.6982*BR85</f>
        <v/>
      </c>
      <c r="P86" s="14" t="n">
        <v>0</v>
      </c>
      <c r="Q86" s="14" t="n">
        <v>0</v>
      </c>
      <c r="R86">
        <f>0.917+0.06193*BR85</f>
        <v/>
      </c>
      <c r="S86" s="14" t="n">
        <v>0</v>
      </c>
      <c r="T86" s="14" t="n">
        <v>0</v>
      </c>
      <c r="U86" s="14" t="n">
        <v>0</v>
      </c>
      <c r="V86" s="14" t="n">
        <v>20</v>
      </c>
      <c r="W86" s="14" t="n">
        <v>0</v>
      </c>
      <c r="X86" s="14" t="n">
        <v>0</v>
      </c>
      <c r="Y86" s="14" t="n">
        <v>1</v>
      </c>
      <c r="Z86">
        <f>-0.1989+0.2019*BR85</f>
        <v/>
      </c>
      <c r="AA86" s="14" t="n">
        <v>0.2605</v>
      </c>
      <c r="AB86" s="14" t="n">
        <v>0</v>
      </c>
      <c r="AC86" s="14" t="n">
        <v>0</v>
      </c>
      <c r="AD86" s="14" t="n">
        <v>17</v>
      </c>
      <c r="AE86" s="14" t="n">
        <v>0</v>
      </c>
      <c r="AF86" s="14" t="n">
        <v>0</v>
      </c>
      <c r="AG86" s="14" t="n">
        <v>0</v>
      </c>
      <c r="AH86" s="14" t="n">
        <v>0.0001</v>
      </c>
      <c r="AI86" s="14" t="n">
        <v>0</v>
      </c>
      <c r="AJ86" s="14" t="n">
        <v>0</v>
      </c>
      <c r="AK86" s="14" t="n">
        <v>1</v>
      </c>
      <c r="AL86">
        <f>0.1695-0.7018*BR85</f>
        <v/>
      </c>
      <c r="AM86">
        <f>0.515+2.883*BR85</f>
        <v/>
      </c>
      <c r="AN86" s="14" t="n">
        <v>0</v>
      </c>
      <c r="AO86" s="14" t="n">
        <v>1</v>
      </c>
      <c r="AP86">
        <f>0.03988-0.1606*BR85</f>
        <v/>
      </c>
      <c r="AQ86">
        <f>0.09952+0.7996*BR85</f>
        <v/>
      </c>
      <c r="AR86" s="14" t="n">
        <v>0</v>
      </c>
      <c r="AS86" s="14" t="n">
        <v>1</v>
      </c>
      <c r="AT86">
        <f>-0.007969-0.4292*BR85</f>
        <v/>
      </c>
      <c r="AU86">
        <f>6.505-2.985*BR85</f>
        <v/>
      </c>
      <c r="AV86" s="14" t="n">
        <v>0</v>
      </c>
      <c r="AW86" s="14" t="n">
        <v>1</v>
      </c>
      <c r="AX86">
        <f>0.004994-0.07005*BR85</f>
        <v/>
      </c>
      <c r="AY86">
        <f>0.09978+0.7974*BR85</f>
        <v/>
      </c>
      <c r="AZ86" s="14" t="n">
        <v>0</v>
      </c>
      <c r="BA86" s="14" t="n">
        <v>0</v>
      </c>
      <c r="BB86" s="14" t="n">
        <v>44.89</v>
      </c>
      <c r="BC86" s="14" t="n">
        <v>0</v>
      </c>
      <c r="BD86" s="14" t="n">
        <v>0</v>
      </c>
      <c r="BE86" s="14" t="n">
        <v>1</v>
      </c>
      <c r="BF86">
        <f>0.01998-0.09041*BR85</f>
        <v/>
      </c>
      <c r="BG86" s="14">
        <f>0.09981+0.371*BR85</f>
        <v/>
      </c>
      <c r="BH86" s="14" t="n">
        <v>0</v>
      </c>
      <c r="BI86" s="14" t="n">
        <v>0</v>
      </c>
      <c r="BJ86" s="14" t="n">
        <v>0.3515</v>
      </c>
      <c r="BK86" s="14" t="n">
        <v>0</v>
      </c>
      <c r="BL86" s="14" t="n">
        <v>0</v>
      </c>
      <c r="BM86" s="14" t="n">
        <v>0</v>
      </c>
      <c r="BN86">
        <f>0.3+0.4986*BR85</f>
        <v/>
      </c>
      <c r="BO86" s="14" t="n">
        <v>0</v>
      </c>
      <c r="BP86" s="19" t="n">
        <v>0</v>
      </c>
      <c r="BQ86">
        <f>BS86</f>
        <v/>
      </c>
      <c r="BR86">
        <f>BQ86/100</f>
        <v/>
      </c>
      <c r="BS86">
        <f>1+BS85</f>
        <v/>
      </c>
    </row>
    <row r="87">
      <c r="A87">
        <f>"EW_sand_Ruled"&amp;"_"&amp;BQ87</f>
        <v/>
      </c>
      <c r="B87" s="15" t="inlineStr">
        <is>
          <t>PISA</t>
        </is>
      </c>
      <c r="C87" s="14" t="inlineStr">
        <is>
          <t>correlation with_Dr</t>
        </is>
      </c>
      <c r="D87" s="15" t="inlineStr">
        <is>
          <t>Sand</t>
        </is>
      </c>
      <c r="E87" s="14" t="n">
        <v>0</v>
      </c>
      <c r="F87">
        <f>146.1-92.11*BR86</f>
        <v/>
      </c>
      <c r="G87" s="14" t="n">
        <v>0</v>
      </c>
      <c r="H87" s="14" t="n">
        <v>0</v>
      </c>
      <c r="I87" s="14" t="n">
        <v>1</v>
      </c>
      <c r="J87">
        <f>0.3375-8.9*BR86</f>
        <v/>
      </c>
      <c r="K87" s="14">
        <f>0.3667+25.89*BR86</f>
        <v/>
      </c>
      <c r="L87" s="14" t="n">
        <v>0</v>
      </c>
      <c r="M87" s="14" t="n">
        <v>1</v>
      </c>
      <c r="N87">
        <f>-0.9178</f>
        <v/>
      </c>
      <c r="O87">
        <f>8.73-0.6982*BR86</f>
        <v/>
      </c>
      <c r="P87" s="14" t="n">
        <v>0</v>
      </c>
      <c r="Q87" s="14" t="n">
        <v>0</v>
      </c>
      <c r="R87">
        <f>0.917+0.06193*BR86</f>
        <v/>
      </c>
      <c r="S87" s="14" t="n">
        <v>0</v>
      </c>
      <c r="T87" s="14" t="n">
        <v>0</v>
      </c>
      <c r="U87" s="14" t="n">
        <v>0</v>
      </c>
      <c r="V87" s="14" t="n">
        <v>20</v>
      </c>
      <c r="W87" s="14" t="n">
        <v>0</v>
      </c>
      <c r="X87" s="14" t="n">
        <v>0</v>
      </c>
      <c r="Y87" s="14" t="n">
        <v>1</v>
      </c>
      <c r="Z87">
        <f>-0.1989+0.2019*BR86</f>
        <v/>
      </c>
      <c r="AA87" s="14" t="n">
        <v>0.2605</v>
      </c>
      <c r="AB87" s="14" t="n">
        <v>0</v>
      </c>
      <c r="AC87" s="14" t="n">
        <v>0</v>
      </c>
      <c r="AD87" s="14" t="n">
        <v>17</v>
      </c>
      <c r="AE87" s="14" t="n">
        <v>0</v>
      </c>
      <c r="AF87" s="14" t="n">
        <v>0</v>
      </c>
      <c r="AG87" s="14" t="n">
        <v>0</v>
      </c>
      <c r="AH87" s="14" t="n">
        <v>0.0001</v>
      </c>
      <c r="AI87" s="14" t="n">
        <v>0</v>
      </c>
      <c r="AJ87" s="14" t="n">
        <v>0</v>
      </c>
      <c r="AK87" s="14" t="n">
        <v>1</v>
      </c>
      <c r="AL87">
        <f>0.1695-0.7018*BR86</f>
        <v/>
      </c>
      <c r="AM87">
        <f>0.515+2.883*BR86</f>
        <v/>
      </c>
      <c r="AN87" s="14" t="n">
        <v>0</v>
      </c>
      <c r="AO87" s="14" t="n">
        <v>1</v>
      </c>
      <c r="AP87">
        <f>0.03988-0.1606*BR86</f>
        <v/>
      </c>
      <c r="AQ87">
        <f>0.09952+0.7996*BR86</f>
        <v/>
      </c>
      <c r="AR87" s="14" t="n">
        <v>0</v>
      </c>
      <c r="AS87" s="14" t="n">
        <v>1</v>
      </c>
      <c r="AT87">
        <f>-0.007969-0.4292*BR86</f>
        <v/>
      </c>
      <c r="AU87">
        <f>6.505-2.985*BR86</f>
        <v/>
      </c>
      <c r="AV87" s="14" t="n">
        <v>0</v>
      </c>
      <c r="AW87" s="14" t="n">
        <v>1</v>
      </c>
      <c r="AX87">
        <f>0.004994-0.07005*BR86</f>
        <v/>
      </c>
      <c r="AY87">
        <f>0.09978+0.7974*BR86</f>
        <v/>
      </c>
      <c r="AZ87" s="14" t="n">
        <v>0</v>
      </c>
      <c r="BA87" s="14" t="n">
        <v>0</v>
      </c>
      <c r="BB87" s="14" t="n">
        <v>44.89</v>
      </c>
      <c r="BC87" s="14" t="n">
        <v>0</v>
      </c>
      <c r="BD87" s="14" t="n">
        <v>0</v>
      </c>
      <c r="BE87" s="14" t="n">
        <v>1</v>
      </c>
      <c r="BF87">
        <f>0.01998-0.09041*BR86</f>
        <v/>
      </c>
      <c r="BG87" s="14">
        <f>0.09981+0.371*BR86</f>
        <v/>
      </c>
      <c r="BH87" s="14" t="n">
        <v>0</v>
      </c>
      <c r="BI87" s="14" t="n">
        <v>0</v>
      </c>
      <c r="BJ87" s="14" t="n">
        <v>0.3515</v>
      </c>
      <c r="BK87" s="14" t="n">
        <v>0</v>
      </c>
      <c r="BL87" s="14" t="n">
        <v>0</v>
      </c>
      <c r="BM87" s="14" t="n">
        <v>0</v>
      </c>
      <c r="BN87">
        <f>0.3+0.4986*BR86</f>
        <v/>
      </c>
      <c r="BO87" s="14" t="n">
        <v>0</v>
      </c>
      <c r="BP87" s="19" t="n">
        <v>0</v>
      </c>
      <c r="BQ87">
        <f>BS87</f>
        <v/>
      </c>
      <c r="BR87">
        <f>BQ87/100</f>
        <v/>
      </c>
      <c r="BS87">
        <f>1+BS86</f>
        <v/>
      </c>
    </row>
    <row r="88">
      <c r="A88">
        <f>"EW_sand_Ruled"&amp;"_"&amp;BQ88</f>
        <v/>
      </c>
      <c r="B88" s="15" t="inlineStr">
        <is>
          <t>PISA</t>
        </is>
      </c>
      <c r="C88" s="14" t="inlineStr">
        <is>
          <t>correlation with_Dr</t>
        </is>
      </c>
      <c r="D88" s="15" t="inlineStr">
        <is>
          <t>Sand</t>
        </is>
      </c>
      <c r="E88" s="14" t="n">
        <v>0</v>
      </c>
      <c r="F88">
        <f>146.1-92.11*BR87</f>
        <v/>
      </c>
      <c r="G88" s="14" t="n">
        <v>0</v>
      </c>
      <c r="H88" s="14" t="n">
        <v>0</v>
      </c>
      <c r="I88" s="14" t="n">
        <v>1</v>
      </c>
      <c r="J88">
        <f>0.3375-8.9*BR87</f>
        <v/>
      </c>
      <c r="K88" s="14">
        <f>0.3667+25.89*BR87</f>
        <v/>
      </c>
      <c r="L88" s="14" t="n">
        <v>0</v>
      </c>
      <c r="M88" s="14" t="n">
        <v>1</v>
      </c>
      <c r="N88">
        <f>-0.9178</f>
        <v/>
      </c>
      <c r="O88">
        <f>8.73-0.6982*BR87</f>
        <v/>
      </c>
      <c r="P88" s="14" t="n">
        <v>0</v>
      </c>
      <c r="Q88" s="14" t="n">
        <v>0</v>
      </c>
      <c r="R88">
        <f>0.917+0.06193*BR87</f>
        <v/>
      </c>
      <c r="S88" s="14" t="n">
        <v>0</v>
      </c>
      <c r="T88" s="14" t="n">
        <v>0</v>
      </c>
      <c r="U88" s="14" t="n">
        <v>0</v>
      </c>
      <c r="V88" s="14" t="n">
        <v>20</v>
      </c>
      <c r="W88" s="14" t="n">
        <v>0</v>
      </c>
      <c r="X88" s="14" t="n">
        <v>0</v>
      </c>
      <c r="Y88" s="14" t="n">
        <v>1</v>
      </c>
      <c r="Z88">
        <f>-0.1989+0.2019*BR87</f>
        <v/>
      </c>
      <c r="AA88" s="14" t="n">
        <v>0.2605</v>
      </c>
      <c r="AB88" s="14" t="n">
        <v>0</v>
      </c>
      <c r="AC88" s="14" t="n">
        <v>0</v>
      </c>
      <c r="AD88" s="14" t="n">
        <v>17</v>
      </c>
      <c r="AE88" s="14" t="n">
        <v>0</v>
      </c>
      <c r="AF88" s="14" t="n">
        <v>0</v>
      </c>
      <c r="AG88" s="14" t="n">
        <v>0</v>
      </c>
      <c r="AH88" s="14" t="n">
        <v>0.0001</v>
      </c>
      <c r="AI88" s="14" t="n">
        <v>0</v>
      </c>
      <c r="AJ88" s="14" t="n">
        <v>0</v>
      </c>
      <c r="AK88" s="14" t="n">
        <v>1</v>
      </c>
      <c r="AL88">
        <f>0.1695-0.7018*BR87</f>
        <v/>
      </c>
      <c r="AM88">
        <f>0.515+2.883*BR87</f>
        <v/>
      </c>
      <c r="AN88" s="14" t="n">
        <v>0</v>
      </c>
      <c r="AO88" s="14" t="n">
        <v>1</v>
      </c>
      <c r="AP88">
        <f>0.03988-0.1606*BR87</f>
        <v/>
      </c>
      <c r="AQ88">
        <f>0.09952+0.7996*BR87</f>
        <v/>
      </c>
      <c r="AR88" s="14" t="n">
        <v>0</v>
      </c>
      <c r="AS88" s="14" t="n">
        <v>1</v>
      </c>
      <c r="AT88">
        <f>-0.007969-0.4292*BR87</f>
        <v/>
      </c>
      <c r="AU88">
        <f>6.505-2.985*BR87</f>
        <v/>
      </c>
      <c r="AV88" s="14" t="n">
        <v>0</v>
      </c>
      <c r="AW88" s="14" t="n">
        <v>1</v>
      </c>
      <c r="AX88">
        <f>0.004994-0.07005*BR87</f>
        <v/>
      </c>
      <c r="AY88">
        <f>0.09978+0.7974*BR87</f>
        <v/>
      </c>
      <c r="AZ88" s="14" t="n">
        <v>0</v>
      </c>
      <c r="BA88" s="14" t="n">
        <v>0</v>
      </c>
      <c r="BB88" s="14" t="n">
        <v>44.89</v>
      </c>
      <c r="BC88" s="14" t="n">
        <v>0</v>
      </c>
      <c r="BD88" s="14" t="n">
        <v>0</v>
      </c>
      <c r="BE88" s="14" t="n">
        <v>1</v>
      </c>
      <c r="BF88">
        <f>0.01998-0.09041*BR87</f>
        <v/>
      </c>
      <c r="BG88" s="14">
        <f>0.09981+0.371*BR87</f>
        <v/>
      </c>
      <c r="BH88" s="14" t="n">
        <v>0</v>
      </c>
      <c r="BI88" s="14" t="n">
        <v>0</v>
      </c>
      <c r="BJ88" s="14" t="n">
        <v>0.3515</v>
      </c>
      <c r="BK88" s="14" t="n">
        <v>0</v>
      </c>
      <c r="BL88" s="14" t="n">
        <v>0</v>
      </c>
      <c r="BM88" s="14" t="n">
        <v>0</v>
      </c>
      <c r="BN88">
        <f>0.3+0.4986*BR87</f>
        <v/>
      </c>
      <c r="BO88" s="14" t="n">
        <v>0</v>
      </c>
      <c r="BP88" s="19" t="n">
        <v>0</v>
      </c>
      <c r="BQ88">
        <f>BS88</f>
        <v/>
      </c>
      <c r="BR88">
        <f>BQ88/100</f>
        <v/>
      </c>
      <c r="BS88">
        <f>1+BS87</f>
        <v/>
      </c>
    </row>
    <row r="89">
      <c r="A89">
        <f>"EW_sand_Ruled"&amp;"_"&amp;BQ89</f>
        <v/>
      </c>
      <c r="B89" s="15" t="inlineStr">
        <is>
          <t>PISA</t>
        </is>
      </c>
      <c r="C89" s="14" t="inlineStr">
        <is>
          <t>correlation with_Dr</t>
        </is>
      </c>
      <c r="D89" s="15" t="inlineStr">
        <is>
          <t>Sand</t>
        </is>
      </c>
      <c r="E89" s="14" t="n">
        <v>0</v>
      </c>
      <c r="F89">
        <f>146.1-92.11*BR88</f>
        <v/>
      </c>
      <c r="G89" s="14" t="n">
        <v>0</v>
      </c>
      <c r="H89" s="14" t="n">
        <v>0</v>
      </c>
      <c r="I89" s="14" t="n">
        <v>1</v>
      </c>
      <c r="J89">
        <f>0.3375-8.9*BR88</f>
        <v/>
      </c>
      <c r="K89" s="14">
        <f>0.3667+25.89*BR88</f>
        <v/>
      </c>
      <c r="L89" s="14" t="n">
        <v>0</v>
      </c>
      <c r="M89" s="14" t="n">
        <v>1</v>
      </c>
      <c r="N89">
        <f>-0.9178</f>
        <v/>
      </c>
      <c r="O89">
        <f>8.73-0.6982*BR88</f>
        <v/>
      </c>
      <c r="P89" s="14" t="n">
        <v>0</v>
      </c>
      <c r="Q89" s="14" t="n">
        <v>0</v>
      </c>
      <c r="R89">
        <f>0.917+0.06193*BR88</f>
        <v/>
      </c>
      <c r="S89" s="14" t="n">
        <v>0</v>
      </c>
      <c r="T89" s="14" t="n">
        <v>0</v>
      </c>
      <c r="U89" s="14" t="n">
        <v>0</v>
      </c>
      <c r="V89" s="14" t="n">
        <v>20</v>
      </c>
      <c r="W89" s="14" t="n">
        <v>0</v>
      </c>
      <c r="X89" s="14" t="n">
        <v>0</v>
      </c>
      <c r="Y89" s="14" t="n">
        <v>1</v>
      </c>
      <c r="Z89">
        <f>-0.1989+0.2019*BR88</f>
        <v/>
      </c>
      <c r="AA89" s="14" t="n">
        <v>0.2605</v>
      </c>
      <c r="AB89" s="14" t="n">
        <v>0</v>
      </c>
      <c r="AC89" s="14" t="n">
        <v>0</v>
      </c>
      <c r="AD89" s="14" t="n">
        <v>17</v>
      </c>
      <c r="AE89" s="14" t="n">
        <v>0</v>
      </c>
      <c r="AF89" s="14" t="n">
        <v>0</v>
      </c>
      <c r="AG89" s="14" t="n">
        <v>0</v>
      </c>
      <c r="AH89" s="14" t="n">
        <v>0.0001</v>
      </c>
      <c r="AI89" s="14" t="n">
        <v>0</v>
      </c>
      <c r="AJ89" s="14" t="n">
        <v>0</v>
      </c>
      <c r="AK89" s="14" t="n">
        <v>1</v>
      </c>
      <c r="AL89">
        <f>0.1695-0.7018*BR88</f>
        <v/>
      </c>
      <c r="AM89">
        <f>0.515+2.883*BR88</f>
        <v/>
      </c>
      <c r="AN89" s="14" t="n">
        <v>0</v>
      </c>
      <c r="AO89" s="14" t="n">
        <v>1</v>
      </c>
      <c r="AP89">
        <f>0.03988-0.1606*BR88</f>
        <v/>
      </c>
      <c r="AQ89">
        <f>0.09952+0.7996*BR88</f>
        <v/>
      </c>
      <c r="AR89" s="14" t="n">
        <v>0</v>
      </c>
      <c r="AS89" s="14" t="n">
        <v>1</v>
      </c>
      <c r="AT89">
        <f>-0.007969-0.4292*BR88</f>
        <v/>
      </c>
      <c r="AU89">
        <f>6.505-2.985*BR88</f>
        <v/>
      </c>
      <c r="AV89" s="14" t="n">
        <v>0</v>
      </c>
      <c r="AW89" s="14" t="n">
        <v>1</v>
      </c>
      <c r="AX89">
        <f>0.004994-0.07005*BR88</f>
        <v/>
      </c>
      <c r="AY89">
        <f>0.09978+0.7974*BR88</f>
        <v/>
      </c>
      <c r="AZ89" s="14" t="n">
        <v>0</v>
      </c>
      <c r="BA89" s="14" t="n">
        <v>0</v>
      </c>
      <c r="BB89" s="14" t="n">
        <v>44.89</v>
      </c>
      <c r="BC89" s="14" t="n">
        <v>0</v>
      </c>
      <c r="BD89" s="14" t="n">
        <v>0</v>
      </c>
      <c r="BE89" s="14" t="n">
        <v>1</v>
      </c>
      <c r="BF89">
        <f>0.01998-0.09041*BR88</f>
        <v/>
      </c>
      <c r="BG89" s="14">
        <f>0.09981+0.371*BR88</f>
        <v/>
      </c>
      <c r="BH89" s="14" t="n">
        <v>0</v>
      </c>
      <c r="BI89" s="14" t="n">
        <v>0</v>
      </c>
      <c r="BJ89" s="14" t="n">
        <v>0.3515</v>
      </c>
      <c r="BK89" s="14" t="n">
        <v>0</v>
      </c>
      <c r="BL89" s="14" t="n">
        <v>0</v>
      </c>
      <c r="BM89" s="14" t="n">
        <v>0</v>
      </c>
      <c r="BN89">
        <f>0.3+0.4986*BR88</f>
        <v/>
      </c>
      <c r="BO89" s="14" t="n">
        <v>0</v>
      </c>
      <c r="BP89" s="19" t="n">
        <v>0</v>
      </c>
      <c r="BQ89">
        <f>BS89</f>
        <v/>
      </c>
      <c r="BR89">
        <f>BQ89/100</f>
        <v/>
      </c>
      <c r="BS89">
        <f>1+BS88</f>
        <v/>
      </c>
    </row>
    <row r="90">
      <c r="A90">
        <f>"EW_sand_Ruled"&amp;"_"&amp;BQ90</f>
        <v/>
      </c>
      <c r="B90" s="15" t="inlineStr">
        <is>
          <t>PISA</t>
        </is>
      </c>
      <c r="C90" s="14" t="inlineStr">
        <is>
          <t>correlation with_Dr</t>
        </is>
      </c>
      <c r="D90" s="15" t="inlineStr">
        <is>
          <t>Sand</t>
        </is>
      </c>
      <c r="E90" s="14" t="n">
        <v>0</v>
      </c>
      <c r="F90">
        <f>146.1-92.11*BR89</f>
        <v/>
      </c>
      <c r="G90" s="14" t="n">
        <v>0</v>
      </c>
      <c r="H90" s="14" t="n">
        <v>0</v>
      </c>
      <c r="I90" s="14" t="n">
        <v>1</v>
      </c>
      <c r="J90">
        <f>0.3375-8.9*BR89</f>
        <v/>
      </c>
      <c r="K90" s="14">
        <f>0.3667+25.89*BR89</f>
        <v/>
      </c>
      <c r="L90" s="14" t="n">
        <v>0</v>
      </c>
      <c r="M90" s="14" t="n">
        <v>1</v>
      </c>
      <c r="N90">
        <f>-0.9178</f>
        <v/>
      </c>
      <c r="O90">
        <f>8.73-0.6982*BR89</f>
        <v/>
      </c>
      <c r="P90" s="14" t="n">
        <v>0</v>
      </c>
      <c r="Q90" s="14" t="n">
        <v>0</v>
      </c>
      <c r="R90">
        <f>0.917+0.06193*BR89</f>
        <v/>
      </c>
      <c r="S90" s="14" t="n">
        <v>0</v>
      </c>
      <c r="T90" s="14" t="n">
        <v>0</v>
      </c>
      <c r="U90" s="14" t="n">
        <v>0</v>
      </c>
      <c r="V90" s="14" t="n">
        <v>20</v>
      </c>
      <c r="W90" s="14" t="n">
        <v>0</v>
      </c>
      <c r="X90" s="14" t="n">
        <v>0</v>
      </c>
      <c r="Y90" s="14" t="n">
        <v>1</v>
      </c>
      <c r="Z90">
        <f>-0.1989+0.2019*BR89</f>
        <v/>
      </c>
      <c r="AA90" s="14" t="n">
        <v>0.2605</v>
      </c>
      <c r="AB90" s="14" t="n">
        <v>0</v>
      </c>
      <c r="AC90" s="14" t="n">
        <v>0</v>
      </c>
      <c r="AD90" s="14" t="n">
        <v>17</v>
      </c>
      <c r="AE90" s="14" t="n">
        <v>0</v>
      </c>
      <c r="AF90" s="14" t="n">
        <v>0</v>
      </c>
      <c r="AG90" s="14" t="n">
        <v>0</v>
      </c>
      <c r="AH90" s="14" t="n">
        <v>0.0001</v>
      </c>
      <c r="AI90" s="14" t="n">
        <v>0</v>
      </c>
      <c r="AJ90" s="14" t="n">
        <v>0</v>
      </c>
      <c r="AK90" s="14" t="n">
        <v>1</v>
      </c>
      <c r="AL90">
        <f>0.1695-0.7018*BR89</f>
        <v/>
      </c>
      <c r="AM90">
        <f>0.515+2.883*BR89</f>
        <v/>
      </c>
      <c r="AN90" s="14" t="n">
        <v>0</v>
      </c>
      <c r="AO90" s="14" t="n">
        <v>1</v>
      </c>
      <c r="AP90">
        <f>0.03988-0.1606*BR89</f>
        <v/>
      </c>
      <c r="AQ90">
        <f>0.09952+0.7996*BR89</f>
        <v/>
      </c>
      <c r="AR90" s="14" t="n">
        <v>0</v>
      </c>
      <c r="AS90" s="14" t="n">
        <v>1</v>
      </c>
      <c r="AT90">
        <f>-0.007969-0.4292*BR89</f>
        <v/>
      </c>
      <c r="AU90">
        <f>6.505-2.985*BR89</f>
        <v/>
      </c>
      <c r="AV90" s="14" t="n">
        <v>0</v>
      </c>
      <c r="AW90" s="14" t="n">
        <v>1</v>
      </c>
      <c r="AX90">
        <f>0.004994-0.07005*BR89</f>
        <v/>
      </c>
      <c r="AY90">
        <f>0.09978+0.7974*BR89</f>
        <v/>
      </c>
      <c r="AZ90" s="14" t="n">
        <v>0</v>
      </c>
      <c r="BA90" s="14" t="n">
        <v>0</v>
      </c>
      <c r="BB90" s="14" t="n">
        <v>44.89</v>
      </c>
      <c r="BC90" s="14" t="n">
        <v>0</v>
      </c>
      <c r="BD90" s="14" t="n">
        <v>0</v>
      </c>
      <c r="BE90" s="14" t="n">
        <v>1</v>
      </c>
      <c r="BF90">
        <f>0.01998-0.09041*BR89</f>
        <v/>
      </c>
      <c r="BG90" s="14">
        <f>0.09981+0.371*BR89</f>
        <v/>
      </c>
      <c r="BH90" s="14" t="n">
        <v>0</v>
      </c>
      <c r="BI90" s="14" t="n">
        <v>0</v>
      </c>
      <c r="BJ90" s="14" t="n">
        <v>0.3515</v>
      </c>
      <c r="BK90" s="14" t="n">
        <v>0</v>
      </c>
      <c r="BL90" s="14" t="n">
        <v>0</v>
      </c>
      <c r="BM90" s="14" t="n">
        <v>0</v>
      </c>
      <c r="BN90">
        <f>0.3+0.4986*BR89</f>
        <v/>
      </c>
      <c r="BO90" s="14" t="n">
        <v>0</v>
      </c>
      <c r="BP90" s="19" t="n">
        <v>0</v>
      </c>
      <c r="BQ90">
        <f>BS90</f>
        <v/>
      </c>
      <c r="BR90">
        <f>BQ90/100</f>
        <v/>
      </c>
      <c r="BS90">
        <f>1+BS89</f>
        <v/>
      </c>
    </row>
    <row r="91">
      <c r="A91">
        <f>"EW_sand_Ruled"&amp;"_"&amp;BQ91</f>
        <v/>
      </c>
      <c r="B91" s="15" t="inlineStr">
        <is>
          <t>PISA</t>
        </is>
      </c>
      <c r="C91" s="14" t="inlineStr">
        <is>
          <t>correlation with_Dr</t>
        </is>
      </c>
      <c r="D91" s="15" t="inlineStr">
        <is>
          <t>Sand</t>
        </is>
      </c>
      <c r="E91" s="14" t="n">
        <v>0</v>
      </c>
      <c r="F91">
        <f>146.1-92.11*BR90</f>
        <v/>
      </c>
      <c r="G91" s="14" t="n">
        <v>0</v>
      </c>
      <c r="H91" s="14" t="n">
        <v>0</v>
      </c>
      <c r="I91" s="14" t="n">
        <v>1</v>
      </c>
      <c r="J91">
        <f>0.3375-8.9*BR90</f>
        <v/>
      </c>
      <c r="K91" s="14">
        <f>0.3667+25.89*BR90</f>
        <v/>
      </c>
      <c r="L91" s="14" t="n">
        <v>0</v>
      </c>
      <c r="M91" s="14" t="n">
        <v>1</v>
      </c>
      <c r="N91">
        <f>-0.9178</f>
        <v/>
      </c>
      <c r="O91">
        <f>8.73-0.6982*BR90</f>
        <v/>
      </c>
      <c r="P91" s="14" t="n">
        <v>0</v>
      </c>
      <c r="Q91" s="14" t="n">
        <v>0</v>
      </c>
      <c r="R91">
        <f>0.917+0.06193*BR90</f>
        <v/>
      </c>
      <c r="S91" s="14" t="n">
        <v>0</v>
      </c>
      <c r="T91" s="14" t="n">
        <v>0</v>
      </c>
      <c r="U91" s="14" t="n">
        <v>0</v>
      </c>
      <c r="V91" s="14" t="n">
        <v>20</v>
      </c>
      <c r="W91" s="14" t="n">
        <v>0</v>
      </c>
      <c r="X91" s="14" t="n">
        <v>0</v>
      </c>
      <c r="Y91" s="14" t="n">
        <v>1</v>
      </c>
      <c r="Z91">
        <f>-0.1989+0.2019*BR90</f>
        <v/>
      </c>
      <c r="AA91" s="14" t="n">
        <v>0.2605</v>
      </c>
      <c r="AB91" s="14" t="n">
        <v>0</v>
      </c>
      <c r="AC91" s="14" t="n">
        <v>0</v>
      </c>
      <c r="AD91" s="14" t="n">
        <v>17</v>
      </c>
      <c r="AE91" s="14" t="n">
        <v>0</v>
      </c>
      <c r="AF91" s="14" t="n">
        <v>0</v>
      </c>
      <c r="AG91" s="14" t="n">
        <v>0</v>
      </c>
      <c r="AH91" s="14" t="n">
        <v>0.0001</v>
      </c>
      <c r="AI91" s="14" t="n">
        <v>0</v>
      </c>
      <c r="AJ91" s="14" t="n">
        <v>0</v>
      </c>
      <c r="AK91" s="14" t="n">
        <v>1</v>
      </c>
      <c r="AL91">
        <f>0.1695-0.7018*BR90</f>
        <v/>
      </c>
      <c r="AM91">
        <f>0.515+2.883*BR90</f>
        <v/>
      </c>
      <c r="AN91" s="14" t="n">
        <v>0</v>
      </c>
      <c r="AO91" s="14" t="n">
        <v>1</v>
      </c>
      <c r="AP91">
        <f>0.03988-0.1606*BR90</f>
        <v/>
      </c>
      <c r="AQ91">
        <f>0.09952+0.7996*BR90</f>
        <v/>
      </c>
      <c r="AR91" s="14" t="n">
        <v>0</v>
      </c>
      <c r="AS91" s="14" t="n">
        <v>1</v>
      </c>
      <c r="AT91">
        <f>-0.007969-0.4292*BR90</f>
        <v/>
      </c>
      <c r="AU91">
        <f>6.505-2.985*BR90</f>
        <v/>
      </c>
      <c r="AV91" s="14" t="n">
        <v>0</v>
      </c>
      <c r="AW91" s="14" t="n">
        <v>1</v>
      </c>
      <c r="AX91">
        <f>0.004994-0.07005*BR90</f>
        <v/>
      </c>
      <c r="AY91">
        <f>0.09978+0.7974*BR90</f>
        <v/>
      </c>
      <c r="AZ91" s="14" t="n">
        <v>0</v>
      </c>
      <c r="BA91" s="14" t="n">
        <v>0</v>
      </c>
      <c r="BB91" s="14" t="n">
        <v>44.89</v>
      </c>
      <c r="BC91" s="14" t="n">
        <v>0</v>
      </c>
      <c r="BD91" s="14" t="n">
        <v>0</v>
      </c>
      <c r="BE91" s="14" t="n">
        <v>1</v>
      </c>
      <c r="BF91">
        <f>0.01998-0.09041*BR90</f>
        <v/>
      </c>
      <c r="BG91" s="14">
        <f>0.09981+0.371*BR90</f>
        <v/>
      </c>
      <c r="BH91" s="14" t="n">
        <v>0</v>
      </c>
      <c r="BI91" s="14" t="n">
        <v>0</v>
      </c>
      <c r="BJ91" s="14" t="n">
        <v>0.3515</v>
      </c>
      <c r="BK91" s="14" t="n">
        <v>0</v>
      </c>
      <c r="BL91" s="14" t="n">
        <v>0</v>
      </c>
      <c r="BM91" s="14" t="n">
        <v>0</v>
      </c>
      <c r="BN91">
        <f>0.3+0.4986*BR90</f>
        <v/>
      </c>
      <c r="BO91" s="14" t="n">
        <v>0</v>
      </c>
      <c r="BP91" s="19" t="n">
        <v>0</v>
      </c>
      <c r="BQ91">
        <f>BS91</f>
        <v/>
      </c>
      <c r="BR91">
        <f>BQ91/100</f>
        <v/>
      </c>
      <c r="BS91">
        <f>1+BS90</f>
        <v/>
      </c>
    </row>
    <row r="92">
      <c r="A92">
        <f>"EW_sand_Ruled"&amp;"_"&amp;BQ92</f>
        <v/>
      </c>
      <c r="B92" s="15" t="inlineStr">
        <is>
          <t>PISA</t>
        </is>
      </c>
      <c r="C92" s="14" t="inlineStr">
        <is>
          <t>correlation with_Dr</t>
        </is>
      </c>
      <c r="D92" s="15" t="inlineStr">
        <is>
          <t>Sand</t>
        </is>
      </c>
      <c r="E92" s="14" t="n">
        <v>0</v>
      </c>
      <c r="F92">
        <f>146.1-92.11*BR91</f>
        <v/>
      </c>
      <c r="G92" s="14" t="n">
        <v>0</v>
      </c>
      <c r="H92" s="14" t="n">
        <v>0</v>
      </c>
      <c r="I92" s="14" t="n">
        <v>1</v>
      </c>
      <c r="J92">
        <f>0.3375-8.9*BR91</f>
        <v/>
      </c>
      <c r="K92" s="14">
        <f>0.3667+25.89*BR91</f>
        <v/>
      </c>
      <c r="L92" s="14" t="n">
        <v>0</v>
      </c>
      <c r="M92" s="14" t="n">
        <v>1</v>
      </c>
      <c r="N92">
        <f>-0.9178</f>
        <v/>
      </c>
      <c r="O92">
        <f>8.73-0.6982*BR91</f>
        <v/>
      </c>
      <c r="P92" s="14" t="n">
        <v>0</v>
      </c>
      <c r="Q92" s="14" t="n">
        <v>0</v>
      </c>
      <c r="R92">
        <f>0.917+0.06193*BR91</f>
        <v/>
      </c>
      <c r="S92" s="14" t="n">
        <v>0</v>
      </c>
      <c r="T92" s="14" t="n">
        <v>0</v>
      </c>
      <c r="U92" s="14" t="n">
        <v>0</v>
      </c>
      <c r="V92" s="14" t="n">
        <v>20</v>
      </c>
      <c r="W92" s="14" t="n">
        <v>0</v>
      </c>
      <c r="X92" s="14" t="n">
        <v>0</v>
      </c>
      <c r="Y92" s="14" t="n">
        <v>1</v>
      </c>
      <c r="Z92">
        <f>-0.1989+0.2019*BR91</f>
        <v/>
      </c>
      <c r="AA92" s="14" t="n">
        <v>0.2605</v>
      </c>
      <c r="AB92" s="14" t="n">
        <v>0</v>
      </c>
      <c r="AC92" s="14" t="n">
        <v>0</v>
      </c>
      <c r="AD92" s="14" t="n">
        <v>17</v>
      </c>
      <c r="AE92" s="14" t="n">
        <v>0</v>
      </c>
      <c r="AF92" s="14" t="n">
        <v>0</v>
      </c>
      <c r="AG92" s="14" t="n">
        <v>0</v>
      </c>
      <c r="AH92" s="14" t="n">
        <v>0.0001</v>
      </c>
      <c r="AI92" s="14" t="n">
        <v>0</v>
      </c>
      <c r="AJ92" s="14" t="n">
        <v>0</v>
      </c>
      <c r="AK92" s="14" t="n">
        <v>1</v>
      </c>
      <c r="AL92">
        <f>0.1695-0.7018*BR91</f>
        <v/>
      </c>
      <c r="AM92">
        <f>0.515+2.883*BR91</f>
        <v/>
      </c>
      <c r="AN92" s="14" t="n">
        <v>0</v>
      </c>
      <c r="AO92" s="14" t="n">
        <v>1</v>
      </c>
      <c r="AP92">
        <f>0.03988-0.1606*BR91</f>
        <v/>
      </c>
      <c r="AQ92">
        <f>0.09952+0.7996*BR91</f>
        <v/>
      </c>
      <c r="AR92" s="14" t="n">
        <v>0</v>
      </c>
      <c r="AS92" s="14" t="n">
        <v>1</v>
      </c>
      <c r="AT92">
        <f>-0.007969-0.4292*BR91</f>
        <v/>
      </c>
      <c r="AU92">
        <f>6.505-2.985*BR91</f>
        <v/>
      </c>
      <c r="AV92" s="14" t="n">
        <v>0</v>
      </c>
      <c r="AW92" s="14" t="n">
        <v>1</v>
      </c>
      <c r="AX92">
        <f>0.004994-0.07005*BR91</f>
        <v/>
      </c>
      <c r="AY92">
        <f>0.09978+0.7974*BR91</f>
        <v/>
      </c>
      <c r="AZ92" s="14" t="n">
        <v>0</v>
      </c>
      <c r="BA92" s="14" t="n">
        <v>0</v>
      </c>
      <c r="BB92" s="14" t="n">
        <v>44.89</v>
      </c>
      <c r="BC92" s="14" t="n">
        <v>0</v>
      </c>
      <c r="BD92" s="14" t="n">
        <v>0</v>
      </c>
      <c r="BE92" s="14" t="n">
        <v>1</v>
      </c>
      <c r="BF92">
        <f>0.01998-0.09041*BR91</f>
        <v/>
      </c>
      <c r="BG92" s="14">
        <f>0.09981+0.371*BR91</f>
        <v/>
      </c>
      <c r="BH92" s="14" t="n">
        <v>0</v>
      </c>
      <c r="BI92" s="14" t="n">
        <v>0</v>
      </c>
      <c r="BJ92" s="14" t="n">
        <v>0.3515</v>
      </c>
      <c r="BK92" s="14" t="n">
        <v>0</v>
      </c>
      <c r="BL92" s="14" t="n">
        <v>0</v>
      </c>
      <c r="BM92" s="14" t="n">
        <v>0</v>
      </c>
      <c r="BN92">
        <f>0.3+0.4986*BR91</f>
        <v/>
      </c>
      <c r="BO92" s="14" t="n">
        <v>0</v>
      </c>
      <c r="BP92" s="19" t="n">
        <v>0</v>
      </c>
      <c r="BQ92">
        <f>BS92</f>
        <v/>
      </c>
      <c r="BR92">
        <f>BQ92/100</f>
        <v/>
      </c>
      <c r="BS92">
        <f>1+BS91</f>
        <v/>
      </c>
    </row>
    <row r="93">
      <c r="A93">
        <f>"EW_sand_Ruled"&amp;"_"&amp;BQ93</f>
        <v/>
      </c>
      <c r="B93" s="15" t="inlineStr">
        <is>
          <t>PISA</t>
        </is>
      </c>
      <c r="C93" s="14" t="inlineStr">
        <is>
          <t>correlation with_Dr</t>
        </is>
      </c>
      <c r="D93" s="15" t="inlineStr">
        <is>
          <t>Sand</t>
        </is>
      </c>
      <c r="E93" s="14" t="n">
        <v>0</v>
      </c>
      <c r="F93">
        <f>146.1-92.11*BR92</f>
        <v/>
      </c>
      <c r="G93" s="14" t="n">
        <v>0</v>
      </c>
      <c r="H93" s="14" t="n">
        <v>0</v>
      </c>
      <c r="I93" s="14" t="n">
        <v>1</v>
      </c>
      <c r="J93">
        <f>0.3375-8.9*BR92</f>
        <v/>
      </c>
      <c r="K93" s="14">
        <f>0.3667+25.89*BR92</f>
        <v/>
      </c>
      <c r="L93" s="14" t="n">
        <v>0</v>
      </c>
      <c r="M93" s="14" t="n">
        <v>1</v>
      </c>
      <c r="N93">
        <f>-0.9178</f>
        <v/>
      </c>
      <c r="O93">
        <f>8.73-0.6982*BR92</f>
        <v/>
      </c>
      <c r="P93" s="14" t="n">
        <v>0</v>
      </c>
      <c r="Q93" s="14" t="n">
        <v>0</v>
      </c>
      <c r="R93">
        <f>0.917+0.06193*BR92</f>
        <v/>
      </c>
      <c r="S93" s="14" t="n">
        <v>0</v>
      </c>
      <c r="T93" s="14" t="n">
        <v>0</v>
      </c>
      <c r="U93" s="14" t="n">
        <v>0</v>
      </c>
      <c r="V93" s="14" t="n">
        <v>20</v>
      </c>
      <c r="W93" s="14" t="n">
        <v>0</v>
      </c>
      <c r="X93" s="14" t="n">
        <v>0</v>
      </c>
      <c r="Y93" s="14" t="n">
        <v>1</v>
      </c>
      <c r="Z93">
        <f>-0.1989+0.2019*BR92</f>
        <v/>
      </c>
      <c r="AA93" s="14" t="n">
        <v>0.2605</v>
      </c>
      <c r="AB93" s="14" t="n">
        <v>0</v>
      </c>
      <c r="AC93" s="14" t="n">
        <v>0</v>
      </c>
      <c r="AD93" s="14" t="n">
        <v>17</v>
      </c>
      <c r="AE93" s="14" t="n">
        <v>0</v>
      </c>
      <c r="AF93" s="14" t="n">
        <v>0</v>
      </c>
      <c r="AG93" s="14" t="n">
        <v>0</v>
      </c>
      <c r="AH93" s="14" t="n">
        <v>0.0001</v>
      </c>
      <c r="AI93" s="14" t="n">
        <v>0</v>
      </c>
      <c r="AJ93" s="14" t="n">
        <v>0</v>
      </c>
      <c r="AK93" s="14" t="n">
        <v>1</v>
      </c>
      <c r="AL93">
        <f>0.1695-0.7018*BR92</f>
        <v/>
      </c>
      <c r="AM93">
        <f>0.515+2.883*BR92</f>
        <v/>
      </c>
      <c r="AN93" s="14" t="n">
        <v>0</v>
      </c>
      <c r="AO93" s="14" t="n">
        <v>1</v>
      </c>
      <c r="AP93">
        <f>0.03988-0.1606*BR92</f>
        <v/>
      </c>
      <c r="AQ93">
        <f>0.09952+0.7996*BR92</f>
        <v/>
      </c>
      <c r="AR93" s="14" t="n">
        <v>0</v>
      </c>
      <c r="AS93" s="14" t="n">
        <v>1</v>
      </c>
      <c r="AT93">
        <f>-0.007969-0.4292*BR92</f>
        <v/>
      </c>
      <c r="AU93">
        <f>6.505-2.985*BR92</f>
        <v/>
      </c>
      <c r="AV93" s="14" t="n">
        <v>0</v>
      </c>
      <c r="AW93" s="14" t="n">
        <v>1</v>
      </c>
      <c r="AX93">
        <f>0.004994-0.07005*BR92</f>
        <v/>
      </c>
      <c r="AY93">
        <f>0.09978+0.7974*BR92</f>
        <v/>
      </c>
      <c r="AZ93" s="14" t="n">
        <v>0</v>
      </c>
      <c r="BA93" s="14" t="n">
        <v>0</v>
      </c>
      <c r="BB93" s="14" t="n">
        <v>44.89</v>
      </c>
      <c r="BC93" s="14" t="n">
        <v>0</v>
      </c>
      <c r="BD93" s="14" t="n">
        <v>0</v>
      </c>
      <c r="BE93" s="14" t="n">
        <v>1</v>
      </c>
      <c r="BF93">
        <f>0.01998-0.09041*BR92</f>
        <v/>
      </c>
      <c r="BG93" s="14">
        <f>0.09981+0.371*BR92</f>
        <v/>
      </c>
      <c r="BH93" s="14" t="n">
        <v>0</v>
      </c>
      <c r="BI93" s="14" t="n">
        <v>0</v>
      </c>
      <c r="BJ93" s="14" t="n">
        <v>0.3515</v>
      </c>
      <c r="BK93" s="14" t="n">
        <v>0</v>
      </c>
      <c r="BL93" s="14" t="n">
        <v>0</v>
      </c>
      <c r="BM93" s="14" t="n">
        <v>0</v>
      </c>
      <c r="BN93">
        <f>0.3+0.4986*BR92</f>
        <v/>
      </c>
      <c r="BO93" s="14" t="n">
        <v>0</v>
      </c>
      <c r="BP93" s="19" t="n">
        <v>0</v>
      </c>
      <c r="BQ93">
        <f>BS93</f>
        <v/>
      </c>
      <c r="BR93">
        <f>BQ93/100</f>
        <v/>
      </c>
      <c r="BS93">
        <f>1+BS92</f>
        <v/>
      </c>
    </row>
    <row r="94">
      <c r="A94">
        <f>"EW_sand_Ruled"&amp;"_"&amp;BQ94</f>
        <v/>
      </c>
      <c r="B94" s="15" t="inlineStr">
        <is>
          <t>PISA</t>
        </is>
      </c>
      <c r="C94" s="14" t="inlineStr">
        <is>
          <t>correlation with_Dr</t>
        </is>
      </c>
      <c r="D94" s="15" t="inlineStr">
        <is>
          <t>Sand</t>
        </is>
      </c>
      <c r="E94" s="14" t="n">
        <v>0</v>
      </c>
      <c r="F94">
        <f>146.1-92.11*BR93</f>
        <v/>
      </c>
      <c r="G94" s="14" t="n">
        <v>0</v>
      </c>
      <c r="H94" s="14" t="n">
        <v>0</v>
      </c>
      <c r="I94" s="14" t="n">
        <v>1</v>
      </c>
      <c r="J94">
        <f>0.3375-8.9*BR93</f>
        <v/>
      </c>
      <c r="K94" s="14">
        <f>0.3667+25.89*BR93</f>
        <v/>
      </c>
      <c r="L94" s="14" t="n">
        <v>0</v>
      </c>
      <c r="M94" s="14" t="n">
        <v>1</v>
      </c>
      <c r="N94">
        <f>-0.9178</f>
        <v/>
      </c>
      <c r="O94">
        <f>8.73-0.6982*BR93</f>
        <v/>
      </c>
      <c r="P94" s="14" t="n">
        <v>0</v>
      </c>
      <c r="Q94" s="14" t="n">
        <v>0</v>
      </c>
      <c r="R94">
        <f>0.917+0.06193*BR93</f>
        <v/>
      </c>
      <c r="S94" s="14" t="n">
        <v>0</v>
      </c>
      <c r="T94" s="14" t="n">
        <v>0</v>
      </c>
      <c r="U94" s="14" t="n">
        <v>0</v>
      </c>
      <c r="V94" s="14" t="n">
        <v>20</v>
      </c>
      <c r="W94" s="14" t="n">
        <v>0</v>
      </c>
      <c r="X94" s="14" t="n">
        <v>0</v>
      </c>
      <c r="Y94" s="14" t="n">
        <v>1</v>
      </c>
      <c r="Z94">
        <f>-0.1989+0.2019*BR93</f>
        <v/>
      </c>
      <c r="AA94" s="14" t="n">
        <v>0.2605</v>
      </c>
      <c r="AB94" s="14" t="n">
        <v>0</v>
      </c>
      <c r="AC94" s="14" t="n">
        <v>0</v>
      </c>
      <c r="AD94" s="14" t="n">
        <v>17</v>
      </c>
      <c r="AE94" s="14" t="n">
        <v>0</v>
      </c>
      <c r="AF94" s="14" t="n">
        <v>0</v>
      </c>
      <c r="AG94" s="14" t="n">
        <v>0</v>
      </c>
      <c r="AH94" s="14" t="n">
        <v>0.0001</v>
      </c>
      <c r="AI94" s="14" t="n">
        <v>0</v>
      </c>
      <c r="AJ94" s="14" t="n">
        <v>0</v>
      </c>
      <c r="AK94" s="14" t="n">
        <v>1</v>
      </c>
      <c r="AL94">
        <f>0.1695-0.7018*BR93</f>
        <v/>
      </c>
      <c r="AM94">
        <f>0.515+2.883*BR93</f>
        <v/>
      </c>
      <c r="AN94" s="14" t="n">
        <v>0</v>
      </c>
      <c r="AO94" s="14" t="n">
        <v>1</v>
      </c>
      <c r="AP94">
        <f>0.03988-0.1606*BR93</f>
        <v/>
      </c>
      <c r="AQ94">
        <f>0.09952+0.7996*BR93</f>
        <v/>
      </c>
      <c r="AR94" s="14" t="n">
        <v>0</v>
      </c>
      <c r="AS94" s="14" t="n">
        <v>1</v>
      </c>
      <c r="AT94">
        <f>-0.007969-0.4292*BR93</f>
        <v/>
      </c>
      <c r="AU94">
        <f>6.505-2.985*BR93</f>
        <v/>
      </c>
      <c r="AV94" s="14" t="n">
        <v>0</v>
      </c>
      <c r="AW94" s="14" t="n">
        <v>1</v>
      </c>
      <c r="AX94">
        <f>0.004994-0.07005*BR93</f>
        <v/>
      </c>
      <c r="AY94">
        <f>0.09978+0.7974*BR93</f>
        <v/>
      </c>
      <c r="AZ94" s="14" t="n">
        <v>0</v>
      </c>
      <c r="BA94" s="14" t="n">
        <v>0</v>
      </c>
      <c r="BB94" s="14" t="n">
        <v>44.89</v>
      </c>
      <c r="BC94" s="14" t="n">
        <v>0</v>
      </c>
      <c r="BD94" s="14" t="n">
        <v>0</v>
      </c>
      <c r="BE94" s="14" t="n">
        <v>1</v>
      </c>
      <c r="BF94">
        <f>0.01998-0.09041*BR93</f>
        <v/>
      </c>
      <c r="BG94" s="14">
        <f>0.09981+0.371*BR93</f>
        <v/>
      </c>
      <c r="BH94" s="14" t="n">
        <v>0</v>
      </c>
      <c r="BI94" s="14" t="n">
        <v>0</v>
      </c>
      <c r="BJ94" s="14" t="n">
        <v>0.3515</v>
      </c>
      <c r="BK94" s="14" t="n">
        <v>0</v>
      </c>
      <c r="BL94" s="14" t="n">
        <v>0</v>
      </c>
      <c r="BM94" s="14" t="n">
        <v>0</v>
      </c>
      <c r="BN94">
        <f>0.3+0.4986*BR93</f>
        <v/>
      </c>
      <c r="BO94" s="14" t="n">
        <v>0</v>
      </c>
      <c r="BP94" s="19" t="n">
        <v>0</v>
      </c>
      <c r="BQ94">
        <f>BS94</f>
        <v/>
      </c>
      <c r="BR94">
        <f>BQ94/100</f>
        <v/>
      </c>
      <c r="BS94">
        <f>1+BS93</f>
        <v/>
      </c>
    </row>
    <row r="95">
      <c r="A95">
        <f>"EW_sand_Ruled"&amp;"_"&amp;BQ95</f>
        <v/>
      </c>
      <c r="B95" s="15" t="inlineStr">
        <is>
          <t>PISA</t>
        </is>
      </c>
      <c r="C95" s="14" t="inlineStr">
        <is>
          <t>correlation with_Dr</t>
        </is>
      </c>
      <c r="D95" s="15" t="inlineStr">
        <is>
          <t>Sand</t>
        </is>
      </c>
      <c r="E95" s="14" t="n">
        <v>0</v>
      </c>
      <c r="F95">
        <f>146.1-92.11*BR94</f>
        <v/>
      </c>
      <c r="G95" s="14" t="n">
        <v>0</v>
      </c>
      <c r="H95" s="14" t="n">
        <v>0</v>
      </c>
      <c r="I95" s="14" t="n">
        <v>1</v>
      </c>
      <c r="J95">
        <f>0.3375-8.9*BR94</f>
        <v/>
      </c>
      <c r="K95" s="14">
        <f>0.3667+25.89*BR94</f>
        <v/>
      </c>
      <c r="L95" s="14" t="n">
        <v>0</v>
      </c>
      <c r="M95" s="14" t="n">
        <v>1</v>
      </c>
      <c r="N95">
        <f>-0.9178</f>
        <v/>
      </c>
      <c r="O95">
        <f>8.73-0.6982*BR94</f>
        <v/>
      </c>
      <c r="P95" s="14" t="n">
        <v>0</v>
      </c>
      <c r="Q95" s="14" t="n">
        <v>0</v>
      </c>
      <c r="R95">
        <f>0.917+0.06193*BR94</f>
        <v/>
      </c>
      <c r="S95" s="14" t="n">
        <v>0</v>
      </c>
      <c r="T95" s="14" t="n">
        <v>0</v>
      </c>
      <c r="U95" s="14" t="n">
        <v>0</v>
      </c>
      <c r="V95" s="14" t="n">
        <v>20</v>
      </c>
      <c r="W95" s="14" t="n">
        <v>0</v>
      </c>
      <c r="X95" s="14" t="n">
        <v>0</v>
      </c>
      <c r="Y95" s="14" t="n">
        <v>1</v>
      </c>
      <c r="Z95">
        <f>-0.1989+0.2019*BR94</f>
        <v/>
      </c>
      <c r="AA95" s="14" t="n">
        <v>0.2605</v>
      </c>
      <c r="AB95" s="14" t="n">
        <v>0</v>
      </c>
      <c r="AC95" s="14" t="n">
        <v>0</v>
      </c>
      <c r="AD95" s="14" t="n">
        <v>17</v>
      </c>
      <c r="AE95" s="14" t="n">
        <v>0</v>
      </c>
      <c r="AF95" s="14" t="n">
        <v>0</v>
      </c>
      <c r="AG95" s="14" t="n">
        <v>0</v>
      </c>
      <c r="AH95" s="14" t="n">
        <v>0.0001</v>
      </c>
      <c r="AI95" s="14" t="n">
        <v>0</v>
      </c>
      <c r="AJ95" s="14" t="n">
        <v>0</v>
      </c>
      <c r="AK95" s="14" t="n">
        <v>1</v>
      </c>
      <c r="AL95">
        <f>0.1695-0.7018*BR94</f>
        <v/>
      </c>
      <c r="AM95">
        <f>0.515+2.883*BR94</f>
        <v/>
      </c>
      <c r="AN95" s="14" t="n">
        <v>0</v>
      </c>
      <c r="AO95" s="14" t="n">
        <v>1</v>
      </c>
      <c r="AP95">
        <f>0.03988-0.1606*BR94</f>
        <v/>
      </c>
      <c r="AQ95">
        <f>0.09952+0.7996*BR94</f>
        <v/>
      </c>
      <c r="AR95" s="14" t="n">
        <v>0</v>
      </c>
      <c r="AS95" s="14" t="n">
        <v>1</v>
      </c>
      <c r="AT95">
        <f>-0.007969-0.4292*BR94</f>
        <v/>
      </c>
      <c r="AU95">
        <f>6.505-2.985*BR94</f>
        <v/>
      </c>
      <c r="AV95" s="14" t="n">
        <v>0</v>
      </c>
      <c r="AW95" s="14" t="n">
        <v>1</v>
      </c>
      <c r="AX95">
        <f>0.004994-0.07005*BR94</f>
        <v/>
      </c>
      <c r="AY95">
        <f>0.09978+0.7974*BR94</f>
        <v/>
      </c>
      <c r="AZ95" s="14" t="n">
        <v>0</v>
      </c>
      <c r="BA95" s="14" t="n">
        <v>0</v>
      </c>
      <c r="BB95" s="14" t="n">
        <v>44.89</v>
      </c>
      <c r="BC95" s="14" t="n">
        <v>0</v>
      </c>
      <c r="BD95" s="14" t="n">
        <v>0</v>
      </c>
      <c r="BE95" s="14" t="n">
        <v>1</v>
      </c>
      <c r="BF95">
        <f>0.01998-0.09041*BR94</f>
        <v/>
      </c>
      <c r="BG95" s="14">
        <f>0.09981+0.371*BR94</f>
        <v/>
      </c>
      <c r="BH95" s="14" t="n">
        <v>0</v>
      </c>
      <c r="BI95" s="14" t="n">
        <v>0</v>
      </c>
      <c r="BJ95" s="14" t="n">
        <v>0.3515</v>
      </c>
      <c r="BK95" s="14" t="n">
        <v>0</v>
      </c>
      <c r="BL95" s="14" t="n">
        <v>0</v>
      </c>
      <c r="BM95" s="14" t="n">
        <v>0</v>
      </c>
      <c r="BN95">
        <f>0.3+0.4986*BR94</f>
        <v/>
      </c>
      <c r="BO95" s="14" t="n">
        <v>0</v>
      </c>
      <c r="BP95" s="19" t="n">
        <v>0</v>
      </c>
      <c r="BQ95">
        <f>BS95</f>
        <v/>
      </c>
      <c r="BR95">
        <f>BQ95/100</f>
        <v/>
      </c>
      <c r="BS95">
        <f>1+BS94</f>
        <v/>
      </c>
    </row>
    <row r="96">
      <c r="A96">
        <f>"EW_sand_Ruled"&amp;"_"&amp;BQ96</f>
        <v/>
      </c>
      <c r="B96" s="15" t="inlineStr">
        <is>
          <t>PISA</t>
        </is>
      </c>
      <c r="C96" s="14" t="inlineStr">
        <is>
          <t>correlation with_Dr</t>
        </is>
      </c>
      <c r="D96" s="15" t="inlineStr">
        <is>
          <t>Sand</t>
        </is>
      </c>
      <c r="E96" s="14" t="n">
        <v>0</v>
      </c>
      <c r="F96">
        <f>146.1-92.11*BR95</f>
        <v/>
      </c>
      <c r="G96" s="14" t="n">
        <v>0</v>
      </c>
      <c r="H96" s="14" t="n">
        <v>0</v>
      </c>
      <c r="I96" s="14" t="n">
        <v>1</v>
      </c>
      <c r="J96">
        <f>0.3375-8.9*BR95</f>
        <v/>
      </c>
      <c r="K96" s="14">
        <f>0.3667+25.89*BR95</f>
        <v/>
      </c>
      <c r="L96" s="14" t="n">
        <v>0</v>
      </c>
      <c r="M96" s="14" t="n">
        <v>1</v>
      </c>
      <c r="N96">
        <f>-0.9178</f>
        <v/>
      </c>
      <c r="O96">
        <f>8.73-0.6982*BR95</f>
        <v/>
      </c>
      <c r="P96" s="14" t="n">
        <v>0</v>
      </c>
      <c r="Q96" s="14" t="n">
        <v>0</v>
      </c>
      <c r="R96">
        <f>0.917+0.06193*BR95</f>
        <v/>
      </c>
      <c r="S96" s="14" t="n">
        <v>0</v>
      </c>
      <c r="T96" s="14" t="n">
        <v>0</v>
      </c>
      <c r="U96" s="14" t="n">
        <v>0</v>
      </c>
      <c r="V96" s="14" t="n">
        <v>20</v>
      </c>
      <c r="W96" s="14" t="n">
        <v>0</v>
      </c>
      <c r="X96" s="14" t="n">
        <v>0</v>
      </c>
      <c r="Y96" s="14" t="n">
        <v>1</v>
      </c>
      <c r="Z96">
        <f>-0.1989+0.2019*BR95</f>
        <v/>
      </c>
      <c r="AA96" s="14" t="n">
        <v>0.2605</v>
      </c>
      <c r="AB96" s="14" t="n">
        <v>0</v>
      </c>
      <c r="AC96" s="14" t="n">
        <v>0</v>
      </c>
      <c r="AD96" s="14" t="n">
        <v>17</v>
      </c>
      <c r="AE96" s="14" t="n">
        <v>0</v>
      </c>
      <c r="AF96" s="14" t="n">
        <v>0</v>
      </c>
      <c r="AG96" s="14" t="n">
        <v>0</v>
      </c>
      <c r="AH96" s="14" t="n">
        <v>0.0001</v>
      </c>
      <c r="AI96" s="14" t="n">
        <v>0</v>
      </c>
      <c r="AJ96" s="14" t="n">
        <v>0</v>
      </c>
      <c r="AK96" s="14" t="n">
        <v>1</v>
      </c>
      <c r="AL96">
        <f>0.1695-0.7018*BR95</f>
        <v/>
      </c>
      <c r="AM96">
        <f>0.515+2.883*BR95</f>
        <v/>
      </c>
      <c r="AN96" s="14" t="n">
        <v>0</v>
      </c>
      <c r="AO96" s="14" t="n">
        <v>1</v>
      </c>
      <c r="AP96">
        <f>0.03988-0.1606*BR95</f>
        <v/>
      </c>
      <c r="AQ96">
        <f>0.09952+0.7996*BR95</f>
        <v/>
      </c>
      <c r="AR96" s="14" t="n">
        <v>0</v>
      </c>
      <c r="AS96" s="14" t="n">
        <v>1</v>
      </c>
      <c r="AT96">
        <f>-0.007969-0.4292*BR95</f>
        <v/>
      </c>
      <c r="AU96">
        <f>6.505-2.985*BR95</f>
        <v/>
      </c>
      <c r="AV96" s="14" t="n">
        <v>0</v>
      </c>
      <c r="AW96" s="14" t="n">
        <v>1</v>
      </c>
      <c r="AX96">
        <f>0.004994-0.07005*BR95</f>
        <v/>
      </c>
      <c r="AY96">
        <f>0.09978+0.7974*BR95</f>
        <v/>
      </c>
      <c r="AZ96" s="14" t="n">
        <v>0</v>
      </c>
      <c r="BA96" s="14" t="n">
        <v>0</v>
      </c>
      <c r="BB96" s="14" t="n">
        <v>44.89</v>
      </c>
      <c r="BC96" s="14" t="n">
        <v>0</v>
      </c>
      <c r="BD96" s="14" t="n">
        <v>0</v>
      </c>
      <c r="BE96" s="14" t="n">
        <v>1</v>
      </c>
      <c r="BF96">
        <f>0.01998-0.09041*BR95</f>
        <v/>
      </c>
      <c r="BG96" s="14">
        <f>0.09981+0.371*BR95</f>
        <v/>
      </c>
      <c r="BH96" s="14" t="n">
        <v>0</v>
      </c>
      <c r="BI96" s="14" t="n">
        <v>0</v>
      </c>
      <c r="BJ96" s="14" t="n">
        <v>0.3515</v>
      </c>
      <c r="BK96" s="14" t="n">
        <v>0</v>
      </c>
      <c r="BL96" s="14" t="n">
        <v>0</v>
      </c>
      <c r="BM96" s="14" t="n">
        <v>0</v>
      </c>
      <c r="BN96">
        <f>0.3+0.4986*BR95</f>
        <v/>
      </c>
      <c r="BO96" s="14" t="n">
        <v>0</v>
      </c>
      <c r="BP96" s="19" t="n">
        <v>0</v>
      </c>
      <c r="BQ96">
        <f>BS96</f>
        <v/>
      </c>
      <c r="BR96">
        <f>BQ96/100</f>
        <v/>
      </c>
      <c r="BS96">
        <f>1+BS95</f>
        <v/>
      </c>
    </row>
    <row r="97">
      <c r="A97">
        <f>"EW_sand_Ruled"&amp;"_"&amp;BQ97</f>
        <v/>
      </c>
      <c r="B97" s="15" t="inlineStr">
        <is>
          <t>PISA</t>
        </is>
      </c>
      <c r="C97" s="14" t="inlineStr">
        <is>
          <t>correlation with_Dr</t>
        </is>
      </c>
      <c r="D97" s="15" t="inlineStr">
        <is>
          <t>Sand</t>
        </is>
      </c>
      <c r="E97" s="14" t="n">
        <v>0</v>
      </c>
      <c r="F97">
        <f>146.1-92.11*BR96</f>
        <v/>
      </c>
      <c r="G97" s="14" t="n">
        <v>0</v>
      </c>
      <c r="H97" s="14" t="n">
        <v>0</v>
      </c>
      <c r="I97" s="14" t="n">
        <v>1</v>
      </c>
      <c r="J97">
        <f>0.3375-8.9*BR96</f>
        <v/>
      </c>
      <c r="K97" s="14">
        <f>0.3667+25.89*BR96</f>
        <v/>
      </c>
      <c r="L97" s="14" t="n">
        <v>0</v>
      </c>
      <c r="M97" s="14" t="n">
        <v>1</v>
      </c>
      <c r="N97">
        <f>-0.9178</f>
        <v/>
      </c>
      <c r="O97">
        <f>8.73-0.6982*BR96</f>
        <v/>
      </c>
      <c r="P97" s="14" t="n">
        <v>0</v>
      </c>
      <c r="Q97" s="14" t="n">
        <v>0</v>
      </c>
      <c r="R97">
        <f>0.917+0.06193*BR96</f>
        <v/>
      </c>
      <c r="S97" s="14" t="n">
        <v>0</v>
      </c>
      <c r="T97" s="14" t="n">
        <v>0</v>
      </c>
      <c r="U97" s="14" t="n">
        <v>0</v>
      </c>
      <c r="V97" s="14" t="n">
        <v>20</v>
      </c>
      <c r="W97" s="14" t="n">
        <v>0</v>
      </c>
      <c r="X97" s="14" t="n">
        <v>0</v>
      </c>
      <c r="Y97" s="14" t="n">
        <v>1</v>
      </c>
      <c r="Z97">
        <f>-0.1989+0.2019*BR96</f>
        <v/>
      </c>
      <c r="AA97" s="14" t="n">
        <v>0.2605</v>
      </c>
      <c r="AB97" s="14" t="n">
        <v>0</v>
      </c>
      <c r="AC97" s="14" t="n">
        <v>0</v>
      </c>
      <c r="AD97" s="14" t="n">
        <v>17</v>
      </c>
      <c r="AE97" s="14" t="n">
        <v>0</v>
      </c>
      <c r="AF97" s="14" t="n">
        <v>0</v>
      </c>
      <c r="AG97" s="14" t="n">
        <v>0</v>
      </c>
      <c r="AH97" s="14" t="n">
        <v>0.0001</v>
      </c>
      <c r="AI97" s="14" t="n">
        <v>0</v>
      </c>
      <c r="AJ97" s="14" t="n">
        <v>0</v>
      </c>
      <c r="AK97" s="14" t="n">
        <v>1</v>
      </c>
      <c r="AL97">
        <f>0.1695-0.7018*BR96</f>
        <v/>
      </c>
      <c r="AM97">
        <f>0.515+2.883*BR96</f>
        <v/>
      </c>
      <c r="AN97" s="14" t="n">
        <v>0</v>
      </c>
      <c r="AO97" s="14" t="n">
        <v>1</v>
      </c>
      <c r="AP97">
        <f>0.03988-0.1606*BR96</f>
        <v/>
      </c>
      <c r="AQ97">
        <f>0.09952+0.7996*BR96</f>
        <v/>
      </c>
      <c r="AR97" s="14" t="n">
        <v>0</v>
      </c>
      <c r="AS97" s="14" t="n">
        <v>1</v>
      </c>
      <c r="AT97">
        <f>-0.007969-0.4292*BR96</f>
        <v/>
      </c>
      <c r="AU97">
        <f>6.505-2.985*BR96</f>
        <v/>
      </c>
      <c r="AV97" s="14" t="n">
        <v>0</v>
      </c>
      <c r="AW97" s="14" t="n">
        <v>1</v>
      </c>
      <c r="AX97">
        <f>0.004994-0.07005*BR96</f>
        <v/>
      </c>
      <c r="AY97">
        <f>0.09978+0.7974*BR96</f>
        <v/>
      </c>
      <c r="AZ97" s="14" t="n">
        <v>0</v>
      </c>
      <c r="BA97" s="14" t="n">
        <v>0</v>
      </c>
      <c r="BB97" s="14" t="n">
        <v>44.89</v>
      </c>
      <c r="BC97" s="14" t="n">
        <v>0</v>
      </c>
      <c r="BD97" s="14" t="n">
        <v>0</v>
      </c>
      <c r="BE97" s="14" t="n">
        <v>1</v>
      </c>
      <c r="BF97">
        <f>0.01998-0.09041*BR96</f>
        <v/>
      </c>
      <c r="BG97" s="14">
        <f>0.09981+0.371*BR96</f>
        <v/>
      </c>
      <c r="BH97" s="14" t="n">
        <v>0</v>
      </c>
      <c r="BI97" s="14" t="n">
        <v>0</v>
      </c>
      <c r="BJ97" s="14" t="n">
        <v>0.3515</v>
      </c>
      <c r="BK97" s="14" t="n">
        <v>0</v>
      </c>
      <c r="BL97" s="14" t="n">
        <v>0</v>
      </c>
      <c r="BM97" s="14" t="n">
        <v>0</v>
      </c>
      <c r="BN97">
        <f>0.3+0.4986*BR96</f>
        <v/>
      </c>
      <c r="BO97" s="14" t="n">
        <v>0</v>
      </c>
      <c r="BP97" s="19" t="n">
        <v>0</v>
      </c>
      <c r="BQ97">
        <f>BS97</f>
        <v/>
      </c>
      <c r="BR97">
        <f>BQ97/100</f>
        <v/>
      </c>
      <c r="BS97">
        <f>1+BS96</f>
        <v/>
      </c>
    </row>
    <row r="98">
      <c r="A98">
        <f>"EW_sand_Ruled"&amp;"_"&amp;BQ98</f>
        <v/>
      </c>
      <c r="B98" s="15" t="inlineStr">
        <is>
          <t>PISA</t>
        </is>
      </c>
      <c r="C98" s="14" t="inlineStr">
        <is>
          <t>correlation with_Dr</t>
        </is>
      </c>
      <c r="D98" s="15" t="inlineStr">
        <is>
          <t>Sand</t>
        </is>
      </c>
      <c r="E98" s="14" t="n">
        <v>0</v>
      </c>
      <c r="F98">
        <f>146.1-92.11*BR97</f>
        <v/>
      </c>
      <c r="G98" s="14" t="n">
        <v>0</v>
      </c>
      <c r="H98" s="14" t="n">
        <v>0</v>
      </c>
      <c r="I98" s="14" t="n">
        <v>1</v>
      </c>
      <c r="J98">
        <f>0.3375-8.9*BR97</f>
        <v/>
      </c>
      <c r="K98" s="14">
        <f>0.3667+25.89*BR97</f>
        <v/>
      </c>
      <c r="L98" s="14" t="n">
        <v>0</v>
      </c>
      <c r="M98" s="14" t="n">
        <v>1</v>
      </c>
      <c r="N98">
        <f>-0.9178</f>
        <v/>
      </c>
      <c r="O98">
        <f>8.73-0.6982*BR97</f>
        <v/>
      </c>
      <c r="P98" s="14" t="n">
        <v>0</v>
      </c>
      <c r="Q98" s="14" t="n">
        <v>0</v>
      </c>
      <c r="R98">
        <f>0.917+0.06193*BR97</f>
        <v/>
      </c>
      <c r="S98" s="14" t="n">
        <v>0</v>
      </c>
      <c r="T98" s="14" t="n">
        <v>0</v>
      </c>
      <c r="U98" s="14" t="n">
        <v>0</v>
      </c>
      <c r="V98" s="14" t="n">
        <v>20</v>
      </c>
      <c r="W98" s="14" t="n">
        <v>0</v>
      </c>
      <c r="X98" s="14" t="n">
        <v>0</v>
      </c>
      <c r="Y98" s="14" t="n">
        <v>1</v>
      </c>
      <c r="Z98">
        <f>-0.1989+0.2019*BR97</f>
        <v/>
      </c>
      <c r="AA98" s="14" t="n">
        <v>0.2605</v>
      </c>
      <c r="AB98" s="14" t="n">
        <v>0</v>
      </c>
      <c r="AC98" s="14" t="n">
        <v>0</v>
      </c>
      <c r="AD98" s="14" t="n">
        <v>17</v>
      </c>
      <c r="AE98" s="14" t="n">
        <v>0</v>
      </c>
      <c r="AF98" s="14" t="n">
        <v>0</v>
      </c>
      <c r="AG98" s="14" t="n">
        <v>0</v>
      </c>
      <c r="AH98" s="14" t="n">
        <v>0.0001</v>
      </c>
      <c r="AI98" s="14" t="n">
        <v>0</v>
      </c>
      <c r="AJ98" s="14" t="n">
        <v>0</v>
      </c>
      <c r="AK98" s="14" t="n">
        <v>1</v>
      </c>
      <c r="AL98">
        <f>0.1695-0.7018*BR97</f>
        <v/>
      </c>
      <c r="AM98">
        <f>0.515+2.883*BR97</f>
        <v/>
      </c>
      <c r="AN98" s="14" t="n">
        <v>0</v>
      </c>
      <c r="AO98" s="14" t="n">
        <v>1</v>
      </c>
      <c r="AP98">
        <f>0.03988-0.1606*BR97</f>
        <v/>
      </c>
      <c r="AQ98">
        <f>0.09952+0.7996*BR97</f>
        <v/>
      </c>
      <c r="AR98" s="14" t="n">
        <v>0</v>
      </c>
      <c r="AS98" s="14" t="n">
        <v>1</v>
      </c>
      <c r="AT98">
        <f>-0.007969-0.4292*BR97</f>
        <v/>
      </c>
      <c r="AU98">
        <f>6.505-2.985*BR97</f>
        <v/>
      </c>
      <c r="AV98" s="14" t="n">
        <v>0</v>
      </c>
      <c r="AW98" s="14" t="n">
        <v>1</v>
      </c>
      <c r="AX98">
        <f>0.004994-0.07005*BR97</f>
        <v/>
      </c>
      <c r="AY98">
        <f>0.09978+0.7974*BR97</f>
        <v/>
      </c>
      <c r="AZ98" s="14" t="n">
        <v>0</v>
      </c>
      <c r="BA98" s="14" t="n">
        <v>0</v>
      </c>
      <c r="BB98" s="14" t="n">
        <v>44.89</v>
      </c>
      <c r="BC98" s="14" t="n">
        <v>0</v>
      </c>
      <c r="BD98" s="14" t="n">
        <v>0</v>
      </c>
      <c r="BE98" s="14" t="n">
        <v>1</v>
      </c>
      <c r="BF98">
        <f>0.01998-0.09041*BR97</f>
        <v/>
      </c>
      <c r="BG98" s="14">
        <f>0.09981+0.371*BR97</f>
        <v/>
      </c>
      <c r="BH98" s="14" t="n">
        <v>0</v>
      </c>
      <c r="BI98" s="14" t="n">
        <v>0</v>
      </c>
      <c r="BJ98" s="14" t="n">
        <v>0.3515</v>
      </c>
      <c r="BK98" s="14" t="n">
        <v>0</v>
      </c>
      <c r="BL98" s="14" t="n">
        <v>0</v>
      </c>
      <c r="BM98" s="14" t="n">
        <v>0</v>
      </c>
      <c r="BN98">
        <f>0.3+0.4986*BR97</f>
        <v/>
      </c>
      <c r="BO98" s="14" t="n">
        <v>0</v>
      </c>
      <c r="BP98" s="19" t="n">
        <v>0</v>
      </c>
      <c r="BQ98">
        <f>BS98</f>
        <v/>
      </c>
      <c r="BR98">
        <f>BQ98/100</f>
        <v/>
      </c>
      <c r="BS98">
        <f>1+BS97</f>
        <v/>
      </c>
    </row>
    <row r="99">
      <c r="A99">
        <f>"EW_sand_Ruled"&amp;"_"&amp;BQ99</f>
        <v/>
      </c>
      <c r="B99" s="15" t="inlineStr">
        <is>
          <t>PISA</t>
        </is>
      </c>
      <c r="C99" s="14" t="inlineStr">
        <is>
          <t>correlation with_Dr</t>
        </is>
      </c>
      <c r="D99" s="15" t="inlineStr">
        <is>
          <t>Sand</t>
        </is>
      </c>
      <c r="E99" s="14" t="n">
        <v>0</v>
      </c>
      <c r="F99">
        <f>146.1-92.11*BR98</f>
        <v/>
      </c>
      <c r="G99" s="14" t="n">
        <v>0</v>
      </c>
      <c r="H99" s="14" t="n">
        <v>0</v>
      </c>
      <c r="I99" s="14" t="n">
        <v>1</v>
      </c>
      <c r="J99">
        <f>0.3375-8.9*BR98</f>
        <v/>
      </c>
      <c r="K99" s="14">
        <f>0.3667+25.89*BR98</f>
        <v/>
      </c>
      <c r="L99" s="14" t="n">
        <v>0</v>
      </c>
      <c r="M99" s="14" t="n">
        <v>1</v>
      </c>
      <c r="N99">
        <f>-0.9178</f>
        <v/>
      </c>
      <c r="O99">
        <f>8.73-0.6982*BR98</f>
        <v/>
      </c>
      <c r="P99" s="14" t="n">
        <v>0</v>
      </c>
      <c r="Q99" s="14" t="n">
        <v>0</v>
      </c>
      <c r="R99">
        <f>0.917+0.06193*BR98</f>
        <v/>
      </c>
      <c r="S99" s="14" t="n">
        <v>0</v>
      </c>
      <c r="T99" s="14" t="n">
        <v>0</v>
      </c>
      <c r="U99" s="14" t="n">
        <v>0</v>
      </c>
      <c r="V99" s="14" t="n">
        <v>20</v>
      </c>
      <c r="W99" s="14" t="n">
        <v>0</v>
      </c>
      <c r="X99" s="14" t="n">
        <v>0</v>
      </c>
      <c r="Y99" s="14" t="n">
        <v>1</v>
      </c>
      <c r="Z99">
        <f>-0.1989+0.2019*BR98</f>
        <v/>
      </c>
      <c r="AA99" s="14" t="n">
        <v>0.2605</v>
      </c>
      <c r="AB99" s="14" t="n">
        <v>0</v>
      </c>
      <c r="AC99" s="14" t="n">
        <v>0</v>
      </c>
      <c r="AD99" s="14" t="n">
        <v>17</v>
      </c>
      <c r="AE99" s="14" t="n">
        <v>0</v>
      </c>
      <c r="AF99" s="14" t="n">
        <v>0</v>
      </c>
      <c r="AG99" s="14" t="n">
        <v>0</v>
      </c>
      <c r="AH99" s="14" t="n">
        <v>0.0001</v>
      </c>
      <c r="AI99" s="14" t="n">
        <v>0</v>
      </c>
      <c r="AJ99" s="14" t="n">
        <v>0</v>
      </c>
      <c r="AK99" s="14" t="n">
        <v>1</v>
      </c>
      <c r="AL99">
        <f>0.1695-0.7018*BR98</f>
        <v/>
      </c>
      <c r="AM99">
        <f>0.515+2.883*BR98</f>
        <v/>
      </c>
      <c r="AN99" s="14" t="n">
        <v>0</v>
      </c>
      <c r="AO99" s="14" t="n">
        <v>1</v>
      </c>
      <c r="AP99">
        <f>0.03988-0.1606*BR98</f>
        <v/>
      </c>
      <c r="AQ99">
        <f>0.09952+0.7996*BR98</f>
        <v/>
      </c>
      <c r="AR99" s="14" t="n">
        <v>0</v>
      </c>
      <c r="AS99" s="14" t="n">
        <v>1</v>
      </c>
      <c r="AT99">
        <f>-0.007969-0.4292*BR98</f>
        <v/>
      </c>
      <c r="AU99">
        <f>6.505-2.985*BR98</f>
        <v/>
      </c>
      <c r="AV99" s="14" t="n">
        <v>0</v>
      </c>
      <c r="AW99" s="14" t="n">
        <v>1</v>
      </c>
      <c r="AX99">
        <f>0.004994-0.07005*BR98</f>
        <v/>
      </c>
      <c r="AY99">
        <f>0.09978+0.7974*BR98</f>
        <v/>
      </c>
      <c r="AZ99" s="14" t="n">
        <v>0</v>
      </c>
      <c r="BA99" s="14" t="n">
        <v>0</v>
      </c>
      <c r="BB99" s="14" t="n">
        <v>44.89</v>
      </c>
      <c r="BC99" s="14" t="n">
        <v>0</v>
      </c>
      <c r="BD99" s="14" t="n">
        <v>0</v>
      </c>
      <c r="BE99" s="14" t="n">
        <v>1</v>
      </c>
      <c r="BF99">
        <f>0.01998-0.09041*BR98</f>
        <v/>
      </c>
      <c r="BG99" s="14">
        <f>0.09981+0.371*BR98</f>
        <v/>
      </c>
      <c r="BH99" s="14" t="n">
        <v>0</v>
      </c>
      <c r="BI99" s="14" t="n">
        <v>0</v>
      </c>
      <c r="BJ99" s="14" t="n">
        <v>0.3515</v>
      </c>
      <c r="BK99" s="14" t="n">
        <v>0</v>
      </c>
      <c r="BL99" s="14" t="n">
        <v>0</v>
      </c>
      <c r="BM99" s="14" t="n">
        <v>0</v>
      </c>
      <c r="BN99">
        <f>0.3+0.4986*BR98</f>
        <v/>
      </c>
      <c r="BO99" s="14" t="n">
        <v>0</v>
      </c>
      <c r="BP99" s="19" t="n">
        <v>0</v>
      </c>
      <c r="BQ99">
        <f>BS99</f>
        <v/>
      </c>
      <c r="BR99">
        <f>BQ99/100</f>
        <v/>
      </c>
      <c r="BS99">
        <f>1+BS98</f>
        <v/>
      </c>
    </row>
    <row r="100">
      <c r="A100">
        <f>"EW_sand_Ruled"&amp;"_"&amp;BQ100</f>
        <v/>
      </c>
      <c r="B100" s="15" t="inlineStr">
        <is>
          <t>PISA</t>
        </is>
      </c>
      <c r="C100" s="14" t="inlineStr">
        <is>
          <t>correlation with_Dr</t>
        </is>
      </c>
      <c r="D100" s="15" t="inlineStr">
        <is>
          <t>Sand</t>
        </is>
      </c>
      <c r="E100" s="14" t="n">
        <v>0</v>
      </c>
      <c r="F100">
        <f>146.1-92.11*BR99</f>
        <v/>
      </c>
      <c r="G100" s="14" t="n">
        <v>0</v>
      </c>
      <c r="H100" s="14" t="n">
        <v>0</v>
      </c>
      <c r="I100" s="14" t="n">
        <v>1</v>
      </c>
      <c r="J100">
        <f>0.3375-8.9*BR99</f>
        <v/>
      </c>
      <c r="K100" s="14">
        <f>0.3667+25.89*BR99</f>
        <v/>
      </c>
      <c r="L100" s="14" t="n">
        <v>0</v>
      </c>
      <c r="M100" s="14" t="n">
        <v>1</v>
      </c>
      <c r="N100">
        <f>-0.9178</f>
        <v/>
      </c>
      <c r="O100">
        <f>8.73-0.6982*BR99</f>
        <v/>
      </c>
      <c r="P100" s="14" t="n">
        <v>0</v>
      </c>
      <c r="Q100" s="14" t="n">
        <v>0</v>
      </c>
      <c r="R100">
        <f>0.917+0.06193*BR99</f>
        <v/>
      </c>
      <c r="S100" s="14" t="n">
        <v>0</v>
      </c>
      <c r="T100" s="14" t="n">
        <v>0</v>
      </c>
      <c r="U100" s="14" t="n">
        <v>0</v>
      </c>
      <c r="V100" s="14" t="n">
        <v>20</v>
      </c>
      <c r="W100" s="14" t="n">
        <v>0</v>
      </c>
      <c r="X100" s="14" t="n">
        <v>0</v>
      </c>
      <c r="Y100" s="14" t="n">
        <v>1</v>
      </c>
      <c r="Z100">
        <f>-0.1989+0.2019*BR99</f>
        <v/>
      </c>
      <c r="AA100" s="14" t="n">
        <v>0.2605</v>
      </c>
      <c r="AB100" s="14" t="n">
        <v>0</v>
      </c>
      <c r="AC100" s="14" t="n">
        <v>0</v>
      </c>
      <c r="AD100" s="14" t="n">
        <v>17</v>
      </c>
      <c r="AE100" s="14" t="n">
        <v>0</v>
      </c>
      <c r="AF100" s="14" t="n">
        <v>0</v>
      </c>
      <c r="AG100" s="14" t="n">
        <v>0</v>
      </c>
      <c r="AH100" s="14" t="n">
        <v>0.0001</v>
      </c>
      <c r="AI100" s="14" t="n">
        <v>0</v>
      </c>
      <c r="AJ100" s="14" t="n">
        <v>0</v>
      </c>
      <c r="AK100" s="14" t="n">
        <v>1</v>
      </c>
      <c r="AL100">
        <f>0.1695-0.7018*BR99</f>
        <v/>
      </c>
      <c r="AM100">
        <f>0.515+2.883*BR99</f>
        <v/>
      </c>
      <c r="AN100" s="14" t="n">
        <v>0</v>
      </c>
      <c r="AO100" s="14" t="n">
        <v>1</v>
      </c>
      <c r="AP100">
        <f>0.03988-0.1606*BR99</f>
        <v/>
      </c>
      <c r="AQ100">
        <f>0.09952+0.7996*BR99</f>
        <v/>
      </c>
      <c r="AR100" s="14" t="n">
        <v>0</v>
      </c>
      <c r="AS100" s="14" t="n">
        <v>1</v>
      </c>
      <c r="AT100">
        <f>-0.007969-0.4292*BR99</f>
        <v/>
      </c>
      <c r="AU100">
        <f>6.505-2.985*BR99</f>
        <v/>
      </c>
      <c r="AV100" s="14" t="n">
        <v>0</v>
      </c>
      <c r="AW100" s="14" t="n">
        <v>1</v>
      </c>
      <c r="AX100">
        <f>0.004994-0.07005*BR99</f>
        <v/>
      </c>
      <c r="AY100">
        <f>0.09978+0.7974*BR99</f>
        <v/>
      </c>
      <c r="AZ100" s="14" t="n">
        <v>0</v>
      </c>
      <c r="BA100" s="14" t="n">
        <v>0</v>
      </c>
      <c r="BB100" s="14" t="n">
        <v>44.89</v>
      </c>
      <c r="BC100" s="14" t="n">
        <v>0</v>
      </c>
      <c r="BD100" s="14" t="n">
        <v>0</v>
      </c>
      <c r="BE100" s="14" t="n">
        <v>1</v>
      </c>
      <c r="BF100">
        <f>0.01998-0.09041*BR99</f>
        <v/>
      </c>
      <c r="BG100" s="14">
        <f>0.09981+0.371*BR99</f>
        <v/>
      </c>
      <c r="BH100" s="14" t="n">
        <v>0</v>
      </c>
      <c r="BI100" s="14" t="n">
        <v>0</v>
      </c>
      <c r="BJ100" s="14" t="n">
        <v>0.3515</v>
      </c>
      <c r="BK100" s="14" t="n">
        <v>0</v>
      </c>
      <c r="BL100" s="14" t="n">
        <v>0</v>
      </c>
      <c r="BM100" s="14" t="n">
        <v>0</v>
      </c>
      <c r="BN100">
        <f>0.3+0.4986*BR99</f>
        <v/>
      </c>
      <c r="BO100" s="14" t="n">
        <v>0</v>
      </c>
      <c r="BP100" s="19" t="n">
        <v>0</v>
      </c>
      <c r="BQ100">
        <f>BS100</f>
        <v/>
      </c>
      <c r="BR100">
        <f>BQ100/100</f>
        <v/>
      </c>
      <c r="BS100">
        <f>1+BS99</f>
        <v/>
      </c>
    </row>
    <row r="101">
      <c r="A101">
        <f>"EW_sand_Ruled"&amp;"_"&amp;BQ101</f>
        <v/>
      </c>
      <c r="B101" s="15" t="inlineStr">
        <is>
          <t>PISA</t>
        </is>
      </c>
      <c r="C101" s="14" t="inlineStr">
        <is>
          <t>correlation with_Dr</t>
        </is>
      </c>
      <c r="D101" s="15" t="inlineStr">
        <is>
          <t>Sand</t>
        </is>
      </c>
      <c r="E101" s="14" t="n">
        <v>0</v>
      </c>
      <c r="F101">
        <f>146.1-92.11*BR100</f>
        <v/>
      </c>
      <c r="G101" s="14" t="n">
        <v>0</v>
      </c>
      <c r="H101" s="14" t="n">
        <v>0</v>
      </c>
      <c r="I101" s="14" t="n">
        <v>1</v>
      </c>
      <c r="J101">
        <f>0.3375-8.9*BR100</f>
        <v/>
      </c>
      <c r="K101" s="14">
        <f>0.3667+25.89*BR100</f>
        <v/>
      </c>
      <c r="L101" s="14" t="n">
        <v>0</v>
      </c>
      <c r="M101" s="14" t="n">
        <v>1</v>
      </c>
      <c r="N101">
        <f>-0.9178</f>
        <v/>
      </c>
      <c r="O101">
        <f>8.73-0.6982*BR100</f>
        <v/>
      </c>
      <c r="P101" s="14" t="n">
        <v>0</v>
      </c>
      <c r="Q101" s="14" t="n">
        <v>0</v>
      </c>
      <c r="R101">
        <f>0.917+0.06193*BR100</f>
        <v/>
      </c>
      <c r="S101" s="14" t="n">
        <v>0</v>
      </c>
      <c r="T101" s="14" t="n">
        <v>0</v>
      </c>
      <c r="U101" s="14" t="n">
        <v>0</v>
      </c>
      <c r="V101" s="14" t="n">
        <v>20</v>
      </c>
      <c r="W101" s="14" t="n">
        <v>0</v>
      </c>
      <c r="X101" s="14" t="n">
        <v>0</v>
      </c>
      <c r="Y101" s="14" t="n">
        <v>1</v>
      </c>
      <c r="Z101">
        <f>-0.1989+0.2019*BR100</f>
        <v/>
      </c>
      <c r="AA101" s="14" t="n">
        <v>0.2605</v>
      </c>
      <c r="AB101" s="14" t="n">
        <v>0</v>
      </c>
      <c r="AC101" s="14" t="n">
        <v>0</v>
      </c>
      <c r="AD101" s="14" t="n">
        <v>17</v>
      </c>
      <c r="AE101" s="14" t="n">
        <v>0</v>
      </c>
      <c r="AF101" s="14" t="n">
        <v>0</v>
      </c>
      <c r="AG101" s="14" t="n">
        <v>0</v>
      </c>
      <c r="AH101" s="14" t="n">
        <v>0.0001</v>
      </c>
      <c r="AI101" s="14" t="n">
        <v>0</v>
      </c>
      <c r="AJ101" s="14" t="n">
        <v>0</v>
      </c>
      <c r="AK101" s="14" t="n">
        <v>1</v>
      </c>
      <c r="AL101">
        <f>0.1695-0.7018*BR100</f>
        <v/>
      </c>
      <c r="AM101">
        <f>0.515+2.883*BR100</f>
        <v/>
      </c>
      <c r="AN101" s="14" t="n">
        <v>0</v>
      </c>
      <c r="AO101" s="14" t="n">
        <v>1</v>
      </c>
      <c r="AP101">
        <f>0.03988-0.1606*BR100</f>
        <v/>
      </c>
      <c r="AQ101">
        <f>0.09952+0.7996*BR100</f>
        <v/>
      </c>
      <c r="AR101" s="14" t="n">
        <v>0</v>
      </c>
      <c r="AS101" s="14" t="n">
        <v>1</v>
      </c>
      <c r="AT101">
        <f>-0.007969-0.4292*BR100</f>
        <v/>
      </c>
      <c r="AU101">
        <f>6.505-2.985*BR100</f>
        <v/>
      </c>
      <c r="AV101" s="14" t="n">
        <v>0</v>
      </c>
      <c r="AW101" s="14" t="n">
        <v>1</v>
      </c>
      <c r="AX101">
        <f>0.004994-0.07005*BR100</f>
        <v/>
      </c>
      <c r="AY101">
        <f>0.09978+0.7974*BR100</f>
        <v/>
      </c>
      <c r="AZ101" s="14" t="n">
        <v>0</v>
      </c>
      <c r="BA101" s="14" t="n">
        <v>0</v>
      </c>
      <c r="BB101" s="14" t="n">
        <v>44.89</v>
      </c>
      <c r="BC101" s="14" t="n">
        <v>0</v>
      </c>
      <c r="BD101" s="14" t="n">
        <v>0</v>
      </c>
      <c r="BE101" s="14" t="n">
        <v>1</v>
      </c>
      <c r="BF101">
        <f>0.01998-0.09041*BR100</f>
        <v/>
      </c>
      <c r="BG101" s="14">
        <f>0.09981+0.371*BR100</f>
        <v/>
      </c>
      <c r="BH101" s="14" t="n">
        <v>0</v>
      </c>
      <c r="BI101" s="14" t="n">
        <v>0</v>
      </c>
      <c r="BJ101" s="14" t="n">
        <v>0.3515</v>
      </c>
      <c r="BK101" s="14" t="n">
        <v>0</v>
      </c>
      <c r="BL101" s="14" t="n">
        <v>0</v>
      </c>
      <c r="BM101" s="14" t="n">
        <v>0</v>
      </c>
      <c r="BN101">
        <f>0.3+0.4986*BR100</f>
        <v/>
      </c>
      <c r="BO101" s="14" t="n">
        <v>0</v>
      </c>
      <c r="BP101" s="19" t="n">
        <v>0</v>
      </c>
      <c r="BQ101">
        <f>BS101</f>
        <v/>
      </c>
      <c r="BR101">
        <f>BQ101/100</f>
        <v/>
      </c>
      <c r="BS101">
        <f>1+BS100</f>
        <v/>
      </c>
    </row>
    <row r="102">
      <c r="A102">
        <f>"EW_sand_Ruled"&amp;"_"&amp;BQ102</f>
        <v/>
      </c>
      <c r="B102" s="15" t="inlineStr">
        <is>
          <t>PISA</t>
        </is>
      </c>
      <c r="C102" s="14" t="inlineStr">
        <is>
          <t>correlation with_Dr</t>
        </is>
      </c>
      <c r="D102" s="15" t="inlineStr">
        <is>
          <t>Sand</t>
        </is>
      </c>
      <c r="E102" s="14" t="n">
        <v>0</v>
      </c>
      <c r="F102">
        <f>146.1-92.11*BR101</f>
        <v/>
      </c>
      <c r="G102" s="14" t="n">
        <v>0</v>
      </c>
      <c r="H102" s="14" t="n">
        <v>0</v>
      </c>
      <c r="I102" s="14" t="n">
        <v>1</v>
      </c>
      <c r="J102">
        <f>0.3375-8.9*BR101</f>
        <v/>
      </c>
      <c r="K102" s="14">
        <f>0.3667+25.89*BR101</f>
        <v/>
      </c>
      <c r="L102" s="14" t="n">
        <v>0</v>
      </c>
      <c r="M102" s="14" t="n">
        <v>1</v>
      </c>
      <c r="N102">
        <f>-0.9178</f>
        <v/>
      </c>
      <c r="O102">
        <f>8.73-0.6982*BR101</f>
        <v/>
      </c>
      <c r="P102" s="14" t="n">
        <v>0</v>
      </c>
      <c r="Q102" s="14" t="n">
        <v>0</v>
      </c>
      <c r="R102">
        <f>0.917+0.06193*BR101</f>
        <v/>
      </c>
      <c r="S102" s="14" t="n">
        <v>0</v>
      </c>
      <c r="T102" s="14" t="n">
        <v>0</v>
      </c>
      <c r="U102" s="14" t="n">
        <v>0</v>
      </c>
      <c r="V102" s="14" t="n">
        <v>20</v>
      </c>
      <c r="W102" s="14" t="n">
        <v>0</v>
      </c>
      <c r="X102" s="14" t="n">
        <v>0</v>
      </c>
      <c r="Y102" s="14" t="n">
        <v>1</v>
      </c>
      <c r="Z102">
        <f>-0.1989+0.2019*BR101</f>
        <v/>
      </c>
      <c r="AA102" s="14" t="n">
        <v>0.2605</v>
      </c>
      <c r="AB102" s="14" t="n">
        <v>0</v>
      </c>
      <c r="AC102" s="14" t="n">
        <v>0</v>
      </c>
      <c r="AD102" s="14" t="n">
        <v>17</v>
      </c>
      <c r="AE102" s="14" t="n">
        <v>0</v>
      </c>
      <c r="AF102" s="14" t="n">
        <v>0</v>
      </c>
      <c r="AG102" s="14" t="n">
        <v>0</v>
      </c>
      <c r="AH102" s="14" t="n">
        <v>0.0001</v>
      </c>
      <c r="AI102" s="14" t="n">
        <v>0</v>
      </c>
      <c r="AJ102" s="14" t="n">
        <v>0</v>
      </c>
      <c r="AK102" s="14" t="n">
        <v>1</v>
      </c>
      <c r="AL102">
        <f>0.1695-0.7018*BR101</f>
        <v/>
      </c>
      <c r="AM102">
        <f>0.515+2.883*BR101</f>
        <v/>
      </c>
      <c r="AN102" s="14" t="n">
        <v>0</v>
      </c>
      <c r="AO102" s="14" t="n">
        <v>1</v>
      </c>
      <c r="AP102">
        <f>0.03988-0.1606*BR101</f>
        <v/>
      </c>
      <c r="AQ102">
        <f>0.09952+0.7996*BR101</f>
        <v/>
      </c>
      <c r="AR102" s="14" t="n">
        <v>0</v>
      </c>
      <c r="AS102" s="14" t="n">
        <v>1</v>
      </c>
      <c r="AT102">
        <f>-0.007969-0.4292*BR101</f>
        <v/>
      </c>
      <c r="AU102">
        <f>6.505-2.985*BR101</f>
        <v/>
      </c>
      <c r="AV102" s="14" t="n">
        <v>0</v>
      </c>
      <c r="AW102" s="14" t="n">
        <v>1</v>
      </c>
      <c r="AX102">
        <f>0.004994-0.07005*BR101</f>
        <v/>
      </c>
      <c r="AY102">
        <f>0.09978+0.7974*BR101</f>
        <v/>
      </c>
      <c r="AZ102" s="14" t="n">
        <v>0</v>
      </c>
      <c r="BA102" s="14" t="n">
        <v>0</v>
      </c>
      <c r="BB102" s="14" t="n">
        <v>44.89</v>
      </c>
      <c r="BC102" s="14" t="n">
        <v>0</v>
      </c>
      <c r="BD102" s="14" t="n">
        <v>0</v>
      </c>
      <c r="BE102" s="14" t="n">
        <v>1</v>
      </c>
      <c r="BF102">
        <f>0.01998-0.09041*BR101</f>
        <v/>
      </c>
      <c r="BG102" s="14">
        <f>0.09981+0.371*BR101</f>
        <v/>
      </c>
      <c r="BH102" s="14" t="n">
        <v>0</v>
      </c>
      <c r="BI102" s="14" t="n">
        <v>0</v>
      </c>
      <c r="BJ102" s="14" t="n">
        <v>0.3515</v>
      </c>
      <c r="BK102" s="14" t="n">
        <v>0</v>
      </c>
      <c r="BL102" s="14" t="n">
        <v>0</v>
      </c>
      <c r="BM102" s="14" t="n">
        <v>0</v>
      </c>
      <c r="BN102">
        <f>0.3+0.4986*BR101</f>
        <v/>
      </c>
      <c r="BO102" s="14" t="n">
        <v>0</v>
      </c>
      <c r="BP102" s="19" t="n">
        <v>0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152"/>
  <sheetViews>
    <sheetView tabSelected="1" topLeftCell="Y144" workbookViewId="0">
      <selection activeCell="AM3" sqref="AM3:AQ3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PM5</t>
        </is>
      </c>
      <c r="B3" t="inlineStr">
        <is>
          <t>NGI</t>
        </is>
      </c>
      <c r="C3" t="inlineStr">
        <is>
          <t>Empire_Wind_1</t>
        </is>
      </c>
      <c r="D3" t="inlineStr">
        <is>
          <t>D2</t>
        </is>
      </c>
      <c r="E3" t="n">
        <v>0</v>
      </c>
      <c r="F3" t="n">
        <v>2</v>
      </c>
      <c r="G3" t="n">
        <v>-2.15</v>
      </c>
      <c r="H3" t="n">
        <v>30</v>
      </c>
      <c r="I3" t="n">
        <v>9</v>
      </c>
      <c r="J3" t="n">
        <v>700</v>
      </c>
      <c r="K3" t="n">
        <v>3.4116</v>
      </c>
      <c r="L3" t="n">
        <v>5.5037</v>
      </c>
      <c r="M3" t="n">
        <v>0.65886</v>
      </c>
      <c r="N3" t="n">
        <v>349.9916</v>
      </c>
      <c r="O3" t="n">
        <v>0.092833</v>
      </c>
      <c r="P3" t="n">
        <v>31.9659</v>
      </c>
      <c r="Q3" t="n">
        <v>2.5452e-14</v>
      </c>
      <c r="R3" t="n">
        <v>1.3301</v>
      </c>
      <c r="S3" t="n">
        <v>0.03</v>
      </c>
      <c r="T3" t="n">
        <v>4.4472</v>
      </c>
      <c r="U3" t="n">
        <v>0.37582</v>
      </c>
      <c r="V3" t="n">
        <v>44.89</v>
      </c>
      <c r="W3" t="n">
        <v>0.02</v>
      </c>
      <c r="X3" t="n">
        <v>0.3515</v>
      </c>
      <c r="Y3" t="n">
        <v>0.5293600000000001</v>
      </c>
      <c r="Z3" t="n">
        <v>0.37</v>
      </c>
      <c r="AA3" t="n">
        <v>46</v>
      </c>
      <c r="AB3" t="n">
        <v>29</v>
      </c>
      <c r="AC3" t="n">
        <v>0</v>
      </c>
      <c r="AD3" t="n">
        <v>59000</v>
      </c>
      <c r="AE3" t="n">
        <v>20.865</v>
      </c>
      <c r="AF3" t="n">
        <v>0.35</v>
      </c>
      <c r="AG3" t="n">
        <v>1</v>
      </c>
      <c r="AH3" t="n">
        <v>1</v>
      </c>
      <c r="AI3" t="n">
        <v>1.0661</v>
      </c>
      <c r="AJ3" t="inlineStr">
        <is>
          <t>21a_FC11_OCR1.3_DR35</t>
        </is>
      </c>
      <c r="AL3" t="inlineStr">
        <is>
          <t>Pu</t>
        </is>
      </c>
      <c r="AM3">
        <f>($AR$9+$AS$9*AA3/100)</f>
        <v/>
      </c>
      <c r="AN3">
        <f>($AT$9+$AU$9*AA3/100)</f>
        <v/>
      </c>
      <c r="AO3">
        <f>($AV$9+$AW$9*AA3/100)</f>
        <v/>
      </c>
      <c r="AP3">
        <f>AM3+AN3*EXP(AO3*-G3/H3)</f>
        <v/>
      </c>
      <c r="AQ3" s="8">
        <f t="array" aca="1" ref="AQ3" ca="1">INDIRECT(CONCATENATE("Sheet1!K",AA3+2))+INDIRECT(CONCATENATE("Sheet1!J",AA3))*-PM5_Pu_NGI_AYBR!G3/PM5_Pu_NGI_AYBR!H3</f>
        <v/>
      </c>
      <c r="AR3" t="n">
        <v>4.241536666666667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2.931334633397725</v>
      </c>
    </row>
    <row r="4">
      <c r="A4" t="inlineStr">
        <is>
          <t>PM5</t>
        </is>
      </c>
      <c r="B4" t="inlineStr">
        <is>
          <t>NGI</t>
        </is>
      </c>
      <c r="C4" t="inlineStr">
        <is>
          <t>Empire_Wind_1</t>
        </is>
      </c>
      <c r="D4" t="inlineStr">
        <is>
          <t>D2</t>
        </is>
      </c>
      <c r="E4" t="n">
        <v>0</v>
      </c>
      <c r="F4" t="n">
        <v>2</v>
      </c>
      <c r="G4" t="n">
        <v>-2.15</v>
      </c>
      <c r="H4" t="n">
        <v>34</v>
      </c>
      <c r="I4" t="n">
        <v>9</v>
      </c>
      <c r="J4" t="n">
        <v>700</v>
      </c>
      <c r="K4" t="n">
        <v>3.7744</v>
      </c>
      <c r="L4" t="n">
        <v>5.5037</v>
      </c>
      <c r="M4" t="n">
        <v>0.65886</v>
      </c>
      <c r="N4" t="n">
        <v>346.1276</v>
      </c>
      <c r="O4" t="n">
        <v>0.093676</v>
      </c>
      <c r="P4" t="n">
        <v>31.9659</v>
      </c>
      <c r="Q4" t="n">
        <v>2.5452e-14</v>
      </c>
      <c r="R4" t="n">
        <v>1.262</v>
      </c>
      <c r="S4" t="n">
        <v>0.03</v>
      </c>
      <c r="T4" t="n">
        <v>4.3559</v>
      </c>
      <c r="U4" t="n">
        <v>0.36371</v>
      </c>
      <c r="V4" t="n">
        <v>44.89</v>
      </c>
      <c r="W4" t="n">
        <v>0.02</v>
      </c>
      <c r="X4" t="n">
        <v>0.3515</v>
      </c>
      <c r="Y4" t="n">
        <v>0.5293600000000001</v>
      </c>
      <c r="Z4" t="n">
        <v>0.37</v>
      </c>
      <c r="AA4" t="n">
        <v>46</v>
      </c>
      <c r="AB4" t="n">
        <v>29</v>
      </c>
      <c r="AC4" t="n">
        <v>0</v>
      </c>
      <c r="AD4" t="n">
        <v>59000</v>
      </c>
      <c r="AE4" t="n">
        <v>20.865</v>
      </c>
      <c r="AF4" t="n">
        <v>0.35</v>
      </c>
      <c r="AG4" t="n">
        <v>1</v>
      </c>
      <c r="AH4" t="n">
        <v>1</v>
      </c>
      <c r="AI4" t="n">
        <v>1.0661</v>
      </c>
      <c r="AJ4" t="inlineStr">
        <is>
          <t>21a_FC11_OCR1.3_DR35</t>
        </is>
      </c>
      <c r="AL4" t="inlineStr">
        <is>
          <t>Pu</t>
        </is>
      </c>
      <c r="AM4">
        <f>($AR$9+$AS$9*AA4/100)</f>
        <v/>
      </c>
      <c r="AN4">
        <f>($AT$9+$AU$9*AA4/100)</f>
        <v/>
      </c>
      <c r="AO4">
        <f>($AV$9+$AW$9*AA4/100)</f>
        <v/>
      </c>
      <c r="AP4">
        <f>AM4+AN4*EXP(AO4*-G4/H4)</f>
        <v/>
      </c>
      <c r="AQ4" s="8">
        <f t="array" aca="1" ref="AQ4" ca="1">INDIRECT(CONCATENATE("Sheet1!K",AA4+2))+INDIRECT(CONCATENATE("Sheet1!J",AA4))*-PM5_Pu_NGI_AYBR!G4/PM5_Pu_NGI_AYBR!H4</f>
        <v/>
      </c>
      <c r="AR4" t="n">
        <v>-0.0895156300401958</v>
      </c>
      <c r="AS4" t="n">
        <v>6.726629151043548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1.85099432702028</v>
      </c>
    </row>
    <row r="5">
      <c r="A5" t="inlineStr">
        <is>
          <t>PM5</t>
        </is>
      </c>
      <c r="B5" t="inlineStr">
        <is>
          <t>NGI</t>
        </is>
      </c>
      <c r="C5" t="inlineStr">
        <is>
          <t>Empire_Wind_1</t>
        </is>
      </c>
      <c r="D5" t="inlineStr">
        <is>
          <t>D2</t>
        </is>
      </c>
      <c r="E5" t="n">
        <v>0</v>
      </c>
      <c r="F5" t="n">
        <v>2</v>
      </c>
      <c r="G5" t="n">
        <v>-1.7</v>
      </c>
      <c r="H5" t="n">
        <v>30</v>
      </c>
      <c r="I5" t="n">
        <v>9</v>
      </c>
      <c r="J5" t="n">
        <v>700</v>
      </c>
      <c r="K5" t="n">
        <v>4.057</v>
      </c>
      <c r="L5" t="n">
        <v>6.0376</v>
      </c>
      <c r="M5" t="n">
        <v>0.65886</v>
      </c>
      <c r="N5" t="n">
        <v>344.3364</v>
      </c>
      <c r="O5" t="n">
        <v>0.094333</v>
      </c>
      <c r="P5" t="n">
        <v>31.9659</v>
      </c>
      <c r="Q5" t="n">
        <v>2.5452e-14</v>
      </c>
      <c r="R5" t="n">
        <v>1.3301</v>
      </c>
      <c r="S5" t="n">
        <v>0.03</v>
      </c>
      <c r="T5" t="n">
        <v>4.4472</v>
      </c>
      <c r="U5" t="n">
        <v>0.37582</v>
      </c>
      <c r="V5" t="n">
        <v>44.89</v>
      </c>
      <c r="W5" t="n">
        <v>0.02</v>
      </c>
      <c r="X5" t="n">
        <v>0.3515</v>
      </c>
      <c r="Y5" t="n">
        <v>0.5293600000000001</v>
      </c>
      <c r="Z5" t="n">
        <v>0.37</v>
      </c>
      <c r="AA5" t="n">
        <v>46</v>
      </c>
      <c r="AB5" t="n">
        <v>29</v>
      </c>
      <c r="AC5" t="n">
        <v>0</v>
      </c>
      <c r="AD5" t="n">
        <v>59000</v>
      </c>
      <c r="AE5" t="n">
        <v>20.865</v>
      </c>
      <c r="AF5" t="n">
        <v>0.35</v>
      </c>
      <c r="AG5" t="n">
        <v>1</v>
      </c>
      <c r="AH5" t="n">
        <v>1</v>
      </c>
      <c r="AI5" t="n">
        <v>1.0661</v>
      </c>
      <c r="AJ5" t="inlineStr">
        <is>
          <t>21a_FC11_OCR1.3_DR35</t>
        </is>
      </c>
      <c r="AL5" t="inlineStr">
        <is>
          <t>Pu</t>
        </is>
      </c>
      <c r="AM5">
        <f>($AR$9+$AS$9*AA5/100)</f>
        <v/>
      </c>
      <c r="AN5">
        <f>($AT$9+$AU$9*AA5/100)</f>
        <v/>
      </c>
      <c r="AO5">
        <f>($AV$9+$AW$9*AA5/100)</f>
        <v/>
      </c>
      <c r="AP5">
        <f>AM5+AN5*EXP(AO5*-G5/H5)</f>
        <v/>
      </c>
      <c r="AQ5" s="8">
        <f t="array" aca="1" ref="AQ5" ca="1">INDIRECT(CONCATENATE("Sheet1!K",AA5+2))+INDIRECT(CONCATENATE("Sheet1!J",AA5))*-PM5_Pu_NGI_AYBR!G5/PM5_Pu_NGI_AYBR!H5</f>
        <v/>
      </c>
      <c r="AR5" t="n">
        <v>3.698573512803261</v>
      </c>
      <c r="AS5" t="n">
        <v>9.562355376150982e-08</v>
      </c>
      <c r="AT5" t="n">
        <v>22.23994097813723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  <c r="BH5" t="n">
        <v>1.062182722912847</v>
      </c>
    </row>
    <row r="6">
      <c r="A6" t="inlineStr">
        <is>
          <t>PM5</t>
        </is>
      </c>
      <c r="B6" t="inlineStr">
        <is>
          <t>NGI</t>
        </is>
      </c>
      <c r="C6" t="inlineStr">
        <is>
          <t>Empire_Wind_1</t>
        </is>
      </c>
      <c r="D6" t="inlineStr">
        <is>
          <t>D2</t>
        </is>
      </c>
      <c r="E6" t="n">
        <v>0</v>
      </c>
      <c r="F6" t="n">
        <v>2</v>
      </c>
      <c r="G6" t="n">
        <v>-1.7</v>
      </c>
      <c r="H6" t="n">
        <v>34</v>
      </c>
      <c r="I6" t="n">
        <v>9</v>
      </c>
      <c r="J6" t="n">
        <v>700</v>
      </c>
      <c r="K6" t="n">
        <v>4.3439</v>
      </c>
      <c r="L6" t="n">
        <v>6.0376</v>
      </c>
      <c r="M6" t="n">
        <v>0.65886</v>
      </c>
      <c r="N6" t="n">
        <v>341.2372</v>
      </c>
      <c r="O6" t="n">
        <v>0.095</v>
      </c>
      <c r="P6" t="n">
        <v>31.9659</v>
      </c>
      <c r="Q6" t="n">
        <v>2.5452e-14</v>
      </c>
      <c r="R6" t="n">
        <v>1.262</v>
      </c>
      <c r="S6" t="n">
        <v>0.03</v>
      </c>
      <c r="T6" t="n">
        <v>4.3559</v>
      </c>
      <c r="U6" t="n">
        <v>0.36371</v>
      </c>
      <c r="V6" t="n">
        <v>44.89</v>
      </c>
      <c r="W6" t="n">
        <v>0.02</v>
      </c>
      <c r="X6" t="n">
        <v>0.3515</v>
      </c>
      <c r="Y6" t="n">
        <v>0.5293600000000001</v>
      </c>
      <c r="Z6" t="n">
        <v>0.37</v>
      </c>
      <c r="AA6" t="n">
        <v>46</v>
      </c>
      <c r="AB6" t="n">
        <v>29</v>
      </c>
      <c r="AC6" t="n">
        <v>0</v>
      </c>
      <c r="AD6" t="n">
        <v>59000</v>
      </c>
      <c r="AE6" t="n">
        <v>20.865</v>
      </c>
      <c r="AF6" t="n">
        <v>0.35</v>
      </c>
      <c r="AG6" t="n">
        <v>1</v>
      </c>
      <c r="AH6" t="n">
        <v>1</v>
      </c>
      <c r="AI6" t="n">
        <v>1.0661</v>
      </c>
      <c r="AJ6" t="inlineStr">
        <is>
          <t>21a_FC11_OCR1.3_DR35</t>
        </is>
      </c>
      <c r="AL6" t="inlineStr">
        <is>
          <t>Pu</t>
        </is>
      </c>
      <c r="AM6">
        <f>($AR$9+$AS$9*AA6/100)</f>
        <v/>
      </c>
      <c r="AN6">
        <f>($AT$9+$AU$9*AA6/100)</f>
        <v/>
      </c>
      <c r="AO6">
        <f>($AV$9+$AW$9*AA6/100)</f>
        <v/>
      </c>
      <c r="AP6">
        <f>AM6+AN6*EXP(AO6*-G6/H6)</f>
        <v/>
      </c>
      <c r="AQ6" s="8">
        <f t="array" aca="1" ref="AQ6" ca="1">INDIRECT(CONCATENATE("Sheet1!K",AA6+2))+INDIRECT(CONCATENATE("Sheet1!J",AA6))*-PM5_Pu_NGI_AYBR!G6/PM5_Pu_NGI_AYBR!H6</f>
        <v/>
      </c>
      <c r="AR6" t="n">
        <v>3.06170155258661</v>
      </c>
      <c r="AS6" t="n">
        <v>2.196586688657729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  <c r="BH6" t="n">
        <v>1.728111996707224</v>
      </c>
    </row>
    <row r="7">
      <c r="A7" t="inlineStr">
        <is>
          <t>PM5</t>
        </is>
      </c>
      <c r="B7" t="inlineStr">
        <is>
          <t>NGI</t>
        </is>
      </c>
      <c r="C7" t="inlineStr">
        <is>
          <t>Empire_Wind_1</t>
        </is>
      </c>
      <c r="D7" t="inlineStr">
        <is>
          <t>D2</t>
        </is>
      </c>
      <c r="E7" t="n">
        <v>0</v>
      </c>
      <c r="F7" t="n">
        <v>4</v>
      </c>
      <c r="G7" t="n">
        <v>-5.5667</v>
      </c>
      <c r="H7" t="n">
        <v>30</v>
      </c>
      <c r="I7" t="n">
        <v>9</v>
      </c>
      <c r="J7" t="n">
        <v>30</v>
      </c>
      <c r="K7" t="n">
        <v>3.7668</v>
      </c>
      <c r="L7" t="n">
        <v>3.3893</v>
      </c>
      <c r="M7" t="n">
        <v>0.31999</v>
      </c>
      <c r="N7" t="n">
        <v>382.0187</v>
      </c>
      <c r="O7" t="n">
        <v>0.081444</v>
      </c>
      <c r="P7" t="n">
        <v>30.5615</v>
      </c>
      <c r="Q7" t="n">
        <v>2.2261e-14</v>
      </c>
      <c r="R7" t="n">
        <v>1.4225</v>
      </c>
      <c r="S7" t="n">
        <v>0.03</v>
      </c>
      <c r="T7" t="n">
        <v>3.6966</v>
      </c>
      <c r="U7" t="n">
        <v>0.47168</v>
      </c>
      <c r="V7" t="n">
        <v>44.89</v>
      </c>
      <c r="W7" t="n">
        <v>0.02</v>
      </c>
      <c r="X7" t="n">
        <v>0.3515</v>
      </c>
      <c r="Y7" t="n">
        <v>0.61412</v>
      </c>
      <c r="Z7" t="n">
        <v>0.37</v>
      </c>
      <c r="AA7" t="n">
        <v>63</v>
      </c>
      <c r="AB7" t="n">
        <v>30</v>
      </c>
      <c r="AC7" t="n">
        <v>0</v>
      </c>
      <c r="AD7" t="n">
        <v>87000</v>
      </c>
      <c r="AE7" t="n">
        <v>45.4</v>
      </c>
      <c r="AF7" t="n">
        <v>0.35</v>
      </c>
      <c r="AG7" t="n">
        <v>1</v>
      </c>
      <c r="AH7" t="n">
        <v>1</v>
      </c>
      <c r="AI7" t="n">
        <v>1.2328</v>
      </c>
      <c r="AJ7" t="inlineStr">
        <is>
          <t>21a_FC11_OCR1.3_DR35</t>
        </is>
      </c>
      <c r="AL7" t="inlineStr">
        <is>
          <t>Pu</t>
        </is>
      </c>
      <c r="AM7">
        <f>($AR$9+$AS$9*AA7/100)</f>
        <v/>
      </c>
      <c r="AN7">
        <f>($AT$9+$AU$9*AA7/100)</f>
        <v/>
      </c>
      <c r="AO7">
        <f>($AV$9+$AW$9*AA7/100)</f>
        <v/>
      </c>
      <c r="AP7">
        <f>AM7+AN7*EXP(AO7*-G7/H7)</f>
        <v/>
      </c>
      <c r="AQ7" s="8">
        <f t="array" aca="1" ref="AQ7" ca="1">INDIRECT(CONCATENATE("Sheet1!K",AA7+2))+INDIRECT(CONCATENATE("Sheet1!J",AA7))*-PM5_Pu_NGI_AYBR!G7/PM5_Pu_NGI_AYBR!H7</f>
        <v/>
      </c>
      <c r="AR7" t="n">
        <v>5.613761797567776</v>
      </c>
      <c r="AS7" t="n">
        <v>-3.743475070550518</v>
      </c>
      <c r="AT7" t="n">
        <v>-7.721956094222604</v>
      </c>
      <c r="AU7" t="n">
        <v>14.81865467776052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  <c r="BH7" t="n">
        <v>0.5823472901655283</v>
      </c>
    </row>
    <row r="8">
      <c r="A8" t="inlineStr">
        <is>
          <t>PM5</t>
        </is>
      </c>
      <c r="B8" t="inlineStr">
        <is>
          <t>NGI</t>
        </is>
      </c>
      <c r="C8" t="inlineStr">
        <is>
          <t>Empire_Wind_1</t>
        </is>
      </c>
      <c r="D8" t="inlineStr">
        <is>
          <t>D2</t>
        </is>
      </c>
      <c r="E8" t="n">
        <v>0</v>
      </c>
      <c r="F8" t="n">
        <v>4</v>
      </c>
      <c r="G8" t="n">
        <v>-5.5667</v>
      </c>
      <c r="H8" t="n">
        <v>34</v>
      </c>
      <c r="I8" t="n">
        <v>9</v>
      </c>
      <c r="J8" t="n">
        <v>30</v>
      </c>
      <c r="K8" t="n">
        <v>3.8181</v>
      </c>
      <c r="L8" t="n">
        <v>3.3893</v>
      </c>
      <c r="M8" t="n">
        <v>0.31999</v>
      </c>
      <c r="N8" t="n">
        <v>371.1039</v>
      </c>
      <c r="O8" t="n">
        <v>0.08362700000000001</v>
      </c>
      <c r="P8" t="n">
        <v>30.5615</v>
      </c>
      <c r="Q8" t="n">
        <v>2.2261e-14</v>
      </c>
      <c r="R8" t="n">
        <v>1.3014</v>
      </c>
      <c r="S8" t="n">
        <v>0.03</v>
      </c>
      <c r="T8" t="n">
        <v>3.5729</v>
      </c>
      <c r="U8" t="n">
        <v>0.45429</v>
      </c>
      <c r="V8" t="n">
        <v>44.89</v>
      </c>
      <c r="W8" t="n">
        <v>0.02</v>
      </c>
      <c r="X8" t="n">
        <v>0.3515</v>
      </c>
      <c r="Y8" t="n">
        <v>0.61412</v>
      </c>
      <c r="Z8" t="n">
        <v>0.37</v>
      </c>
      <c r="AA8" t="n">
        <v>63</v>
      </c>
      <c r="AB8" t="n">
        <v>30</v>
      </c>
      <c r="AC8" t="n">
        <v>0</v>
      </c>
      <c r="AD8" t="n">
        <v>87000</v>
      </c>
      <c r="AE8" t="n">
        <v>45.4</v>
      </c>
      <c r="AF8" t="n">
        <v>0.35</v>
      </c>
      <c r="AG8" t="n">
        <v>1</v>
      </c>
      <c r="AH8" t="n">
        <v>1</v>
      </c>
      <c r="AI8" t="n">
        <v>1.2328</v>
      </c>
      <c r="AJ8" t="inlineStr">
        <is>
          <t>21a_FC11_OCR1.3_DR35</t>
        </is>
      </c>
      <c r="AL8" t="inlineStr">
        <is>
          <t>Pu</t>
        </is>
      </c>
      <c r="AM8">
        <f>($AR$9+$AS$9*AA8/100)</f>
        <v/>
      </c>
      <c r="AN8">
        <f>($AT$9+$AU$9*AA8/100)</f>
        <v/>
      </c>
      <c r="AO8">
        <f>($AV$9+$AW$9*AA8/100)</f>
        <v/>
      </c>
      <c r="AP8">
        <f>AM8+AN8*EXP(AO8*-G8/H8)</f>
        <v/>
      </c>
      <c r="AQ8" s="8">
        <f t="array" aca="1" ref="AQ8" ca="1">INDIRECT(CONCATENATE("Sheet1!K",AA8+2))+INDIRECT(CONCATENATE("Sheet1!J",AA8))*-PM5_Pu_NGI_AYBR!G8/PM5_Pu_NGI_AYBR!H8</f>
        <v/>
      </c>
      <c r="AR8" t="n">
        <v>3.766600651923763</v>
      </c>
      <c r="AS8" t="n">
        <v>0.001991315892320759</v>
      </c>
      <c r="AT8" t="n">
        <v>7.373303789851037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0</t>
        </is>
      </c>
      <c r="BF8" t="inlineStr">
        <is>
          <t>2</t>
        </is>
      </c>
      <c r="BH8" t="n">
        <v>0.7628540075696491</v>
      </c>
    </row>
    <row r="9">
      <c r="A9" t="inlineStr">
        <is>
          <t>PM5</t>
        </is>
      </c>
      <c r="B9" t="inlineStr">
        <is>
          <t>NGI</t>
        </is>
      </c>
      <c r="C9" t="inlineStr">
        <is>
          <t>Empire_Wind_1</t>
        </is>
      </c>
      <c r="D9" t="inlineStr">
        <is>
          <t>D2</t>
        </is>
      </c>
      <c r="E9" t="n">
        <v>0</v>
      </c>
      <c r="F9" t="n">
        <v>4</v>
      </c>
      <c r="G9" t="n">
        <v>-5.1333</v>
      </c>
      <c r="H9" t="n">
        <v>30</v>
      </c>
      <c r="I9" t="n">
        <v>9</v>
      </c>
      <c r="J9" t="n">
        <v>30</v>
      </c>
      <c r="K9" t="n">
        <v>3.8007</v>
      </c>
      <c r="L9" t="n">
        <v>3.4136</v>
      </c>
      <c r="M9" t="n">
        <v>0.31999</v>
      </c>
      <c r="N9" t="n">
        <v>375.2435</v>
      </c>
      <c r="O9" t="n">
        <v>0.082889</v>
      </c>
      <c r="P9" t="n">
        <v>30.5615</v>
      </c>
      <c r="Q9" t="n">
        <v>2.2261e-14</v>
      </c>
      <c r="R9" t="n">
        <v>1.4225</v>
      </c>
      <c r="S9" t="n">
        <v>0.03</v>
      </c>
      <c r="T9" t="n">
        <v>3.6966</v>
      </c>
      <c r="U9" t="n">
        <v>0.47168</v>
      </c>
      <c r="V9" t="n">
        <v>44.89</v>
      </c>
      <c r="W9" t="n">
        <v>0.02</v>
      </c>
      <c r="X9" t="n">
        <v>0.3515</v>
      </c>
      <c r="Y9" t="n">
        <v>0.61412</v>
      </c>
      <c r="Z9" t="n">
        <v>0.37</v>
      </c>
      <c r="AA9" t="n">
        <v>63</v>
      </c>
      <c r="AB9" t="n">
        <v>30</v>
      </c>
      <c r="AC9" t="n">
        <v>0</v>
      </c>
      <c r="AD9" t="n">
        <v>87000</v>
      </c>
      <c r="AE9" t="n">
        <v>45.4</v>
      </c>
      <c r="AF9" t="n">
        <v>0.35</v>
      </c>
      <c r="AG9" t="n">
        <v>1</v>
      </c>
      <c r="AH9" t="n">
        <v>1</v>
      </c>
      <c r="AI9" t="n">
        <v>1.2328</v>
      </c>
      <c r="AJ9" t="inlineStr">
        <is>
          <t>21a_FC11_OCR1.3_DR35</t>
        </is>
      </c>
      <c r="AL9" t="inlineStr">
        <is>
          <t>Pu</t>
        </is>
      </c>
      <c r="AM9">
        <f>($AR$9+$AS$9*AA9/100)</f>
        <v/>
      </c>
      <c r="AN9">
        <f>($AT$9+$AU$9*AA9/100)</f>
        <v/>
      </c>
      <c r="AO9">
        <f>($AV$9+$AW$9*AA9/100)</f>
        <v/>
      </c>
      <c r="AP9">
        <f>AM9+AN9*EXP(AO9*-G9/H9)</f>
        <v/>
      </c>
      <c r="AQ9" s="8">
        <f t="array" aca="1" ref="AQ9" ca="1">INDIRECT(CONCATENATE("Sheet1!K",AA9+2))+INDIRECT(CONCATENATE("Sheet1!J",AA9))*-PM5_Pu_NGI_AYBR!G9/PM5_Pu_NGI_AYBR!H9</f>
        <v/>
      </c>
      <c r="AR9" s="9" t="n">
        <v>8.778974390764102</v>
      </c>
      <c r="AS9" s="9" t="n">
        <v>-6.961199345433031</v>
      </c>
      <c r="AT9" s="9" t="n">
        <v>-5.495408512428445</v>
      </c>
      <c r="AU9" s="9" t="n">
        <v>7.85734768669412</v>
      </c>
      <c r="AV9" s="9" t="n">
        <v>-5.802409905135896</v>
      </c>
      <c r="AW9" s="9" t="n">
        <v>10.3698250104714</v>
      </c>
      <c r="AX9" s="9" t="n">
        <v>1</v>
      </c>
      <c r="AY9" s="9" t="n">
        <v>1</v>
      </c>
      <c r="AZ9" s="9" t="n">
        <v>1</v>
      </c>
      <c r="BA9" s="9" t="n"/>
      <c r="BB9" s="9" t="inlineStr">
        <is>
          <t>Dr</t>
        </is>
      </c>
      <c r="BC9" s="9" t="inlineStr">
        <is>
          <t>z_L</t>
        </is>
      </c>
      <c r="BD9" s="9" t="n"/>
      <c r="BE9" s="9" t="inlineStr">
        <is>
          <t>1</t>
        </is>
      </c>
      <c r="BF9" s="9" t="inlineStr">
        <is>
          <t>2</t>
        </is>
      </c>
      <c r="BG9" s="9" t="n"/>
      <c r="BH9" s="9" t="n">
        <v>0.3090262905335333</v>
      </c>
    </row>
    <row r="10">
      <c r="A10" t="inlineStr">
        <is>
          <t>PM5</t>
        </is>
      </c>
      <c r="B10" t="inlineStr">
        <is>
          <t>NGI</t>
        </is>
      </c>
      <c r="C10" t="inlineStr">
        <is>
          <t>Empire_Wind_1</t>
        </is>
      </c>
      <c r="D10" t="inlineStr">
        <is>
          <t>D2</t>
        </is>
      </c>
      <c r="E10" t="n">
        <v>0</v>
      </c>
      <c r="F10" t="n">
        <v>4</v>
      </c>
      <c r="G10" t="n">
        <v>-5.1333</v>
      </c>
      <c r="H10" t="n">
        <v>34</v>
      </c>
      <c r="I10" t="n">
        <v>9</v>
      </c>
      <c r="J10" t="n">
        <v>30</v>
      </c>
      <c r="K10" t="n">
        <v>3.848</v>
      </c>
      <c r="L10" t="n">
        <v>3.4136</v>
      </c>
      <c r="M10" t="n">
        <v>0.31999</v>
      </c>
      <c r="N10" t="n">
        <v>365.4482</v>
      </c>
      <c r="O10" t="n">
        <v>0.08490200000000001</v>
      </c>
      <c r="P10" t="n">
        <v>30.5615</v>
      </c>
      <c r="Q10" t="n">
        <v>2.2261e-14</v>
      </c>
      <c r="R10" t="n">
        <v>1.3014</v>
      </c>
      <c r="S10" t="n">
        <v>0.03</v>
      </c>
      <c r="T10" t="n">
        <v>3.5729</v>
      </c>
      <c r="U10" t="n">
        <v>0.45429</v>
      </c>
      <c r="V10" t="n">
        <v>44.89</v>
      </c>
      <c r="W10" t="n">
        <v>0.02</v>
      </c>
      <c r="X10" t="n">
        <v>0.3515</v>
      </c>
      <c r="Y10" t="n">
        <v>0.61412</v>
      </c>
      <c r="Z10" t="n">
        <v>0.37</v>
      </c>
      <c r="AA10" t="n">
        <v>63</v>
      </c>
      <c r="AB10" t="n">
        <v>30</v>
      </c>
      <c r="AC10" t="n">
        <v>0</v>
      </c>
      <c r="AD10" t="n">
        <v>87000</v>
      </c>
      <c r="AE10" t="n">
        <v>45.4</v>
      </c>
      <c r="AF10" t="n">
        <v>0.35</v>
      </c>
      <c r="AG10" t="n">
        <v>1</v>
      </c>
      <c r="AH10" t="n">
        <v>1</v>
      </c>
      <c r="AI10" t="n">
        <v>1.2328</v>
      </c>
      <c r="AJ10" t="inlineStr">
        <is>
          <t>21a_FC11_OCR1.3_DR35</t>
        </is>
      </c>
      <c r="AL10" t="inlineStr">
        <is>
          <t>Pu</t>
        </is>
      </c>
      <c r="AM10">
        <f>($AR$9+$AS$9*AA10/100)</f>
        <v/>
      </c>
      <c r="AN10">
        <f>($AT$9+$AU$9*AA10/100)</f>
        <v/>
      </c>
      <c r="AO10">
        <f>($AV$9+$AW$9*AA10/100)</f>
        <v/>
      </c>
      <c r="AP10">
        <f>AM10+AN10*EXP(AO10*-G10/H10)</f>
        <v/>
      </c>
      <c r="AQ10" s="8">
        <f t="array" aca="1" ref="AQ10" ca="1">INDIRECT(CONCATENATE("Sheet1!K",AA10+2))+INDIRECT(CONCATENATE("Sheet1!J",AA10))*-PM5_Pu_NGI_AYBR!G10/PM5_Pu_NGI_AYBR!H10</f>
        <v/>
      </c>
      <c r="AR10" t="n">
        <v>4.241536666666667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0</t>
        </is>
      </c>
      <c r="BF10" t="inlineStr">
        <is>
          <t>0</t>
        </is>
      </c>
      <c r="BH10" t="n">
        <v>2.931334633397725</v>
      </c>
    </row>
    <row r="11">
      <c r="A11" t="inlineStr">
        <is>
          <t>PM5</t>
        </is>
      </c>
      <c r="B11" t="inlineStr">
        <is>
          <t>NGI</t>
        </is>
      </c>
      <c r="C11" t="inlineStr">
        <is>
          <t>Empire_Wind_1</t>
        </is>
      </c>
      <c r="D11" t="inlineStr">
        <is>
          <t>D2</t>
        </is>
      </c>
      <c r="E11" t="n">
        <v>0</v>
      </c>
      <c r="F11" t="n">
        <v>4</v>
      </c>
      <c r="G11" t="n">
        <v>-4.7</v>
      </c>
      <c r="H11" t="n">
        <v>30</v>
      </c>
      <c r="I11" t="n">
        <v>9</v>
      </c>
      <c r="J11" t="n">
        <v>30</v>
      </c>
      <c r="K11" t="n">
        <v>3.8346</v>
      </c>
      <c r="L11" t="n">
        <v>3.438</v>
      </c>
      <c r="M11" t="n">
        <v>0.31999</v>
      </c>
      <c r="N11" t="n">
        <v>368.7044</v>
      </c>
      <c r="O11" t="n">
        <v>0.08433300000000001</v>
      </c>
      <c r="P11" t="n">
        <v>30.5615</v>
      </c>
      <c r="Q11" t="n">
        <v>2.2261e-14</v>
      </c>
      <c r="R11" t="n">
        <v>1.4225</v>
      </c>
      <c r="S11" t="n">
        <v>0.03</v>
      </c>
      <c r="T11" t="n">
        <v>3.6966</v>
      </c>
      <c r="U11" t="n">
        <v>0.47168</v>
      </c>
      <c r="V11" t="n">
        <v>44.89</v>
      </c>
      <c r="W11" t="n">
        <v>0.02</v>
      </c>
      <c r="X11" t="n">
        <v>0.3515</v>
      </c>
      <c r="Y11" t="n">
        <v>0.61412</v>
      </c>
      <c r="Z11" t="n">
        <v>0.37</v>
      </c>
      <c r="AA11" t="n">
        <v>63</v>
      </c>
      <c r="AB11" t="n">
        <v>30</v>
      </c>
      <c r="AC11" t="n">
        <v>0</v>
      </c>
      <c r="AD11" t="n">
        <v>87000</v>
      </c>
      <c r="AE11" t="n">
        <v>45.4</v>
      </c>
      <c r="AF11" t="n">
        <v>0.35</v>
      </c>
      <c r="AG11" t="n">
        <v>1</v>
      </c>
      <c r="AH11" t="n">
        <v>1</v>
      </c>
      <c r="AI11" t="n">
        <v>1.2328</v>
      </c>
      <c r="AJ11" t="inlineStr">
        <is>
          <t>21a_FC11_OCR1.3_DR35</t>
        </is>
      </c>
      <c r="AL11" t="inlineStr">
        <is>
          <t>Pu</t>
        </is>
      </c>
      <c r="AM11">
        <f>($AR$9+$AS$9*AA11/100)</f>
        <v/>
      </c>
      <c r="AN11">
        <f>($AT$9+$AU$9*AA11/100)</f>
        <v/>
      </c>
      <c r="AO11">
        <f>($AV$9+$AW$9*AA11/100)</f>
        <v/>
      </c>
      <c r="AP11">
        <f>AM11+AN11*EXP(AO11*-G11/H11)</f>
        <v/>
      </c>
      <c r="AQ11" s="8">
        <f t="array" aca="1" ref="AQ11" ca="1">INDIRECT(CONCATENATE("Sheet1!K",AA11+2))+INDIRECT(CONCATENATE("Sheet1!J",AA11))*-PM5_Pu_NGI_AYBR!G11/PM5_Pu_NGI_AYBR!H11</f>
        <v/>
      </c>
      <c r="AR11" t="n">
        <v>-8.077637024276948</v>
      </c>
      <c r="AS11" t="n">
        <v>21.60062658733012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1</t>
        </is>
      </c>
      <c r="BF11" t="inlineStr">
        <is>
          <t>0</t>
        </is>
      </c>
      <c r="BH11" t="n">
        <v>2.619362818768063</v>
      </c>
    </row>
    <row r="12">
      <c r="A12" t="inlineStr">
        <is>
          <t>PM5</t>
        </is>
      </c>
      <c r="B12" t="inlineStr">
        <is>
          <t>NGI</t>
        </is>
      </c>
      <c r="C12" t="inlineStr">
        <is>
          <t>Empire_Wind_1</t>
        </is>
      </c>
      <c r="D12" t="inlineStr">
        <is>
          <t>D2</t>
        </is>
      </c>
      <c r="E12" t="n">
        <v>0</v>
      </c>
      <c r="F12" t="n">
        <v>4</v>
      </c>
      <c r="G12" t="n">
        <v>-4.7</v>
      </c>
      <c r="H12" t="n">
        <v>34</v>
      </c>
      <c r="I12" t="n">
        <v>9</v>
      </c>
      <c r="J12" t="n">
        <v>30</v>
      </c>
      <c r="K12" t="n">
        <v>3.8779</v>
      </c>
      <c r="L12" t="n">
        <v>3.438</v>
      </c>
      <c r="M12" t="n">
        <v>0.31999</v>
      </c>
      <c r="N12" t="n">
        <v>359.9622</v>
      </c>
      <c r="O12" t="n">
        <v>0.086176</v>
      </c>
      <c r="P12" t="n">
        <v>30.5615</v>
      </c>
      <c r="Q12" t="n">
        <v>2.2261e-14</v>
      </c>
      <c r="R12" t="n">
        <v>1.3014</v>
      </c>
      <c r="S12" t="n">
        <v>0.03</v>
      </c>
      <c r="T12" t="n">
        <v>3.5729</v>
      </c>
      <c r="U12" t="n">
        <v>0.45429</v>
      </c>
      <c r="V12" t="n">
        <v>44.89</v>
      </c>
      <c r="W12" t="n">
        <v>0.02</v>
      </c>
      <c r="X12" t="n">
        <v>0.3515</v>
      </c>
      <c r="Y12" t="n">
        <v>0.61412</v>
      </c>
      <c r="Z12" t="n">
        <v>0.37</v>
      </c>
      <c r="AA12" t="n">
        <v>63</v>
      </c>
      <c r="AB12" t="n">
        <v>30</v>
      </c>
      <c r="AC12" t="n">
        <v>0</v>
      </c>
      <c r="AD12" t="n">
        <v>87000</v>
      </c>
      <c r="AE12" t="n">
        <v>45.4</v>
      </c>
      <c r="AF12" t="n">
        <v>0.35</v>
      </c>
      <c r="AG12" t="n">
        <v>1</v>
      </c>
      <c r="AH12" t="n">
        <v>1</v>
      </c>
      <c r="AI12" t="n">
        <v>1.2328</v>
      </c>
      <c r="AJ12" t="inlineStr">
        <is>
          <t>21a_FC11_OCR1.3_DR35</t>
        </is>
      </c>
      <c r="AL12" t="inlineStr">
        <is>
          <t>Pu</t>
        </is>
      </c>
      <c r="AM12">
        <f>($AR$9+$AS$9*AA12/100)</f>
        <v/>
      </c>
      <c r="AN12">
        <f>($AT$9+$AU$9*AA12/100)</f>
        <v/>
      </c>
      <c r="AO12">
        <f>($AV$9+$AW$9*AA12/100)</f>
        <v/>
      </c>
      <c r="AP12">
        <f>AM12+AN12*EXP(AO12*-G12/H12)</f>
        <v/>
      </c>
      <c r="AQ12" s="8">
        <f t="array" aca="1" ref="AQ12" ca="1">INDIRECT(CONCATENATE("Sheet1!K",AA12+2))+INDIRECT(CONCATENATE("Sheet1!J",AA12))*-PM5_Pu_NGI_AYBR!G12/PM5_Pu_NGI_AYBR!H12</f>
        <v/>
      </c>
      <c r="AR12" t="n">
        <v>3.06170155258661</v>
      </c>
      <c r="AS12" t="n">
        <v>2.196586688657729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0</t>
        </is>
      </c>
      <c r="BF12" t="inlineStr">
        <is>
          <t>1</t>
        </is>
      </c>
      <c r="BH12" t="n">
        <v>1.728111996707224</v>
      </c>
    </row>
    <row r="13">
      <c r="A13" t="inlineStr">
        <is>
          <t>PM5</t>
        </is>
      </c>
      <c r="B13" t="inlineStr">
        <is>
          <t>NGI</t>
        </is>
      </c>
      <c r="C13" t="inlineStr">
        <is>
          <t>Empire_Wind_1</t>
        </is>
      </c>
      <c r="D13" t="inlineStr">
        <is>
          <t>D2</t>
        </is>
      </c>
      <c r="E13" t="n">
        <v>0</v>
      </c>
      <c r="F13" t="n">
        <v>4</v>
      </c>
      <c r="G13" t="n">
        <v>-4.2667</v>
      </c>
      <c r="H13" t="n">
        <v>30</v>
      </c>
      <c r="I13" t="n">
        <v>9</v>
      </c>
      <c r="J13" t="n">
        <v>30</v>
      </c>
      <c r="K13" t="n">
        <v>3.8686</v>
      </c>
      <c r="L13" t="n">
        <v>3.4623</v>
      </c>
      <c r="M13" t="n">
        <v>0.31999</v>
      </c>
      <c r="N13" t="n">
        <v>362.3893</v>
      </c>
      <c r="O13" t="n">
        <v>0.08577799999999999</v>
      </c>
      <c r="P13" t="n">
        <v>30.5615</v>
      </c>
      <c r="Q13" t="n">
        <v>2.2261e-14</v>
      </c>
      <c r="R13" t="n">
        <v>1.4225</v>
      </c>
      <c r="S13" t="n">
        <v>0.03</v>
      </c>
      <c r="T13" t="n">
        <v>3.6966</v>
      </c>
      <c r="U13" t="n">
        <v>0.47168</v>
      </c>
      <c r="V13" t="n">
        <v>44.89</v>
      </c>
      <c r="W13" t="n">
        <v>0.02</v>
      </c>
      <c r="X13" t="n">
        <v>0.3515</v>
      </c>
      <c r="Y13" t="n">
        <v>0.61412</v>
      </c>
      <c r="Z13" t="n">
        <v>0.37</v>
      </c>
      <c r="AA13" t="n">
        <v>63</v>
      </c>
      <c r="AB13" t="n">
        <v>30</v>
      </c>
      <c r="AC13" t="n">
        <v>0</v>
      </c>
      <c r="AD13" t="n">
        <v>87000</v>
      </c>
      <c r="AE13" t="n">
        <v>45.4</v>
      </c>
      <c r="AF13" t="n">
        <v>0.35</v>
      </c>
      <c r="AG13" t="n">
        <v>1</v>
      </c>
      <c r="AH13" t="n">
        <v>1</v>
      </c>
      <c r="AI13" t="n">
        <v>1.2328</v>
      </c>
      <c r="AJ13" t="inlineStr">
        <is>
          <t>21a_FC11_OCR1.3_DR35</t>
        </is>
      </c>
      <c r="AL13" t="inlineStr">
        <is>
          <t>Pu</t>
        </is>
      </c>
      <c r="AM13">
        <f>($AR$9+$AS$9*AA13/100)</f>
        <v/>
      </c>
      <c r="AN13">
        <f>($AT$9+$AU$9*AA13/100)</f>
        <v/>
      </c>
      <c r="AO13">
        <f>($AV$9+$AW$9*AA13/100)</f>
        <v/>
      </c>
      <c r="AP13">
        <f>AM13+AN13*EXP(AO13*-G13/H13)</f>
        <v/>
      </c>
      <c r="AQ13" s="8">
        <f t="array" aca="1" ref="AQ13" ca="1">INDIRECT(CONCATENATE("Sheet1!K",AA13+2))+INDIRECT(CONCATENATE("Sheet1!J",AA13))*-PM5_Pu_NGI_AYBR!G13/PM5_Pu_NGI_AYBR!H13</f>
        <v/>
      </c>
      <c r="AR13" t="n">
        <v>21.24746433764458</v>
      </c>
      <c r="AS13" t="n">
        <v>-31.86592536531552</v>
      </c>
      <c r="AT13" t="n">
        <v>-67.63767406241838</v>
      </c>
      <c r="AU13" t="n">
        <v>122.7807225778821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1</t>
        </is>
      </c>
      <c r="BF13" t="inlineStr">
        <is>
          <t>1</t>
        </is>
      </c>
      <c r="BH13" t="n">
        <v>0.6157299906064528</v>
      </c>
    </row>
    <row r="14">
      <c r="A14" t="inlineStr">
        <is>
          <t>PM5</t>
        </is>
      </c>
      <c r="B14" t="inlineStr">
        <is>
          <t>NGI</t>
        </is>
      </c>
      <c r="C14" t="inlineStr">
        <is>
          <t>Empire_Wind_1</t>
        </is>
      </c>
      <c r="D14" t="inlineStr">
        <is>
          <t>D2</t>
        </is>
      </c>
      <c r="E14" t="n">
        <v>0</v>
      </c>
      <c r="F14" t="n">
        <v>4</v>
      </c>
      <c r="G14" t="n">
        <v>-4.2667</v>
      </c>
      <c r="H14" t="n">
        <v>34</v>
      </c>
      <c r="I14" t="n">
        <v>9</v>
      </c>
      <c r="J14" t="n">
        <v>30</v>
      </c>
      <c r="K14" t="n">
        <v>3.9078</v>
      </c>
      <c r="L14" t="n">
        <v>3.4623</v>
      </c>
      <c r="M14" t="n">
        <v>0.31999</v>
      </c>
      <c r="N14" t="n">
        <v>354.6386</v>
      </c>
      <c r="O14" t="n">
        <v>0.087451</v>
      </c>
      <c r="P14" t="n">
        <v>30.5615</v>
      </c>
      <c r="Q14" t="n">
        <v>2.2261e-14</v>
      </c>
      <c r="R14" t="n">
        <v>1.3014</v>
      </c>
      <c r="S14" t="n">
        <v>0.03</v>
      </c>
      <c r="T14" t="n">
        <v>3.5729</v>
      </c>
      <c r="U14" t="n">
        <v>0.45429</v>
      </c>
      <c r="V14" t="n">
        <v>44.89</v>
      </c>
      <c r="W14" t="n">
        <v>0.02</v>
      </c>
      <c r="X14" t="n">
        <v>0.3515</v>
      </c>
      <c r="Y14" t="n">
        <v>0.61412</v>
      </c>
      <c r="Z14" t="n">
        <v>0.37</v>
      </c>
      <c r="AA14" t="n">
        <v>63</v>
      </c>
      <c r="AB14" t="n">
        <v>30</v>
      </c>
      <c r="AC14" t="n">
        <v>0</v>
      </c>
      <c r="AD14" t="n">
        <v>87000</v>
      </c>
      <c r="AE14" t="n">
        <v>45.4</v>
      </c>
      <c r="AF14" t="n">
        <v>0.35</v>
      </c>
      <c r="AG14" t="n">
        <v>1</v>
      </c>
      <c r="AH14" t="n">
        <v>1</v>
      </c>
      <c r="AI14" t="n">
        <v>1.2328</v>
      </c>
      <c r="AJ14" t="inlineStr">
        <is>
          <t>21a_FC11_OCR1.3_DR35</t>
        </is>
      </c>
      <c r="AL14" t="inlineStr">
        <is>
          <t>Pu</t>
        </is>
      </c>
      <c r="AM14">
        <f>($AR$9+$AS$9*AA14/100)</f>
        <v/>
      </c>
      <c r="AN14">
        <f>($AT$9+$AU$9*AA14/100)</f>
        <v/>
      </c>
      <c r="AO14">
        <f>($AV$9+$AW$9*AA14/100)</f>
        <v/>
      </c>
      <c r="AP14">
        <f>AM14+AN14*EXP(AO14*-G14/H14)</f>
        <v/>
      </c>
      <c r="AQ14" s="8">
        <f t="array" aca="1" ref="AQ14" ca="1">INDIRECT(CONCATENATE("Sheet1!K",AA14+2))+INDIRECT(CONCATENATE("Sheet1!J",AA14))*-PM5_Pu_NGI_AYBR!G14/PM5_Pu_NGI_AYBR!H14</f>
        <v/>
      </c>
      <c r="AR14" t="n">
        <v>3.766600651923763</v>
      </c>
      <c r="AS14" t="n">
        <v>0.001991315892320759</v>
      </c>
      <c r="AT14" t="n">
        <v>7.373303789851037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0</t>
        </is>
      </c>
      <c r="BF14" t="inlineStr">
        <is>
          <t>2</t>
        </is>
      </c>
      <c r="BH14" t="n">
        <v>0.7628540075696491</v>
      </c>
    </row>
    <row r="15">
      <c r="A15" t="inlineStr">
        <is>
          <t>PM5</t>
        </is>
      </c>
      <c r="B15" t="inlineStr">
        <is>
          <t>NGI</t>
        </is>
      </c>
      <c r="C15" t="inlineStr">
        <is>
          <t>Empire_Wind_1</t>
        </is>
      </c>
      <c r="D15" t="inlineStr">
        <is>
          <t>D2</t>
        </is>
      </c>
      <c r="E15" t="n">
        <v>0</v>
      </c>
      <c r="F15" t="n">
        <v>4</v>
      </c>
      <c r="G15" t="n">
        <v>-3.8333</v>
      </c>
      <c r="H15" t="n">
        <v>30</v>
      </c>
      <c r="I15" t="n">
        <v>9</v>
      </c>
      <c r="J15" t="n">
        <v>30</v>
      </c>
      <c r="K15" t="n">
        <v>3.9025</v>
      </c>
      <c r="L15" t="n">
        <v>3.4866</v>
      </c>
      <c r="M15" t="n">
        <v>0.31999</v>
      </c>
      <c r="N15" t="n">
        <v>356.2869</v>
      </c>
      <c r="O15" t="n">
        <v>0.08722199999999999</v>
      </c>
      <c r="P15" t="n">
        <v>30.5615</v>
      </c>
      <c r="Q15" t="n">
        <v>2.2261e-14</v>
      </c>
      <c r="R15" t="n">
        <v>1.4225</v>
      </c>
      <c r="S15" t="n">
        <v>0.03</v>
      </c>
      <c r="T15" t="n">
        <v>3.6966</v>
      </c>
      <c r="U15" t="n">
        <v>0.47168</v>
      </c>
      <c r="V15" t="n">
        <v>44.89</v>
      </c>
      <c r="W15" t="n">
        <v>0.02</v>
      </c>
      <c r="X15" t="n">
        <v>0.3515</v>
      </c>
      <c r="Y15" t="n">
        <v>0.61412</v>
      </c>
      <c r="Z15" t="n">
        <v>0.37</v>
      </c>
      <c r="AA15" t="n">
        <v>63</v>
      </c>
      <c r="AB15" t="n">
        <v>30</v>
      </c>
      <c r="AC15" t="n">
        <v>0</v>
      </c>
      <c r="AD15" t="n">
        <v>87000</v>
      </c>
      <c r="AE15" t="n">
        <v>45.4</v>
      </c>
      <c r="AF15" t="n">
        <v>0.35</v>
      </c>
      <c r="AG15" t="n">
        <v>1</v>
      </c>
      <c r="AH15" t="n">
        <v>1</v>
      </c>
      <c r="AI15" t="n">
        <v>1.2328</v>
      </c>
      <c r="AJ15" t="inlineStr">
        <is>
          <t>21a_FC11_OCR1.3_DR35</t>
        </is>
      </c>
      <c r="AL15" t="inlineStr">
        <is>
          <t>Pu</t>
        </is>
      </c>
      <c r="AM15">
        <f>($AR$9+$AS$9*AA15/100)</f>
        <v/>
      </c>
      <c r="AN15">
        <f>($AT$9+$AU$9*AA15/100)</f>
        <v/>
      </c>
      <c r="AO15">
        <f>($AV$9+$AW$9*AA15/100)</f>
        <v/>
      </c>
      <c r="AP15">
        <f>AM15+AN15*EXP(AO15*-G15/H15)</f>
        <v/>
      </c>
      <c r="AQ15" s="8">
        <f t="array" aca="1" ref="AQ15" ca="1">INDIRECT(CONCATENATE("Sheet1!K",AA15+2))+INDIRECT(CONCATENATE("Sheet1!J",AA15))*-PM5_Pu_NGI_AYBR!G15/PM5_Pu_NGI_AYBR!H15</f>
        <v/>
      </c>
      <c r="AR15" t="n">
        <v>1.249870215120212</v>
      </c>
      <c r="AS15" t="n">
        <v>3.897810831729768</v>
      </c>
      <c r="AT15" t="n">
        <v>-1.075235642238393</v>
      </c>
      <c r="AU15" t="n">
        <v>2.065367715901961</v>
      </c>
      <c r="AV15" t="n">
        <v>-12.6091615838974</v>
      </c>
      <c r="AW15" t="n">
        <v>27.54554758770368</v>
      </c>
      <c r="AX15" t="n">
        <v>1</v>
      </c>
      <c r="AY15" t="n">
        <v>1</v>
      </c>
      <c r="AZ15" t="n">
        <v>1</v>
      </c>
      <c r="BB15" t="inlineStr">
        <is>
          <t>tan_phi</t>
        </is>
      </c>
      <c r="BC15" t="inlineStr">
        <is>
          <t>z_L</t>
        </is>
      </c>
      <c r="BE15" t="inlineStr">
        <is>
          <t>1</t>
        </is>
      </c>
      <c r="BF15" t="inlineStr">
        <is>
          <t>2</t>
        </is>
      </c>
      <c r="BH15" t="n">
        <v>0.3815985887549576</v>
      </c>
    </row>
    <row r="16">
      <c r="A16" t="inlineStr">
        <is>
          <t>PM5</t>
        </is>
      </c>
      <c r="B16" t="inlineStr">
        <is>
          <t>NGI</t>
        </is>
      </c>
      <c r="C16" t="inlineStr">
        <is>
          <t>Empire_Wind_1</t>
        </is>
      </c>
      <c r="D16" t="inlineStr">
        <is>
          <t>D2</t>
        </is>
      </c>
      <c r="E16" t="n">
        <v>0</v>
      </c>
      <c r="F16" t="n">
        <v>4</v>
      </c>
      <c r="G16" t="n">
        <v>-3.8333</v>
      </c>
      <c r="H16" t="n">
        <v>34</v>
      </c>
      <c r="I16" t="n">
        <v>9</v>
      </c>
      <c r="J16" t="n">
        <v>30</v>
      </c>
      <c r="K16" t="n">
        <v>3.9378</v>
      </c>
      <c r="L16" t="n">
        <v>3.4866</v>
      </c>
      <c r="M16" t="n">
        <v>0.31999</v>
      </c>
      <c r="N16" t="n">
        <v>349.4701</v>
      </c>
      <c r="O16" t="n">
        <v>0.088725</v>
      </c>
      <c r="P16" t="n">
        <v>30.5615</v>
      </c>
      <c r="Q16" t="n">
        <v>2.2261e-14</v>
      </c>
      <c r="R16" t="n">
        <v>1.3014</v>
      </c>
      <c r="S16" t="n">
        <v>0.03</v>
      </c>
      <c r="T16" t="n">
        <v>3.5729</v>
      </c>
      <c r="U16" t="n">
        <v>0.45429</v>
      </c>
      <c r="V16" t="n">
        <v>44.89</v>
      </c>
      <c r="W16" t="n">
        <v>0.02</v>
      </c>
      <c r="X16" t="n">
        <v>0.3515</v>
      </c>
      <c r="Y16" t="n">
        <v>0.61412</v>
      </c>
      <c r="Z16" t="n">
        <v>0.37</v>
      </c>
      <c r="AA16" t="n">
        <v>63</v>
      </c>
      <c r="AB16" t="n">
        <v>30</v>
      </c>
      <c r="AC16" t="n">
        <v>0</v>
      </c>
      <c r="AD16" t="n">
        <v>87000</v>
      </c>
      <c r="AE16" t="n">
        <v>45.4</v>
      </c>
      <c r="AF16" t="n">
        <v>0.35</v>
      </c>
      <c r="AG16" t="n">
        <v>1</v>
      </c>
      <c r="AH16" t="n">
        <v>1</v>
      </c>
      <c r="AI16" t="n">
        <v>1.2328</v>
      </c>
      <c r="AJ16" t="inlineStr">
        <is>
          <t>21a_FC11_OCR1.3_DR35</t>
        </is>
      </c>
      <c r="AL16" t="inlineStr">
        <is>
          <t>Pu</t>
        </is>
      </c>
      <c r="AM16">
        <f>($AR$9+$AS$9*AA16/100)</f>
        <v/>
      </c>
      <c r="AN16">
        <f>($AT$9+$AU$9*AA16/100)</f>
        <v/>
      </c>
      <c r="AO16">
        <f>($AV$9+$AW$9*AA16/100)</f>
        <v/>
      </c>
      <c r="AP16">
        <f>AM16+AN16*EXP(AO16*-G16/H16)</f>
        <v/>
      </c>
      <c r="AQ16" s="8">
        <f t="array" aca="1" ref="AQ16" ca="1">INDIRECT(CONCATENATE("Sheet1!K",AA16+2))+INDIRECT(CONCATENATE("Sheet1!J",AA16))*-PM5_Pu_NGI_AYBR!G16/PM5_Pu_NGI_AYBR!H16</f>
        <v/>
      </c>
      <c r="AR16" t="n">
        <v>4.241536666666667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CSR</t>
        </is>
      </c>
      <c r="BC16" t="inlineStr">
        <is>
          <t>z_L</t>
        </is>
      </c>
      <c r="BE16" t="inlineStr">
        <is>
          <t>0</t>
        </is>
      </c>
      <c r="BF16" t="inlineStr">
        <is>
          <t>0</t>
        </is>
      </c>
      <c r="BH16" t="n">
        <v>2.931334633397725</v>
      </c>
    </row>
    <row r="17">
      <c r="A17" t="inlineStr">
        <is>
          <t>PM5</t>
        </is>
      </c>
      <c r="B17" t="inlineStr">
        <is>
          <t>NGI</t>
        </is>
      </c>
      <c r="C17" t="inlineStr">
        <is>
          <t>Empire_Wind_1</t>
        </is>
      </c>
      <c r="D17" t="inlineStr">
        <is>
          <t>D2</t>
        </is>
      </c>
      <c r="E17" t="n">
        <v>0</v>
      </c>
      <c r="F17" t="n">
        <v>4</v>
      </c>
      <c r="G17" t="n">
        <v>-3.4</v>
      </c>
      <c r="H17" t="n">
        <v>30</v>
      </c>
      <c r="I17" t="n">
        <v>9</v>
      </c>
      <c r="J17" t="n">
        <v>30</v>
      </c>
      <c r="K17" t="n">
        <v>3.9364</v>
      </c>
      <c r="L17" t="n">
        <v>3.5109</v>
      </c>
      <c r="M17" t="n">
        <v>0.31999</v>
      </c>
      <c r="N17" t="n">
        <v>350.3866</v>
      </c>
      <c r="O17" t="n">
        <v>0.088667</v>
      </c>
      <c r="P17" t="n">
        <v>30.5615</v>
      </c>
      <c r="Q17" t="n">
        <v>2.2261e-14</v>
      </c>
      <c r="R17" t="n">
        <v>1.4225</v>
      </c>
      <c r="S17" t="n">
        <v>0.03</v>
      </c>
      <c r="T17" t="n">
        <v>3.6966</v>
      </c>
      <c r="U17" t="n">
        <v>0.47168</v>
      </c>
      <c r="V17" t="n">
        <v>44.89</v>
      </c>
      <c r="W17" t="n">
        <v>0.02</v>
      </c>
      <c r="X17" t="n">
        <v>0.3515</v>
      </c>
      <c r="Y17" t="n">
        <v>0.61412</v>
      </c>
      <c r="Z17" t="n">
        <v>0.37</v>
      </c>
      <c r="AA17" t="n">
        <v>63</v>
      </c>
      <c r="AB17" t="n">
        <v>30</v>
      </c>
      <c r="AC17" t="n">
        <v>0</v>
      </c>
      <c r="AD17" t="n">
        <v>87000</v>
      </c>
      <c r="AE17" t="n">
        <v>45.4</v>
      </c>
      <c r="AF17" t="n">
        <v>0.35</v>
      </c>
      <c r="AG17" t="n">
        <v>1</v>
      </c>
      <c r="AH17" t="n">
        <v>1</v>
      </c>
      <c r="AI17" t="n">
        <v>1.2328</v>
      </c>
      <c r="AJ17" t="inlineStr">
        <is>
          <t>21a_FC11_OCR1.3_DR35</t>
        </is>
      </c>
      <c r="AL17" t="inlineStr">
        <is>
          <t>Pu</t>
        </is>
      </c>
      <c r="AM17">
        <f>($AR$9+$AS$9*AA17/100)</f>
        <v/>
      </c>
      <c r="AN17">
        <f>($AT$9+$AU$9*AA17/100)</f>
        <v/>
      </c>
      <c r="AO17">
        <f>($AV$9+$AW$9*AA17/100)</f>
        <v/>
      </c>
      <c r="AP17">
        <f>AM17+AN17*EXP(AO17*-G17/H17)</f>
        <v/>
      </c>
      <c r="AQ17" s="8">
        <f t="array" aca="1" ref="AQ17" ca="1">INDIRECT(CONCATENATE("Sheet1!K",AA17+2))+INDIRECT(CONCATENATE("Sheet1!J",AA17))*-PM5_Pu_NGI_AYBR!G17/PM5_Pu_NGI_AYBR!H17</f>
        <v/>
      </c>
      <c r="AR17" t="n">
        <v>-74.01221168426092</v>
      </c>
      <c r="AS17" t="n">
        <v>223.582141562033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CSR</t>
        </is>
      </c>
      <c r="BC17" t="inlineStr">
        <is>
          <t>z_L</t>
        </is>
      </c>
      <c r="BE17" t="inlineStr">
        <is>
          <t>1</t>
        </is>
      </c>
      <c r="BF17" t="inlineStr">
        <is>
          <t>0</t>
        </is>
      </c>
      <c r="BH17" t="n">
        <v>2.931334633402877</v>
      </c>
    </row>
    <row r="18">
      <c r="A18" t="inlineStr">
        <is>
          <t>PM5</t>
        </is>
      </c>
      <c r="B18" t="inlineStr">
        <is>
          <t>NGI</t>
        </is>
      </c>
      <c r="C18" t="inlineStr">
        <is>
          <t>Empire_Wind_1</t>
        </is>
      </c>
      <c r="D18" t="inlineStr">
        <is>
          <t>D2</t>
        </is>
      </c>
      <c r="E18" t="n">
        <v>0</v>
      </c>
      <c r="F18" t="n">
        <v>4</v>
      </c>
      <c r="G18" t="n">
        <v>-3.4</v>
      </c>
      <c r="H18" t="n">
        <v>34</v>
      </c>
      <c r="I18" t="n">
        <v>9</v>
      </c>
      <c r="J18" t="n">
        <v>30</v>
      </c>
      <c r="K18" t="n">
        <v>3.9677</v>
      </c>
      <c r="L18" t="n">
        <v>3.5109</v>
      </c>
      <c r="M18" t="n">
        <v>0.31999</v>
      </c>
      <c r="N18" t="n">
        <v>344.4501</v>
      </c>
      <c r="O18" t="n">
        <v>0.09</v>
      </c>
      <c r="P18" t="n">
        <v>30.5615</v>
      </c>
      <c r="Q18" t="n">
        <v>2.2261e-14</v>
      </c>
      <c r="R18" t="n">
        <v>1.3014</v>
      </c>
      <c r="S18" t="n">
        <v>0.03</v>
      </c>
      <c r="T18" t="n">
        <v>3.5729</v>
      </c>
      <c r="U18" t="n">
        <v>0.45429</v>
      </c>
      <c r="V18" t="n">
        <v>44.89</v>
      </c>
      <c r="W18" t="n">
        <v>0.02</v>
      </c>
      <c r="X18" t="n">
        <v>0.3515</v>
      </c>
      <c r="Y18" t="n">
        <v>0.61412</v>
      </c>
      <c r="Z18" t="n">
        <v>0.37</v>
      </c>
      <c r="AA18" t="n">
        <v>63</v>
      </c>
      <c r="AB18" t="n">
        <v>30</v>
      </c>
      <c r="AC18" t="n">
        <v>0</v>
      </c>
      <c r="AD18" t="n">
        <v>87000</v>
      </c>
      <c r="AE18" t="n">
        <v>45.4</v>
      </c>
      <c r="AF18" t="n">
        <v>0.35</v>
      </c>
      <c r="AG18" t="n">
        <v>1</v>
      </c>
      <c r="AH18" t="n">
        <v>1</v>
      </c>
      <c r="AI18" t="n">
        <v>1.2328</v>
      </c>
      <c r="AJ18" t="inlineStr">
        <is>
          <t>21a_FC11_OCR1.3_DR35</t>
        </is>
      </c>
      <c r="AL18" t="inlineStr">
        <is>
          <t>Pu</t>
        </is>
      </c>
      <c r="AM18">
        <f>($AR$9+$AS$9*AA18/100)</f>
        <v/>
      </c>
      <c r="AN18">
        <f>($AT$9+$AU$9*AA18/100)</f>
        <v/>
      </c>
      <c r="AO18">
        <f>($AV$9+$AW$9*AA18/100)</f>
        <v/>
      </c>
      <c r="AP18">
        <f>AM18+AN18*EXP(AO18*-G18/H18)</f>
        <v/>
      </c>
      <c r="AQ18" s="8">
        <f t="array" aca="1" ref="AQ18" ca="1">INDIRECT(CONCATENATE("Sheet1!K",AA18+2))+INDIRECT(CONCATENATE("Sheet1!J",AA18))*-PM5_Pu_NGI_AYBR!G18/PM5_Pu_NGI_AYBR!H18</f>
        <v/>
      </c>
      <c r="AR18" t="n">
        <v>2.705589491644011</v>
      </c>
      <c r="AS18" t="n">
        <v>0.7947739802064739</v>
      </c>
      <c r="AT18" t="n">
        <v>1.882408946205444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2</t>
        </is>
      </c>
      <c r="BF18" t="inlineStr">
        <is>
          <t>0</t>
        </is>
      </c>
      <c r="BH18" t="n">
        <v>2.931334633419981</v>
      </c>
    </row>
    <row r="19">
      <c r="A19" t="inlineStr">
        <is>
          <t>PM5</t>
        </is>
      </c>
      <c r="B19" t="inlineStr">
        <is>
          <t>NGI</t>
        </is>
      </c>
      <c r="C19" t="inlineStr">
        <is>
          <t>Empire_Wind_1</t>
        </is>
      </c>
      <c r="D19" t="inlineStr">
        <is>
          <t>D2</t>
        </is>
      </c>
      <c r="E19" t="n">
        <v>0</v>
      </c>
      <c r="F19" t="n">
        <v>5</v>
      </c>
      <c r="G19" t="n">
        <v>-8.5</v>
      </c>
      <c r="H19" t="n">
        <v>30</v>
      </c>
      <c r="I19" t="n">
        <v>9</v>
      </c>
      <c r="J19" t="n">
        <v>30</v>
      </c>
      <c r="K19" t="n">
        <v>3.5372</v>
      </c>
      <c r="L19" t="n">
        <v>3.2246</v>
      </c>
      <c r="M19" t="n">
        <v>0.31999</v>
      </c>
      <c r="N19" t="n">
        <v>436.5929</v>
      </c>
      <c r="O19" t="n">
        <v>0.07166699999999999</v>
      </c>
      <c r="P19" t="n">
        <v>30.5615</v>
      </c>
      <c r="Q19" t="n">
        <v>2.2261e-14</v>
      </c>
      <c r="R19" t="n">
        <v>1.4225</v>
      </c>
      <c r="S19" t="n">
        <v>0.03</v>
      </c>
      <c r="T19" t="n">
        <v>3.6966</v>
      </c>
      <c r="U19" t="n">
        <v>0.47168</v>
      </c>
      <c r="V19" t="n">
        <v>44.89</v>
      </c>
      <c r="W19" t="n">
        <v>0.02</v>
      </c>
      <c r="X19" t="n">
        <v>0.3515</v>
      </c>
      <c r="Y19" t="n">
        <v>0.61412</v>
      </c>
      <c r="Z19" t="n">
        <v>0.37</v>
      </c>
      <c r="AA19" t="n">
        <v>63</v>
      </c>
      <c r="AB19" t="n">
        <v>30</v>
      </c>
      <c r="AC19" t="n">
        <v>0</v>
      </c>
      <c r="AD19" t="n">
        <v>124424.2424</v>
      </c>
      <c r="AE19" t="n">
        <v>73.12</v>
      </c>
      <c r="AF19" t="n">
        <v>0.35</v>
      </c>
      <c r="AG19" t="n">
        <v>1</v>
      </c>
      <c r="AH19" t="n">
        <v>1</v>
      </c>
      <c r="AI19" t="n">
        <v>1.2328</v>
      </c>
      <c r="AJ19" t="inlineStr">
        <is>
          <t>21a_FC11_OCR1.3_DR35</t>
        </is>
      </c>
      <c r="AL19" t="inlineStr">
        <is>
          <t>Pu</t>
        </is>
      </c>
      <c r="AM19">
        <f>($AR$9+$AS$9*AA19/100)</f>
        <v/>
      </c>
      <c r="AN19">
        <f>($AT$9+$AU$9*AA19/100)</f>
        <v/>
      </c>
      <c r="AO19">
        <f>($AV$9+$AW$9*AA19/100)</f>
        <v/>
      </c>
      <c r="AP19">
        <f>AM19+AN19*EXP(AO19*-G19/H19)</f>
        <v/>
      </c>
      <c r="AQ19" s="8">
        <f t="array" aca="1" ref="AQ19" ca="1">INDIRECT(CONCATENATE("Sheet1!K",AA19+2))+INDIRECT(CONCATENATE("Sheet1!J",AA19))*-PM5_Pu_NGI_AYBR!G19/PM5_Pu_NGI_AYBR!H19</f>
        <v/>
      </c>
      <c r="AR19" t="n">
        <v>3.06170155258661</v>
      </c>
      <c r="AS19" t="n">
        <v>2.196586688657729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0</t>
        </is>
      </c>
      <c r="BF19" t="inlineStr">
        <is>
          <t>1</t>
        </is>
      </c>
      <c r="BH19" t="n">
        <v>1.728111996707224</v>
      </c>
    </row>
    <row r="20">
      <c r="A20" t="inlineStr">
        <is>
          <t>PM5</t>
        </is>
      </c>
      <c r="B20" t="inlineStr">
        <is>
          <t>NGI</t>
        </is>
      </c>
      <c r="C20" t="inlineStr">
        <is>
          <t>Empire_Wind_1</t>
        </is>
      </c>
      <c r="D20" t="inlineStr">
        <is>
          <t>D2</t>
        </is>
      </c>
      <c r="E20" t="n">
        <v>0</v>
      </c>
      <c r="F20" t="n">
        <v>5</v>
      </c>
      <c r="G20" t="n">
        <v>-8.5</v>
      </c>
      <c r="H20" t="n">
        <v>34</v>
      </c>
      <c r="I20" t="n">
        <v>9</v>
      </c>
      <c r="J20" t="n">
        <v>30</v>
      </c>
      <c r="K20" t="n">
        <v>3.6155</v>
      </c>
      <c r="L20" t="n">
        <v>3.2246</v>
      </c>
      <c r="M20" t="n">
        <v>0.31999</v>
      </c>
      <c r="N20" t="n">
        <v>415.6364</v>
      </c>
      <c r="O20" t="n">
        <v>0.075</v>
      </c>
      <c r="P20" t="n">
        <v>30.5615</v>
      </c>
      <c r="Q20" t="n">
        <v>2.2261e-14</v>
      </c>
      <c r="R20" t="n">
        <v>1.3014</v>
      </c>
      <c r="S20" t="n">
        <v>0.03</v>
      </c>
      <c r="T20" t="n">
        <v>3.5729</v>
      </c>
      <c r="U20" t="n">
        <v>0.45429</v>
      </c>
      <c r="V20" t="n">
        <v>44.89</v>
      </c>
      <c r="W20" t="n">
        <v>0.02</v>
      </c>
      <c r="X20" t="n">
        <v>0.3515</v>
      </c>
      <c r="Y20" t="n">
        <v>0.61412</v>
      </c>
      <c r="Z20" t="n">
        <v>0.37</v>
      </c>
      <c r="AA20" t="n">
        <v>63</v>
      </c>
      <c r="AB20" t="n">
        <v>30</v>
      </c>
      <c r="AC20" t="n">
        <v>0</v>
      </c>
      <c r="AD20" t="n">
        <v>124424.2424</v>
      </c>
      <c r="AE20" t="n">
        <v>73.12</v>
      </c>
      <c r="AF20" t="n">
        <v>0.35</v>
      </c>
      <c r="AG20" t="n">
        <v>1</v>
      </c>
      <c r="AH20" t="n">
        <v>1</v>
      </c>
      <c r="AI20" t="n">
        <v>1.2328</v>
      </c>
      <c r="AJ20" t="inlineStr">
        <is>
          <t>21a_FC11_OCR1.3_DR35</t>
        </is>
      </c>
      <c r="AL20" t="inlineStr">
        <is>
          <t>Pu</t>
        </is>
      </c>
      <c r="AM20">
        <f>($AR$9+$AS$9*AA20/100)</f>
        <v/>
      </c>
      <c r="AN20">
        <f>($AT$9+$AU$9*AA20/100)</f>
        <v/>
      </c>
      <c r="AO20">
        <f>($AV$9+$AW$9*AA20/100)</f>
        <v/>
      </c>
      <c r="AP20">
        <f>AM20+AN20*EXP(AO20*-G20/H20)</f>
        <v/>
      </c>
      <c r="AQ20" s="8">
        <f t="array" aca="1" ref="AQ20" ca="1">INDIRECT(CONCATENATE("Sheet1!K",AA20+2))+INDIRECT(CONCATENATE("Sheet1!J",AA20))*-PM5_Pu_NGI_AYBR!G20/PM5_Pu_NGI_AYBR!H20</f>
        <v/>
      </c>
      <c r="AR20" t="n">
        <v>28.22060736251363</v>
      </c>
      <c r="AS20" t="n">
        <v>-71.8825879598465</v>
      </c>
      <c r="AT20" t="n">
        <v>-152.8723001127156</v>
      </c>
      <c r="AU20" t="n">
        <v>443.0539594810327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B20" t="inlineStr">
        <is>
          <t>CSR</t>
        </is>
      </c>
      <c r="BC20" t="inlineStr">
        <is>
          <t>z_L</t>
        </is>
      </c>
      <c r="BE20" t="inlineStr">
        <is>
          <t>1</t>
        </is>
      </c>
      <c r="BF20" t="inlineStr">
        <is>
          <t>1</t>
        </is>
      </c>
      <c r="BH20" t="n">
        <v>1.728111996708378</v>
      </c>
    </row>
    <row r="21">
      <c r="A21" t="inlineStr">
        <is>
          <t>PM5</t>
        </is>
      </c>
      <c r="B21" t="inlineStr">
        <is>
          <t>NGI</t>
        </is>
      </c>
      <c r="C21" t="inlineStr">
        <is>
          <t>Empire_Wind_1</t>
        </is>
      </c>
      <c r="D21" t="inlineStr">
        <is>
          <t>D2</t>
        </is>
      </c>
      <c r="E21" t="n">
        <v>0</v>
      </c>
      <c r="F21" t="n">
        <v>5</v>
      </c>
      <c r="G21" t="n">
        <v>-8</v>
      </c>
      <c r="H21" t="n">
        <v>30</v>
      </c>
      <c r="I21" t="n">
        <v>9</v>
      </c>
      <c r="J21" t="n">
        <v>30</v>
      </c>
      <c r="K21" t="n">
        <v>3.5764</v>
      </c>
      <c r="L21" t="n">
        <v>3.2527</v>
      </c>
      <c r="M21" t="n">
        <v>0.31999</v>
      </c>
      <c r="N21" t="n">
        <v>426.4395</v>
      </c>
      <c r="O21" t="n">
        <v>0.073333</v>
      </c>
      <c r="P21" t="n">
        <v>30.5615</v>
      </c>
      <c r="Q21" t="n">
        <v>2.2261e-14</v>
      </c>
      <c r="R21" t="n">
        <v>1.4225</v>
      </c>
      <c r="S21" t="n">
        <v>0.03</v>
      </c>
      <c r="T21" t="n">
        <v>3.6966</v>
      </c>
      <c r="U21" t="n">
        <v>0.47168</v>
      </c>
      <c r="V21" t="n">
        <v>44.89</v>
      </c>
      <c r="W21" t="n">
        <v>0.02</v>
      </c>
      <c r="X21" t="n">
        <v>0.3515</v>
      </c>
      <c r="Y21" t="n">
        <v>0.61412</v>
      </c>
      <c r="Z21" t="n">
        <v>0.37</v>
      </c>
      <c r="AA21" t="n">
        <v>63</v>
      </c>
      <c r="AB21" t="n">
        <v>30</v>
      </c>
      <c r="AC21" t="n">
        <v>0</v>
      </c>
      <c r="AD21" t="n">
        <v>124424.2424</v>
      </c>
      <c r="AE21" t="n">
        <v>73.12</v>
      </c>
      <c r="AF21" t="n">
        <v>0.35</v>
      </c>
      <c r="AG21" t="n">
        <v>1</v>
      </c>
      <c r="AH21" t="n">
        <v>1</v>
      </c>
      <c r="AI21" t="n">
        <v>1.2328</v>
      </c>
      <c r="AJ21" t="inlineStr">
        <is>
          <t>21a_FC11_OCR1.3_DR35</t>
        </is>
      </c>
      <c r="AL21" t="inlineStr">
        <is>
          <t>Pu</t>
        </is>
      </c>
      <c r="AM21">
        <f>($AR$9+$AS$9*AA21/100)</f>
        <v/>
      </c>
      <c r="AN21">
        <f>($AT$9+$AU$9*AA21/100)</f>
        <v/>
      </c>
      <c r="AO21">
        <f>($AV$9+$AW$9*AA21/100)</f>
        <v/>
      </c>
      <c r="AP21">
        <f>AM21+AN21*EXP(AO21*-G21/H21)</f>
        <v/>
      </c>
      <c r="AQ21" s="8">
        <f t="array" aca="1" ref="AQ21" ca="1">INDIRECT(CONCATENATE("Sheet1!K",AA21+2))+INDIRECT(CONCATENATE("Sheet1!J",AA21))*-PM5_Pu_NGI_AYBR!G21/PM5_Pu_NGI_AYBR!H21</f>
        <v/>
      </c>
      <c r="AR21" t="n">
        <v>1.146133829316826</v>
      </c>
      <c r="AS21" t="n">
        <v>0.9516298123240261</v>
      </c>
      <c r="AT21" t="n">
        <v>1.998837760506444</v>
      </c>
      <c r="AU21" t="n">
        <v>0.7742235387366719</v>
      </c>
      <c r="AV21" t="n">
        <v>0.8101043523908191</v>
      </c>
      <c r="AW21" t="n">
        <v>1.608299825794075</v>
      </c>
      <c r="AX21" t="n">
        <v>1</v>
      </c>
      <c r="AY21" t="n">
        <v>1</v>
      </c>
      <c r="AZ21" t="n">
        <v>1</v>
      </c>
      <c r="BB21" t="inlineStr">
        <is>
          <t>CSR</t>
        </is>
      </c>
      <c r="BC21" t="inlineStr">
        <is>
          <t>z_L</t>
        </is>
      </c>
      <c r="BE21" t="inlineStr">
        <is>
          <t>2</t>
        </is>
      </c>
      <c r="BF21" t="inlineStr">
        <is>
          <t>1</t>
        </is>
      </c>
      <c r="BH21" t="n">
        <v>1.728111996832826</v>
      </c>
    </row>
    <row r="22">
      <c r="A22" t="inlineStr">
        <is>
          <t>PM5</t>
        </is>
      </c>
      <c r="B22" t="inlineStr">
        <is>
          <t>NGI</t>
        </is>
      </c>
      <c r="C22" t="inlineStr">
        <is>
          <t>Empire_Wind_1</t>
        </is>
      </c>
      <c r="D22" t="inlineStr">
        <is>
          <t>D2</t>
        </is>
      </c>
      <c r="E22" t="n">
        <v>0</v>
      </c>
      <c r="F22" t="n">
        <v>5</v>
      </c>
      <c r="G22" t="n">
        <v>-8</v>
      </c>
      <c r="H22" t="n">
        <v>34</v>
      </c>
      <c r="I22" t="n">
        <v>9</v>
      </c>
      <c r="J22" t="n">
        <v>30</v>
      </c>
      <c r="K22" t="n">
        <v>3.65</v>
      </c>
      <c r="L22" t="n">
        <v>3.2527</v>
      </c>
      <c r="M22" t="n">
        <v>0.31999</v>
      </c>
      <c r="N22" t="n">
        <v>407.4867</v>
      </c>
      <c r="O22" t="n">
        <v>0.076471</v>
      </c>
      <c r="P22" t="n">
        <v>30.5615</v>
      </c>
      <c r="Q22" t="n">
        <v>2.2261e-14</v>
      </c>
      <c r="R22" t="n">
        <v>1.3014</v>
      </c>
      <c r="S22" t="n">
        <v>0.03</v>
      </c>
      <c r="T22" t="n">
        <v>3.5729</v>
      </c>
      <c r="U22" t="n">
        <v>0.45429</v>
      </c>
      <c r="V22" t="n">
        <v>44.89</v>
      </c>
      <c r="W22" t="n">
        <v>0.02</v>
      </c>
      <c r="X22" t="n">
        <v>0.3515</v>
      </c>
      <c r="Y22" t="n">
        <v>0.61412</v>
      </c>
      <c r="Z22" t="n">
        <v>0.37</v>
      </c>
      <c r="AA22" t="n">
        <v>63</v>
      </c>
      <c r="AB22" t="n">
        <v>30</v>
      </c>
      <c r="AC22" t="n">
        <v>0</v>
      </c>
      <c r="AD22" t="n">
        <v>124424.2424</v>
      </c>
      <c r="AE22" t="n">
        <v>73.12</v>
      </c>
      <c r="AF22" t="n">
        <v>0.35</v>
      </c>
      <c r="AG22" t="n">
        <v>1</v>
      </c>
      <c r="AH22" t="n">
        <v>1</v>
      </c>
      <c r="AI22" t="n">
        <v>1.2328</v>
      </c>
      <c r="AJ22" t="inlineStr">
        <is>
          <t>21a_FC11_OCR1.3_DR35</t>
        </is>
      </c>
      <c r="AL22" t="inlineStr">
        <is>
          <t>Pu</t>
        </is>
      </c>
      <c r="AM22">
        <f>($AR$9+$AS$9*AA22/100)</f>
        <v/>
      </c>
      <c r="AN22">
        <f>($AT$9+$AU$9*AA22/100)</f>
        <v/>
      </c>
      <c r="AO22">
        <f>($AV$9+$AW$9*AA22/100)</f>
        <v/>
      </c>
      <c r="AP22">
        <f>AM22+AN22*EXP(AO22*-G22/H22)</f>
        <v/>
      </c>
      <c r="AQ22" s="8">
        <f t="array" aca="1" ref="AQ22" ca="1">INDIRECT(CONCATENATE("Sheet1!K",AA22+2))+INDIRECT(CONCATENATE("Sheet1!J",AA22))*-PM5_Pu_NGI_AYBR!G22/PM5_Pu_NGI_AYBR!H22</f>
        <v/>
      </c>
      <c r="AR22" t="n">
        <v>3.766600651923763</v>
      </c>
      <c r="AS22" t="n">
        <v>0.001991315892320759</v>
      </c>
      <c r="AT22" t="n">
        <v>7.373303789851037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B22" t="inlineStr">
        <is>
          <t>CSR</t>
        </is>
      </c>
      <c r="BC22" t="inlineStr">
        <is>
          <t>z_L</t>
        </is>
      </c>
      <c r="BE22" t="inlineStr">
        <is>
          <t>0</t>
        </is>
      </c>
      <c r="BF22" t="inlineStr">
        <is>
          <t>2</t>
        </is>
      </c>
      <c r="BH22" t="n">
        <v>0.7628540075696491</v>
      </c>
    </row>
    <row r="23">
      <c r="A23" t="inlineStr">
        <is>
          <t>PM5</t>
        </is>
      </c>
      <c r="B23" t="inlineStr">
        <is>
          <t>NGI</t>
        </is>
      </c>
      <c r="C23" t="inlineStr">
        <is>
          <t>Empire_Wind_1</t>
        </is>
      </c>
      <c r="D23" t="inlineStr">
        <is>
          <t>D2</t>
        </is>
      </c>
      <c r="E23" t="n">
        <v>0</v>
      </c>
      <c r="F23" t="n">
        <v>5</v>
      </c>
      <c r="G23" t="n">
        <v>-7.5</v>
      </c>
      <c r="H23" t="n">
        <v>30</v>
      </c>
      <c r="I23" t="n">
        <v>9</v>
      </c>
      <c r="J23" t="n">
        <v>30</v>
      </c>
      <c r="K23" t="n">
        <v>3.6155</v>
      </c>
      <c r="L23" t="n">
        <v>3.2808</v>
      </c>
      <c r="M23" t="n">
        <v>0.31999</v>
      </c>
      <c r="N23" t="n">
        <v>416.7477</v>
      </c>
      <c r="O23" t="n">
        <v>0.075</v>
      </c>
      <c r="P23" t="n">
        <v>30.5615</v>
      </c>
      <c r="Q23" t="n">
        <v>2.2261e-14</v>
      </c>
      <c r="R23" t="n">
        <v>1.4225</v>
      </c>
      <c r="S23" t="n">
        <v>0.03</v>
      </c>
      <c r="T23" t="n">
        <v>3.6966</v>
      </c>
      <c r="U23" t="n">
        <v>0.47168</v>
      </c>
      <c r="V23" t="n">
        <v>44.89</v>
      </c>
      <c r="W23" t="n">
        <v>0.02</v>
      </c>
      <c r="X23" t="n">
        <v>0.3515</v>
      </c>
      <c r="Y23" t="n">
        <v>0.61412</v>
      </c>
      <c r="Z23" t="n">
        <v>0.37</v>
      </c>
      <c r="AA23" t="n">
        <v>63</v>
      </c>
      <c r="AB23" t="n">
        <v>30</v>
      </c>
      <c r="AC23" t="n">
        <v>0</v>
      </c>
      <c r="AD23" t="n">
        <v>124424.2424</v>
      </c>
      <c r="AE23" t="n">
        <v>73.12</v>
      </c>
      <c r="AF23" t="n">
        <v>0.35</v>
      </c>
      <c r="AG23" t="n">
        <v>1</v>
      </c>
      <c r="AH23" t="n">
        <v>1</v>
      </c>
      <c r="AI23" t="n">
        <v>1.2328</v>
      </c>
      <c r="AJ23" t="inlineStr">
        <is>
          <t>21a_FC11_OCR1.3_DR35</t>
        </is>
      </c>
      <c r="AL23" t="inlineStr">
        <is>
          <t>Pu</t>
        </is>
      </c>
      <c r="AM23">
        <f>($AR$9+$AS$9*AA23/100)</f>
        <v/>
      </c>
      <c r="AN23">
        <f>($AT$9+$AU$9*AA23/100)</f>
        <v/>
      </c>
      <c r="AO23">
        <f>($AV$9+$AW$9*AA23/100)</f>
        <v/>
      </c>
      <c r="AP23">
        <f>AM23+AN23*EXP(AO23*-G23/H23)</f>
        <v/>
      </c>
      <c r="AQ23" s="8">
        <f t="array" aca="1" ref="AQ23" ca="1">INDIRECT(CONCATENATE("Sheet1!K",AA23+2))+INDIRECT(CONCATENATE("Sheet1!J",AA23))*-PM5_Pu_NGI_AYBR!G23/PM5_Pu_NGI_AYBR!H23</f>
        <v/>
      </c>
      <c r="AR23" t="n">
        <v>1.400505647485669</v>
      </c>
      <c r="AS23" t="n">
        <v>6.760317362419324</v>
      </c>
      <c r="AT23" t="n">
        <v>0.3260010620516592</v>
      </c>
      <c r="AU23" t="n">
        <v>-0.9257441013539831</v>
      </c>
      <c r="AV23" t="n">
        <v>4.002869219920457</v>
      </c>
      <c r="AW23" t="n">
        <v>9.630832048197311</v>
      </c>
      <c r="AX23" t="n">
        <v>1</v>
      </c>
      <c r="AY23" t="n">
        <v>1</v>
      </c>
      <c r="AZ23" t="n">
        <v>1</v>
      </c>
      <c r="BB23" t="inlineStr">
        <is>
          <t>CSR</t>
        </is>
      </c>
      <c r="BC23" t="inlineStr">
        <is>
          <t>z_L</t>
        </is>
      </c>
      <c r="BE23" t="inlineStr">
        <is>
          <t>1</t>
        </is>
      </c>
      <c r="BF23" t="inlineStr">
        <is>
          <t>2</t>
        </is>
      </c>
      <c r="BH23" t="n">
        <v>0.762854007510495</v>
      </c>
    </row>
    <row r="24">
      <c r="A24" t="inlineStr">
        <is>
          <t>PM5</t>
        </is>
      </c>
      <c r="B24" t="inlineStr">
        <is>
          <t>NGI</t>
        </is>
      </c>
      <c r="C24" t="inlineStr">
        <is>
          <t>Empire_Wind_1</t>
        </is>
      </c>
      <c r="D24" t="inlineStr">
        <is>
          <t>D2</t>
        </is>
      </c>
      <c r="E24" t="n">
        <v>0</v>
      </c>
      <c r="F24" t="n">
        <v>5</v>
      </c>
      <c r="G24" t="n">
        <v>-7.5</v>
      </c>
      <c r="H24" t="n">
        <v>34</v>
      </c>
      <c r="I24" t="n">
        <v>9</v>
      </c>
      <c r="J24" t="n">
        <v>30</v>
      </c>
      <c r="K24" t="n">
        <v>3.6846</v>
      </c>
      <c r="L24" t="n">
        <v>3.2808</v>
      </c>
      <c r="M24" t="n">
        <v>0.31999</v>
      </c>
      <c r="N24" t="n">
        <v>399.6504</v>
      </c>
      <c r="O24" t="n">
        <v>0.077941</v>
      </c>
      <c r="P24" t="n">
        <v>30.5615</v>
      </c>
      <c r="Q24" t="n">
        <v>2.2261e-14</v>
      </c>
      <c r="R24" t="n">
        <v>1.3014</v>
      </c>
      <c r="S24" t="n">
        <v>0.03</v>
      </c>
      <c r="T24" t="n">
        <v>3.5729</v>
      </c>
      <c r="U24" t="n">
        <v>0.45429</v>
      </c>
      <c r="V24" t="n">
        <v>44.89</v>
      </c>
      <c r="W24" t="n">
        <v>0.02</v>
      </c>
      <c r="X24" t="n">
        <v>0.3515</v>
      </c>
      <c r="Y24" t="n">
        <v>0.61412</v>
      </c>
      <c r="Z24" t="n">
        <v>0.37</v>
      </c>
      <c r="AA24" t="n">
        <v>63</v>
      </c>
      <c r="AB24" t="n">
        <v>30</v>
      </c>
      <c r="AC24" t="n">
        <v>0</v>
      </c>
      <c r="AD24" t="n">
        <v>124424.2424</v>
      </c>
      <c r="AE24" t="n">
        <v>73.12</v>
      </c>
      <c r="AF24" t="n">
        <v>0.35</v>
      </c>
      <c r="AG24" t="n">
        <v>1</v>
      </c>
      <c r="AH24" t="n">
        <v>1</v>
      </c>
      <c r="AI24" t="n">
        <v>1.2328</v>
      </c>
      <c r="AJ24" t="inlineStr">
        <is>
          <t>21a_FC11_OCR1.3_DR35</t>
        </is>
      </c>
      <c r="AL24" t="inlineStr">
        <is>
          <t>Pu</t>
        </is>
      </c>
      <c r="AM24">
        <f>($AR$9+$AS$9*AA24/100)</f>
        <v/>
      </c>
      <c r="AN24">
        <f>($AT$9+$AU$9*AA24/100)</f>
        <v/>
      </c>
      <c r="AO24">
        <f>($AV$9+$AW$9*AA24/100)</f>
        <v/>
      </c>
      <c r="AP24">
        <f>AM24+AN24*EXP(AO24*-G24/H24)</f>
        <v/>
      </c>
      <c r="AQ24" s="8">
        <f t="array" aca="1" ref="AQ24" ca="1">INDIRECT(CONCATENATE("Sheet1!K",AA24+2))+INDIRECT(CONCATENATE("Sheet1!J",AA24))*-PM5_Pu_NGI_AYBR!G24/PM5_Pu_NGI_AYBR!H24</f>
        <v/>
      </c>
      <c r="AR24" t="n">
        <v>3.76569020229565</v>
      </c>
      <c r="AS24" t="n">
        <v>7.220034564829093</v>
      </c>
      <c r="AT24" t="n">
        <v>-25.5973563201422</v>
      </c>
      <c r="AU24" t="n">
        <v>-0.1584480333660634</v>
      </c>
      <c r="AV24" t="n">
        <v>0.2299406167043475</v>
      </c>
      <c r="AW24" t="n">
        <v>-1.028313888095232</v>
      </c>
      <c r="AX24" t="n">
        <v>1.555909791372624</v>
      </c>
      <c r="AY24" t="n">
        <v>1.78248443459786</v>
      </c>
      <c r="AZ24" t="n">
        <v>3.654683471340869</v>
      </c>
      <c r="BB24" t="inlineStr">
        <is>
          <t>CSR</t>
        </is>
      </c>
      <c r="BC24" t="inlineStr">
        <is>
          <t>z_L</t>
        </is>
      </c>
      <c r="BE24" t="inlineStr">
        <is>
          <t>2</t>
        </is>
      </c>
      <c r="BF24" t="inlineStr">
        <is>
          <t>2</t>
        </is>
      </c>
      <c r="BH24" t="n">
        <v>0.7628540085750607</v>
      </c>
    </row>
    <row r="25">
      <c r="A25" t="inlineStr">
        <is>
          <t>PM5</t>
        </is>
      </c>
      <c r="B25" t="inlineStr">
        <is>
          <t>NGI</t>
        </is>
      </c>
      <c r="C25" t="inlineStr">
        <is>
          <t>Empire_Wind_1</t>
        </is>
      </c>
      <c r="D25" t="inlineStr">
        <is>
          <t>D2</t>
        </is>
      </c>
      <c r="E25" t="n">
        <v>0</v>
      </c>
      <c r="F25" t="n">
        <v>5</v>
      </c>
      <c r="G25" t="n">
        <v>-7</v>
      </c>
      <c r="H25" t="n">
        <v>30</v>
      </c>
      <c r="I25" t="n">
        <v>9</v>
      </c>
      <c r="J25" t="n">
        <v>30</v>
      </c>
      <c r="K25" t="n">
        <v>3.6546</v>
      </c>
      <c r="L25" t="n">
        <v>3.3088</v>
      </c>
      <c r="M25" t="n">
        <v>0.31999</v>
      </c>
      <c r="N25" t="n">
        <v>407.4867</v>
      </c>
      <c r="O25" t="n">
        <v>0.076667</v>
      </c>
      <c r="P25" t="n">
        <v>30.5615</v>
      </c>
      <c r="Q25" t="n">
        <v>2.2261e-14</v>
      </c>
      <c r="R25" t="n">
        <v>1.4225</v>
      </c>
      <c r="S25" t="n">
        <v>0.03</v>
      </c>
      <c r="T25" t="n">
        <v>3.6966</v>
      </c>
      <c r="U25" t="n">
        <v>0.47168</v>
      </c>
      <c r="V25" t="n">
        <v>44.89</v>
      </c>
      <c r="W25" t="n">
        <v>0.02</v>
      </c>
      <c r="X25" t="n">
        <v>0.3515</v>
      </c>
      <c r="Y25" t="n">
        <v>0.61412</v>
      </c>
      <c r="Z25" t="n">
        <v>0.37</v>
      </c>
      <c r="AA25" t="n">
        <v>63</v>
      </c>
      <c r="AB25" t="n">
        <v>30</v>
      </c>
      <c r="AC25" t="n">
        <v>0</v>
      </c>
      <c r="AD25" t="n">
        <v>124424.2424</v>
      </c>
      <c r="AE25" t="n">
        <v>73.12</v>
      </c>
      <c r="AF25" t="n">
        <v>0.35</v>
      </c>
      <c r="AG25" t="n">
        <v>1</v>
      </c>
      <c r="AH25" t="n">
        <v>1</v>
      </c>
      <c r="AI25" t="n">
        <v>1.2328</v>
      </c>
      <c r="AJ25" t="inlineStr">
        <is>
          <t>21a_FC11_OCR1.3_DR35</t>
        </is>
      </c>
      <c r="AL25" t="inlineStr">
        <is>
          <t>Pu</t>
        </is>
      </c>
      <c r="AM25">
        <f>($AR$9+$AS$9*AA25/100)</f>
        <v/>
      </c>
      <c r="AN25">
        <f>($AT$9+$AU$9*AA25/100)</f>
        <v/>
      </c>
      <c r="AO25">
        <f>($AV$9+$AW$9*AA25/100)</f>
        <v/>
      </c>
      <c r="AP25">
        <f>AM25+AN25*EXP(AO25*-G25/H25)</f>
        <v/>
      </c>
      <c r="AQ25" s="8">
        <f t="array" aca="1" ref="AQ25" ca="1">INDIRECT(CONCATENATE("Sheet1!K",AA25+2))+INDIRECT(CONCATENATE("Sheet1!J",AA25))*-PM5_Pu_NGI_AYBR!G25/PM5_Pu_NGI_AYBR!H25</f>
        <v/>
      </c>
      <c r="AR25" t="n">
        <v>4.241536666666667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B25" t="inlineStr">
        <is>
          <t>CF</t>
        </is>
      </c>
      <c r="BC25" t="inlineStr">
        <is>
          <t>z_L</t>
        </is>
      </c>
      <c r="BE25" t="inlineStr">
        <is>
          <t>0</t>
        </is>
      </c>
      <c r="BF25" t="inlineStr">
        <is>
          <t>0</t>
        </is>
      </c>
      <c r="BH25" t="n">
        <v>2.931334633397725</v>
      </c>
    </row>
    <row r="26">
      <c r="A26" t="inlineStr">
        <is>
          <t>PM5</t>
        </is>
      </c>
      <c r="B26" t="inlineStr">
        <is>
          <t>NGI</t>
        </is>
      </c>
      <c r="C26" t="inlineStr">
        <is>
          <t>Empire_Wind_1</t>
        </is>
      </c>
      <c r="D26" t="inlineStr">
        <is>
          <t>D2</t>
        </is>
      </c>
      <c r="E26" t="n">
        <v>0</v>
      </c>
      <c r="F26" t="n">
        <v>5</v>
      </c>
      <c r="G26" t="n">
        <v>-7</v>
      </c>
      <c r="H26" t="n">
        <v>34</v>
      </c>
      <c r="I26" t="n">
        <v>9</v>
      </c>
      <c r="J26" t="n">
        <v>30</v>
      </c>
      <c r="K26" t="n">
        <v>3.7191</v>
      </c>
      <c r="L26" t="n">
        <v>3.3088</v>
      </c>
      <c r="M26" t="n">
        <v>0.31999</v>
      </c>
      <c r="N26" t="n">
        <v>392.1098</v>
      </c>
      <c r="O26" t="n">
        <v>0.079412</v>
      </c>
      <c r="P26" t="n">
        <v>30.5615</v>
      </c>
      <c r="Q26" t="n">
        <v>2.2261e-14</v>
      </c>
      <c r="R26" t="n">
        <v>1.3014</v>
      </c>
      <c r="S26" t="n">
        <v>0.03</v>
      </c>
      <c r="T26" t="n">
        <v>3.5729</v>
      </c>
      <c r="U26" t="n">
        <v>0.45429</v>
      </c>
      <c r="V26" t="n">
        <v>44.89</v>
      </c>
      <c r="W26" t="n">
        <v>0.02</v>
      </c>
      <c r="X26" t="n">
        <v>0.3515</v>
      </c>
      <c r="Y26" t="n">
        <v>0.61412</v>
      </c>
      <c r="Z26" t="n">
        <v>0.37</v>
      </c>
      <c r="AA26" t="n">
        <v>63</v>
      </c>
      <c r="AB26" t="n">
        <v>30</v>
      </c>
      <c r="AC26" t="n">
        <v>0</v>
      </c>
      <c r="AD26" t="n">
        <v>124424.2424</v>
      </c>
      <c r="AE26" t="n">
        <v>73.12</v>
      </c>
      <c r="AF26" t="n">
        <v>0.35</v>
      </c>
      <c r="AG26" t="n">
        <v>1</v>
      </c>
      <c r="AH26" t="n">
        <v>1</v>
      </c>
      <c r="AI26" t="n">
        <v>1.2328</v>
      </c>
      <c r="AJ26" t="inlineStr">
        <is>
          <t>21a_FC11_OCR1.3_DR35</t>
        </is>
      </c>
      <c r="AL26" t="inlineStr">
        <is>
          <t>Pu</t>
        </is>
      </c>
      <c r="AM26">
        <f>($AR$9+$AS$9*AA26/100)</f>
        <v/>
      </c>
      <c r="AN26">
        <f>($AT$9+$AU$9*AA26/100)</f>
        <v/>
      </c>
      <c r="AO26">
        <f>($AV$9+$AW$9*AA26/100)</f>
        <v/>
      </c>
      <c r="AP26">
        <f>AM26+AN26*EXP(AO26*-G26/H26)</f>
        <v/>
      </c>
      <c r="AQ26" s="8">
        <f t="array" aca="1" ref="AQ26" ca="1">INDIRECT(CONCATENATE("Sheet1!K",AA26+2))+INDIRECT(CONCATENATE("Sheet1!J",AA26))*-PM5_Pu_NGI_AYBR!G26/PM5_Pu_NGI_AYBR!H26</f>
        <v/>
      </c>
      <c r="AR26" t="n">
        <v>-1.3290213314687</v>
      </c>
      <c r="AS26" t="n">
        <v>4.280886669124056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B26" t="inlineStr">
        <is>
          <t>CF</t>
        </is>
      </c>
      <c r="BC26" t="inlineStr">
        <is>
          <t>z_L</t>
        </is>
      </c>
      <c r="BE26" t="inlineStr">
        <is>
          <t>1</t>
        </is>
      </c>
      <c r="BF26" t="inlineStr">
        <is>
          <t>0</t>
        </is>
      </c>
      <c r="BH26" t="n">
        <v>1.285879261218986</v>
      </c>
    </row>
    <row r="27">
      <c r="A27" t="inlineStr">
        <is>
          <t>PM5</t>
        </is>
      </c>
      <c r="B27" t="inlineStr">
        <is>
          <t>NGI</t>
        </is>
      </c>
      <c r="C27" t="inlineStr">
        <is>
          <t>Empire_Wind_1</t>
        </is>
      </c>
      <c r="D27" t="inlineStr">
        <is>
          <t>D2</t>
        </is>
      </c>
      <c r="E27" t="n">
        <v>0</v>
      </c>
      <c r="F27" t="n">
        <v>5</v>
      </c>
      <c r="G27" t="n">
        <v>-6.5</v>
      </c>
      <c r="H27" t="n">
        <v>30</v>
      </c>
      <c r="I27" t="n">
        <v>9</v>
      </c>
      <c r="J27" t="n">
        <v>30</v>
      </c>
      <c r="K27" t="n">
        <v>3.6938</v>
      </c>
      <c r="L27" t="n">
        <v>3.3369</v>
      </c>
      <c r="M27" t="n">
        <v>0.31999</v>
      </c>
      <c r="N27" t="n">
        <v>398.6283</v>
      </c>
      <c r="O27" t="n">
        <v>0.078333</v>
      </c>
      <c r="P27" t="n">
        <v>30.5615</v>
      </c>
      <c r="Q27" t="n">
        <v>2.2261e-14</v>
      </c>
      <c r="R27" t="n">
        <v>1.4225</v>
      </c>
      <c r="S27" t="n">
        <v>0.03</v>
      </c>
      <c r="T27" t="n">
        <v>3.6966</v>
      </c>
      <c r="U27" t="n">
        <v>0.47168</v>
      </c>
      <c r="V27" t="n">
        <v>44.89</v>
      </c>
      <c r="W27" t="n">
        <v>0.02</v>
      </c>
      <c r="X27" t="n">
        <v>0.3515</v>
      </c>
      <c r="Y27" t="n">
        <v>0.61412</v>
      </c>
      <c r="Z27" t="n">
        <v>0.37</v>
      </c>
      <c r="AA27" t="n">
        <v>63</v>
      </c>
      <c r="AB27" t="n">
        <v>30</v>
      </c>
      <c r="AC27" t="n">
        <v>0</v>
      </c>
      <c r="AD27" t="n">
        <v>124424.2424</v>
      </c>
      <c r="AE27" t="n">
        <v>73.12</v>
      </c>
      <c r="AF27" t="n">
        <v>0.35</v>
      </c>
      <c r="AG27" t="n">
        <v>1</v>
      </c>
      <c r="AH27" t="n">
        <v>1</v>
      </c>
      <c r="AI27" t="n">
        <v>1.2328</v>
      </c>
      <c r="AJ27" t="inlineStr">
        <is>
          <t>21a_FC11_OCR1.3_DR35</t>
        </is>
      </c>
      <c r="AL27" t="inlineStr">
        <is>
          <t>Pu</t>
        </is>
      </c>
      <c r="AM27">
        <f>($AR$9+$AS$9*AA27/100)</f>
        <v/>
      </c>
      <c r="AN27">
        <f>($AT$9+$AU$9*AA27/100)</f>
        <v/>
      </c>
      <c r="AO27">
        <f>($AV$9+$AW$9*AA27/100)</f>
        <v/>
      </c>
      <c r="AP27">
        <f>AM27+AN27*EXP(AO27*-G27/H27)</f>
        <v/>
      </c>
      <c r="AQ27" s="8">
        <f t="array" aca="1" ref="AQ27" ca="1">INDIRECT(CONCATENATE("Sheet1!K",AA27+2))+INDIRECT(CONCATENATE("Sheet1!J",AA27))*-PM5_Pu_NGI_AYBR!G27/PM5_Pu_NGI_AYBR!H27</f>
        <v/>
      </c>
      <c r="AR27" t="n">
        <v>3.127756597136948</v>
      </c>
      <c r="AS27" t="n">
        <v>0.01020698971326681</v>
      </c>
      <c r="AT27" t="n">
        <v>3.478821603740438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B27" t="inlineStr">
        <is>
          <t>CF</t>
        </is>
      </c>
      <c r="BC27" t="inlineStr">
        <is>
          <t>z_L</t>
        </is>
      </c>
      <c r="BE27" t="inlineStr">
        <is>
          <t>2</t>
        </is>
      </c>
      <c r="BF27" t="inlineStr">
        <is>
          <t>0</t>
        </is>
      </c>
      <c r="BH27" t="n">
        <v>1.158312654980898</v>
      </c>
    </row>
    <row r="28">
      <c r="A28" t="inlineStr">
        <is>
          <t>PM5</t>
        </is>
      </c>
      <c r="B28" t="inlineStr">
        <is>
          <t>NGI</t>
        </is>
      </c>
      <c r="C28" t="inlineStr">
        <is>
          <t>Empire_Wind_1</t>
        </is>
      </c>
      <c r="D28" t="inlineStr">
        <is>
          <t>D2</t>
        </is>
      </c>
      <c r="E28" t="n">
        <v>0</v>
      </c>
      <c r="F28" t="n">
        <v>5</v>
      </c>
      <c r="G28" t="n">
        <v>-6.5</v>
      </c>
      <c r="H28" t="n">
        <v>34</v>
      </c>
      <c r="I28" t="n">
        <v>9</v>
      </c>
      <c r="J28" t="n">
        <v>30</v>
      </c>
      <c r="K28" t="n">
        <v>3.7536</v>
      </c>
      <c r="L28" t="n">
        <v>3.3369</v>
      </c>
      <c r="M28" t="n">
        <v>0.31999</v>
      </c>
      <c r="N28" t="n">
        <v>384.8485</v>
      </c>
      <c r="O28" t="n">
        <v>0.080882</v>
      </c>
      <c r="P28" t="n">
        <v>30.5615</v>
      </c>
      <c r="Q28" t="n">
        <v>2.2261e-14</v>
      </c>
      <c r="R28" t="n">
        <v>1.3014</v>
      </c>
      <c r="S28" t="n">
        <v>0.03</v>
      </c>
      <c r="T28" t="n">
        <v>3.5729</v>
      </c>
      <c r="U28" t="n">
        <v>0.45429</v>
      </c>
      <c r="V28" t="n">
        <v>44.89</v>
      </c>
      <c r="W28" t="n">
        <v>0.02</v>
      </c>
      <c r="X28" t="n">
        <v>0.3515</v>
      </c>
      <c r="Y28" t="n">
        <v>0.61412</v>
      </c>
      <c r="Z28" t="n">
        <v>0.37</v>
      </c>
      <c r="AA28" t="n">
        <v>63</v>
      </c>
      <c r="AB28" t="n">
        <v>30</v>
      </c>
      <c r="AC28" t="n">
        <v>0</v>
      </c>
      <c r="AD28" t="n">
        <v>124424.2424</v>
      </c>
      <c r="AE28" t="n">
        <v>73.12</v>
      </c>
      <c r="AF28" t="n">
        <v>0.35</v>
      </c>
      <c r="AG28" t="n">
        <v>1</v>
      </c>
      <c r="AH28" t="n">
        <v>1</v>
      </c>
      <c r="AI28" t="n">
        <v>1.2328</v>
      </c>
      <c r="AJ28" t="inlineStr">
        <is>
          <t>21a_FC11_OCR1.3_DR35</t>
        </is>
      </c>
      <c r="AL28" t="inlineStr">
        <is>
          <t>Pu</t>
        </is>
      </c>
      <c r="AM28">
        <f>($AR$9+$AS$9*AA28/100)</f>
        <v/>
      </c>
      <c r="AN28">
        <f>($AT$9+$AU$9*AA28/100)</f>
        <v/>
      </c>
      <c r="AO28">
        <f>($AV$9+$AW$9*AA28/100)</f>
        <v/>
      </c>
      <c r="AP28">
        <f>AM28+AN28*EXP(AO28*-G28/H28)</f>
        <v/>
      </c>
      <c r="AQ28" s="8">
        <f t="array" aca="1" ref="AQ28" ca="1">INDIRECT(CONCATENATE("Sheet1!K",AA28+2))+INDIRECT(CONCATENATE("Sheet1!J",AA28))*-PM5_Pu_NGI_AYBR!G28/PM5_Pu_NGI_AYBR!H28</f>
        <v/>
      </c>
      <c r="AR28" t="n">
        <v>3.06170155258661</v>
      </c>
      <c r="AS28" t="n">
        <v>2.196586688657729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B28" t="inlineStr">
        <is>
          <t>CF</t>
        </is>
      </c>
      <c r="BC28" t="inlineStr">
        <is>
          <t>z_L</t>
        </is>
      </c>
      <c r="BE28" t="inlineStr">
        <is>
          <t>0</t>
        </is>
      </c>
      <c r="BF28" t="inlineStr">
        <is>
          <t>1</t>
        </is>
      </c>
      <c r="BH28" t="n">
        <v>1.728111996707224</v>
      </c>
    </row>
    <row r="29">
      <c r="A29" t="inlineStr">
        <is>
          <t>PM5</t>
        </is>
      </c>
      <c r="B29" t="inlineStr">
        <is>
          <t>NGI</t>
        </is>
      </c>
      <c r="C29" t="inlineStr">
        <is>
          <t>Empire_Wind_1</t>
        </is>
      </c>
      <c r="D29" t="inlineStr">
        <is>
          <t>D2</t>
        </is>
      </c>
      <c r="E29" t="n">
        <v>0</v>
      </c>
      <c r="F29" t="n">
        <v>5</v>
      </c>
      <c r="G29" t="n">
        <v>-6</v>
      </c>
      <c r="H29" t="n">
        <v>30</v>
      </c>
      <c r="I29" t="n">
        <v>9</v>
      </c>
      <c r="J29" t="n">
        <v>30</v>
      </c>
      <c r="K29" t="n">
        <v>3.7329</v>
      </c>
      <c r="L29" t="n">
        <v>3.365</v>
      </c>
      <c r="M29" t="n">
        <v>0.31999</v>
      </c>
      <c r="N29" t="n">
        <v>390.1468</v>
      </c>
      <c r="O29" t="n">
        <v>0.08</v>
      </c>
      <c r="P29" t="n">
        <v>30.5615</v>
      </c>
      <c r="Q29" t="n">
        <v>2.2261e-14</v>
      </c>
      <c r="R29" t="n">
        <v>1.4225</v>
      </c>
      <c r="S29" t="n">
        <v>0.03</v>
      </c>
      <c r="T29" t="n">
        <v>3.6966</v>
      </c>
      <c r="U29" t="n">
        <v>0.47168</v>
      </c>
      <c r="V29" t="n">
        <v>44.89</v>
      </c>
      <c r="W29" t="n">
        <v>0.02</v>
      </c>
      <c r="X29" t="n">
        <v>0.3515</v>
      </c>
      <c r="Y29" t="n">
        <v>0.61412</v>
      </c>
      <c r="Z29" t="n">
        <v>0.37</v>
      </c>
      <c r="AA29" t="n">
        <v>63</v>
      </c>
      <c r="AB29" t="n">
        <v>30</v>
      </c>
      <c r="AC29" t="n">
        <v>0</v>
      </c>
      <c r="AD29" t="n">
        <v>124424.2424</v>
      </c>
      <c r="AE29" t="n">
        <v>73.12</v>
      </c>
      <c r="AF29" t="n">
        <v>0.35</v>
      </c>
      <c r="AG29" t="n">
        <v>1</v>
      </c>
      <c r="AH29" t="n">
        <v>1</v>
      </c>
      <c r="AI29" t="n">
        <v>1.2328</v>
      </c>
      <c r="AJ29" t="inlineStr">
        <is>
          <t>21a_FC11_OCR1.3_DR35</t>
        </is>
      </c>
      <c r="AL29" t="inlineStr">
        <is>
          <t>Pu</t>
        </is>
      </c>
      <c r="AM29">
        <f>($AR$9+$AS$9*AA29/100)</f>
        <v/>
      </c>
      <c r="AN29">
        <f>($AT$9+$AU$9*AA29/100)</f>
        <v/>
      </c>
      <c r="AO29">
        <f>($AV$9+$AW$9*AA29/100)</f>
        <v/>
      </c>
      <c r="AP29">
        <f>AM29+AN29*EXP(AO29*-G29/H29)</f>
        <v/>
      </c>
      <c r="AQ29" s="8">
        <f t="array" aca="1" ref="AQ29" ca="1">INDIRECT(CONCATENATE("Sheet1!K",AA29+2))+INDIRECT(CONCATENATE("Sheet1!J",AA29))*-PM5_Pu_NGI_AYBR!G29/PM5_Pu_NGI_AYBR!H29</f>
        <v/>
      </c>
      <c r="AR29" t="n">
        <v>5.330839801366991</v>
      </c>
      <c r="AS29" t="n">
        <v>-1.519553425468013</v>
      </c>
      <c r="AT29" t="n">
        <v>-8.277070617928144</v>
      </c>
      <c r="AU29" t="n">
        <v>7.480365549810846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inlineStr">
        <is>
          <t>CF</t>
        </is>
      </c>
      <c r="BC29" t="inlineStr">
        <is>
          <t>z_L</t>
        </is>
      </c>
      <c r="BE29" t="inlineStr">
        <is>
          <t>1</t>
        </is>
      </c>
      <c r="BF29" t="inlineStr">
        <is>
          <t>1</t>
        </is>
      </c>
      <c r="BH29" t="n">
        <v>0.4502453186855512</v>
      </c>
    </row>
    <row r="30">
      <c r="A30" t="inlineStr">
        <is>
          <t>PM5</t>
        </is>
      </c>
      <c r="B30" t="inlineStr">
        <is>
          <t>NGI</t>
        </is>
      </c>
      <c r="C30" t="inlineStr">
        <is>
          <t>Empire_Wind_1</t>
        </is>
      </c>
      <c r="D30" t="inlineStr">
        <is>
          <t>D2</t>
        </is>
      </c>
      <c r="E30" t="n">
        <v>0</v>
      </c>
      <c r="F30" t="n">
        <v>5</v>
      </c>
      <c r="G30" t="n">
        <v>-6</v>
      </c>
      <c r="H30" t="n">
        <v>34</v>
      </c>
      <c r="I30" t="n">
        <v>9</v>
      </c>
      <c r="J30" t="n">
        <v>30</v>
      </c>
      <c r="K30" t="n">
        <v>3.7881</v>
      </c>
      <c r="L30" t="n">
        <v>3.365</v>
      </c>
      <c r="M30" t="n">
        <v>0.31999</v>
      </c>
      <c r="N30" t="n">
        <v>377.8513</v>
      </c>
      <c r="O30" t="n">
        <v>0.082353</v>
      </c>
      <c r="P30" t="n">
        <v>30.5615</v>
      </c>
      <c r="Q30" t="n">
        <v>2.2261e-14</v>
      </c>
      <c r="R30" t="n">
        <v>1.3014</v>
      </c>
      <c r="S30" t="n">
        <v>0.03</v>
      </c>
      <c r="T30" t="n">
        <v>3.5729</v>
      </c>
      <c r="U30" t="n">
        <v>0.45429</v>
      </c>
      <c r="V30" t="n">
        <v>44.89</v>
      </c>
      <c r="W30" t="n">
        <v>0.02</v>
      </c>
      <c r="X30" t="n">
        <v>0.3515</v>
      </c>
      <c r="Y30" t="n">
        <v>0.61412</v>
      </c>
      <c r="Z30" t="n">
        <v>0.37</v>
      </c>
      <c r="AA30" t="n">
        <v>63</v>
      </c>
      <c r="AB30" t="n">
        <v>30</v>
      </c>
      <c r="AC30" t="n">
        <v>0</v>
      </c>
      <c r="AD30" t="n">
        <v>124424.2424</v>
      </c>
      <c r="AE30" t="n">
        <v>73.12</v>
      </c>
      <c r="AF30" t="n">
        <v>0.35</v>
      </c>
      <c r="AG30" t="n">
        <v>1</v>
      </c>
      <c r="AH30" t="n">
        <v>1</v>
      </c>
      <c r="AI30" t="n">
        <v>1.2328</v>
      </c>
      <c r="AJ30" t="inlineStr">
        <is>
          <t>21a_FC11_OCR1.3_DR35</t>
        </is>
      </c>
      <c r="AL30" t="inlineStr">
        <is>
          <t>Pu</t>
        </is>
      </c>
      <c r="AM30">
        <f>($AR$9+$AS$9*AA30/100)</f>
        <v/>
      </c>
      <c r="AN30">
        <f>($AT$9+$AU$9*AA30/100)</f>
        <v/>
      </c>
      <c r="AO30">
        <f>($AV$9+$AW$9*AA30/100)</f>
        <v/>
      </c>
      <c r="AP30">
        <f>AM30+AN30*EXP(AO30*-G30/H30)</f>
        <v/>
      </c>
      <c r="AQ30" s="8">
        <f t="array" aca="1" ref="AQ30" ca="1">INDIRECT(CONCATENATE("Sheet1!K",AA30+2))+INDIRECT(CONCATENATE("Sheet1!J",AA30))*-PM5_Pu_NGI_AYBR!G30/PM5_Pu_NGI_AYBR!H30</f>
        <v/>
      </c>
      <c r="AR30" t="n">
        <v>3.766600651923763</v>
      </c>
      <c r="AS30" t="n">
        <v>0.001991315892320759</v>
      </c>
      <c r="AT30" t="n">
        <v>7.373303789851037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B30" t="inlineStr">
        <is>
          <t>CF</t>
        </is>
      </c>
      <c r="BC30" t="inlineStr">
        <is>
          <t>z_L</t>
        </is>
      </c>
      <c r="BE30" t="inlineStr">
        <is>
          <t>0</t>
        </is>
      </c>
      <c r="BF30" t="inlineStr">
        <is>
          <t>2</t>
        </is>
      </c>
      <c r="BH30" t="n">
        <v>0.7628540075696491</v>
      </c>
    </row>
    <row r="31">
      <c r="A31" t="inlineStr">
        <is>
          <t>PM5</t>
        </is>
      </c>
      <c r="B31" t="inlineStr">
        <is>
          <t>NGI</t>
        </is>
      </c>
      <c r="C31" t="inlineStr">
        <is>
          <t>Empire_Wind_1</t>
        </is>
      </c>
      <c r="D31" t="inlineStr">
        <is>
          <t>D2</t>
        </is>
      </c>
      <c r="E31" t="n">
        <v>0</v>
      </c>
      <c r="F31" t="n">
        <v>6</v>
      </c>
      <c r="G31" t="n">
        <v>-9.5</v>
      </c>
      <c r="H31" t="n">
        <v>30</v>
      </c>
      <c r="I31" t="n">
        <v>9</v>
      </c>
      <c r="J31" t="n">
        <v>30</v>
      </c>
      <c r="K31" t="n">
        <v>3.459</v>
      </c>
      <c r="L31" t="n">
        <v>3.1685</v>
      </c>
      <c r="M31" t="n">
        <v>0.31999</v>
      </c>
      <c r="N31" t="n">
        <v>458.4225</v>
      </c>
      <c r="O31" t="n">
        <v>0.068333</v>
      </c>
      <c r="P31" t="n">
        <v>30.5615</v>
      </c>
      <c r="Q31" t="n">
        <v>2.2261e-14</v>
      </c>
      <c r="R31" t="n">
        <v>1.4225</v>
      </c>
      <c r="S31" t="n">
        <v>0.03</v>
      </c>
      <c r="T31" t="n">
        <v>3.6966</v>
      </c>
      <c r="U31" t="n">
        <v>0.47168</v>
      </c>
      <c r="V31" t="n">
        <v>44.89</v>
      </c>
      <c r="W31" t="n">
        <v>0.02</v>
      </c>
      <c r="X31" t="n">
        <v>0.3515</v>
      </c>
      <c r="Y31" t="n">
        <v>0.61412</v>
      </c>
      <c r="Z31" t="n">
        <v>0.37</v>
      </c>
      <c r="AA31" t="n">
        <v>63</v>
      </c>
      <c r="AB31" t="n">
        <v>30</v>
      </c>
      <c r="AC31" t="n">
        <v>0</v>
      </c>
      <c r="AD31" t="n">
        <v>167606.0606</v>
      </c>
      <c r="AE31" t="n">
        <v>92.92</v>
      </c>
      <c r="AF31" t="n">
        <v>0.35</v>
      </c>
      <c r="AG31" t="n">
        <v>1</v>
      </c>
      <c r="AH31" t="n">
        <v>1</v>
      </c>
      <c r="AI31" t="n">
        <v>1.2328</v>
      </c>
      <c r="AJ31" t="inlineStr">
        <is>
          <t>21a_FC11_OCR1.3_DR35</t>
        </is>
      </c>
      <c r="AL31" t="inlineStr">
        <is>
          <t>Pu</t>
        </is>
      </c>
      <c r="AM31">
        <f>($AR$9+$AS$9*AA31/100)</f>
        <v/>
      </c>
      <c r="AN31">
        <f>($AT$9+$AU$9*AA31/100)</f>
        <v/>
      </c>
      <c r="AO31">
        <f>($AV$9+$AW$9*AA31/100)</f>
        <v/>
      </c>
      <c r="AP31">
        <f>AM31+AN31*EXP(AO31*-G31/H31)</f>
        <v/>
      </c>
      <c r="AQ31" s="8">
        <f t="array" aca="1" ref="AQ31" ca="1">INDIRECT(CONCATENATE("Sheet1!K",AA31+2))+INDIRECT(CONCATENATE("Sheet1!J",AA31))*-PM5_Pu_NGI_AYBR!G31/PM5_Pu_NGI_AYBR!H31</f>
        <v/>
      </c>
      <c r="AR31" t="n">
        <v>6.782786903123633</v>
      </c>
      <c r="AS31" t="n">
        <v>-2.178367621342415</v>
      </c>
      <c r="AT31" t="n">
        <v>-3.032497075874127</v>
      </c>
      <c r="AU31" t="n">
        <v>2.209401795163936</v>
      </c>
      <c r="AV31" t="n">
        <v>-7.199970141977611</v>
      </c>
      <c r="AW31" t="n">
        <v>6.018265925960549</v>
      </c>
      <c r="AX31" t="n">
        <v>1</v>
      </c>
      <c r="AY31" t="n">
        <v>1</v>
      </c>
      <c r="AZ31" t="n">
        <v>1</v>
      </c>
      <c r="BB31" t="inlineStr">
        <is>
          <t>CF</t>
        </is>
      </c>
      <c r="BC31" t="inlineStr">
        <is>
          <t>z_L</t>
        </is>
      </c>
      <c r="BE31" t="inlineStr">
        <is>
          <t>1</t>
        </is>
      </c>
      <c r="BF31" t="inlineStr">
        <is>
          <t>2</t>
        </is>
      </c>
      <c r="BH31" t="n">
        <v>0.3293825579018694</v>
      </c>
    </row>
    <row r="32">
      <c r="A32" t="inlineStr">
        <is>
          <t>PM5</t>
        </is>
      </c>
      <c r="B32" t="inlineStr">
        <is>
          <t>NGI</t>
        </is>
      </c>
      <c r="C32" t="inlineStr">
        <is>
          <t>Empire_Wind_1</t>
        </is>
      </c>
      <c r="D32" t="inlineStr">
        <is>
          <t>D2</t>
        </is>
      </c>
      <c r="E32" t="n">
        <v>0</v>
      </c>
      <c r="F32" t="n">
        <v>6</v>
      </c>
      <c r="G32" t="n">
        <v>-9.5</v>
      </c>
      <c r="H32" t="n">
        <v>34</v>
      </c>
      <c r="I32" t="n">
        <v>9</v>
      </c>
      <c r="J32" t="n">
        <v>30</v>
      </c>
      <c r="K32" t="n">
        <v>3.5464</v>
      </c>
      <c r="L32" t="n">
        <v>3.1685</v>
      </c>
      <c r="M32" t="n">
        <v>0.31999</v>
      </c>
      <c r="N32" t="n">
        <v>432.9546</v>
      </c>
      <c r="O32" t="n">
        <v>0.072059</v>
      </c>
      <c r="P32" t="n">
        <v>30.5615</v>
      </c>
      <c r="Q32" t="n">
        <v>2.2261e-14</v>
      </c>
      <c r="R32" t="n">
        <v>1.3014</v>
      </c>
      <c r="S32" t="n">
        <v>0.03</v>
      </c>
      <c r="T32" t="n">
        <v>3.5729</v>
      </c>
      <c r="U32" t="n">
        <v>0.45429</v>
      </c>
      <c r="V32" t="n">
        <v>44.89</v>
      </c>
      <c r="W32" t="n">
        <v>0.02</v>
      </c>
      <c r="X32" t="n">
        <v>0.3515</v>
      </c>
      <c r="Y32" t="n">
        <v>0.61412</v>
      </c>
      <c r="Z32" t="n">
        <v>0.37</v>
      </c>
      <c r="AA32" t="n">
        <v>63</v>
      </c>
      <c r="AB32" t="n">
        <v>30</v>
      </c>
      <c r="AC32" t="n">
        <v>0</v>
      </c>
      <c r="AD32" t="n">
        <v>167606.0606</v>
      </c>
      <c r="AE32" t="n">
        <v>92.92</v>
      </c>
      <c r="AF32" t="n">
        <v>0.35</v>
      </c>
      <c r="AG32" t="n">
        <v>1</v>
      </c>
      <c r="AH32" t="n">
        <v>1</v>
      </c>
      <c r="AI32" t="n">
        <v>1.2328</v>
      </c>
      <c r="AJ32" t="inlineStr">
        <is>
          <t>21a_FC11_OCR1.3_DR35</t>
        </is>
      </c>
      <c r="AM32">
        <f>($AR$9+$AS$9*AA32/100)</f>
        <v/>
      </c>
      <c r="AN32">
        <f>($AT$9+$AU$9*AA32/100)</f>
        <v/>
      </c>
      <c r="AO32">
        <f>($AV$9+$AW$9*AA32/100)</f>
        <v/>
      </c>
      <c r="AP32">
        <f>AM32+AN32*EXP(AO32*-G32/H32)</f>
        <v/>
      </c>
      <c r="AQ32" s="8">
        <f t="array" aca="1" ref="AQ32" ca="1">INDIRECT(CONCATENATE("Sheet1!K",AA32+2))+INDIRECT(CONCATENATE("Sheet1!J",AA32))*-PM5_Pu_NGI_AYBR!G32/PM5_Pu_NGI_AYBR!H32</f>
        <v/>
      </c>
    </row>
    <row r="33">
      <c r="A33" t="inlineStr">
        <is>
          <t>PM5</t>
        </is>
      </c>
      <c r="B33" t="inlineStr">
        <is>
          <t>NGI</t>
        </is>
      </c>
      <c r="C33" t="inlineStr">
        <is>
          <t>Empire_Wind_1</t>
        </is>
      </c>
      <c r="D33" t="inlineStr">
        <is>
          <t>D2</t>
        </is>
      </c>
      <c r="E33" t="n">
        <v>0</v>
      </c>
      <c r="F33" t="n">
        <v>6</v>
      </c>
      <c r="G33" t="n">
        <v>-9</v>
      </c>
      <c r="H33" t="n">
        <v>30</v>
      </c>
      <c r="I33" t="n">
        <v>9</v>
      </c>
      <c r="J33" t="n">
        <v>30</v>
      </c>
      <c r="K33" t="n">
        <v>3.4981</v>
      </c>
      <c r="L33" t="n">
        <v>3.1966</v>
      </c>
      <c r="M33" t="n">
        <v>0.31999</v>
      </c>
      <c r="N33" t="n">
        <v>447.2415</v>
      </c>
      <c r="O33" t="n">
        <v>0.07000000000000001</v>
      </c>
      <c r="P33" t="n">
        <v>30.5615</v>
      </c>
      <c r="Q33" t="n">
        <v>2.2261e-14</v>
      </c>
      <c r="R33" t="n">
        <v>1.4225</v>
      </c>
      <c r="S33" t="n">
        <v>0.03</v>
      </c>
      <c r="T33" t="n">
        <v>3.6966</v>
      </c>
      <c r="U33" t="n">
        <v>0.47168</v>
      </c>
      <c r="V33" t="n">
        <v>44.89</v>
      </c>
      <c r="W33" t="n">
        <v>0.02</v>
      </c>
      <c r="X33" t="n">
        <v>0.3515</v>
      </c>
      <c r="Y33" t="n">
        <v>0.61412</v>
      </c>
      <c r="Z33" t="n">
        <v>0.37</v>
      </c>
      <c r="AA33" t="n">
        <v>63</v>
      </c>
      <c r="AB33" t="n">
        <v>30</v>
      </c>
      <c r="AC33" t="n">
        <v>0</v>
      </c>
      <c r="AD33" t="n">
        <v>167606.0606</v>
      </c>
      <c r="AE33" t="n">
        <v>92.92</v>
      </c>
      <c r="AF33" t="n">
        <v>0.35</v>
      </c>
      <c r="AG33" t="n">
        <v>1</v>
      </c>
      <c r="AH33" t="n">
        <v>1</v>
      </c>
      <c r="AI33" t="n">
        <v>1.2328</v>
      </c>
      <c r="AJ33" t="inlineStr">
        <is>
          <t>21a_FC11_OCR1.3_DR35</t>
        </is>
      </c>
      <c r="AM33">
        <f>($AR$9+$AS$9*AA33/100)</f>
        <v/>
      </c>
      <c r="AN33">
        <f>($AT$9+$AU$9*AA33/100)</f>
        <v/>
      </c>
      <c r="AO33">
        <f>($AV$9+$AW$9*AA33/100)</f>
        <v/>
      </c>
      <c r="AP33">
        <f>AM33+AN33*EXP(AO33*-G33/H33)</f>
        <v/>
      </c>
      <c r="AQ33" s="8">
        <f t="array" aca="1" ref="AQ33" ca="1">INDIRECT(CONCATENATE("Sheet1!K",AA33+2))+INDIRECT(CONCATENATE("Sheet1!J",AA33))*-PM5_Pu_NGI_AYBR!G33/PM5_Pu_NGI_AYBR!H33</f>
        <v/>
      </c>
      <c r="BH33">
        <f>MIN(BH3:BH9)</f>
        <v/>
      </c>
    </row>
    <row r="34">
      <c r="A34" t="inlineStr">
        <is>
          <t>PM5</t>
        </is>
      </c>
      <c r="B34" t="inlineStr">
        <is>
          <t>NGI</t>
        </is>
      </c>
      <c r="C34" t="inlineStr">
        <is>
          <t>Empire_Wind_1</t>
        </is>
      </c>
      <c r="D34" t="inlineStr">
        <is>
          <t>D2</t>
        </is>
      </c>
      <c r="E34" t="n">
        <v>0</v>
      </c>
      <c r="F34" t="n">
        <v>6</v>
      </c>
      <c r="G34" t="n">
        <v>-9</v>
      </c>
      <c r="H34" t="n">
        <v>34</v>
      </c>
      <c r="I34" t="n">
        <v>9</v>
      </c>
      <c r="J34" t="n">
        <v>30</v>
      </c>
      <c r="K34" t="n">
        <v>3.581</v>
      </c>
      <c r="L34" t="n">
        <v>3.1966</v>
      </c>
      <c r="M34" t="n">
        <v>0.31999</v>
      </c>
      <c r="N34" t="n">
        <v>424.1188</v>
      </c>
      <c r="O34" t="n">
        <v>0.073529</v>
      </c>
      <c r="P34" t="n">
        <v>30.5615</v>
      </c>
      <c r="Q34" t="n">
        <v>2.2261e-14</v>
      </c>
      <c r="R34" t="n">
        <v>1.3014</v>
      </c>
      <c r="S34" t="n">
        <v>0.03</v>
      </c>
      <c r="T34" t="n">
        <v>3.5729</v>
      </c>
      <c r="U34" t="n">
        <v>0.45429</v>
      </c>
      <c r="V34" t="n">
        <v>44.89</v>
      </c>
      <c r="W34" t="n">
        <v>0.02</v>
      </c>
      <c r="X34" t="n">
        <v>0.3515</v>
      </c>
      <c r="Y34" t="n">
        <v>0.61412</v>
      </c>
      <c r="Z34" t="n">
        <v>0.37</v>
      </c>
      <c r="AA34" t="n">
        <v>63</v>
      </c>
      <c r="AB34" t="n">
        <v>30</v>
      </c>
      <c r="AC34" t="n">
        <v>0</v>
      </c>
      <c r="AD34" t="n">
        <v>167606.0606</v>
      </c>
      <c r="AE34" t="n">
        <v>92.92</v>
      </c>
      <c r="AF34" t="n">
        <v>0.35</v>
      </c>
      <c r="AG34" t="n">
        <v>1</v>
      </c>
      <c r="AH34" t="n">
        <v>1</v>
      </c>
      <c r="AI34" t="n">
        <v>1.2328</v>
      </c>
      <c r="AJ34" t="inlineStr">
        <is>
          <t>21a_FC11_OCR1.3_DR35</t>
        </is>
      </c>
      <c r="AM34">
        <f>($AR$9+$AS$9*AA34/100)</f>
        <v/>
      </c>
      <c r="AN34">
        <f>($AT$9+$AU$9*AA34/100)</f>
        <v/>
      </c>
      <c r="AO34">
        <f>($AV$9+$AW$9*AA34/100)</f>
        <v/>
      </c>
      <c r="AP34">
        <f>AM34+AN34*EXP(AO34*-G34/H34)</f>
        <v/>
      </c>
      <c r="AQ34" s="8">
        <f t="array" aca="1" ref="AQ34" ca="1">INDIRECT(CONCATENATE("Sheet1!K",AA34+2))+INDIRECT(CONCATENATE("Sheet1!J",AA34))*-PM5_Pu_NGI_AYBR!G34/PM5_Pu_NGI_AYBR!H34</f>
        <v/>
      </c>
    </row>
    <row r="35">
      <c r="A35" t="inlineStr">
        <is>
          <t>PM5</t>
        </is>
      </c>
      <c r="B35" t="inlineStr">
        <is>
          <t>NGI</t>
        </is>
      </c>
      <c r="C35" t="inlineStr">
        <is>
          <t>Empire_Wind_1</t>
        </is>
      </c>
      <c r="D35" t="inlineStr">
        <is>
          <t>D2</t>
        </is>
      </c>
      <c r="E35" t="n">
        <v>0</v>
      </c>
      <c r="F35" t="n">
        <v>7</v>
      </c>
      <c r="G35" t="n">
        <v>-11.76</v>
      </c>
      <c r="H35" t="n">
        <v>30</v>
      </c>
      <c r="I35" t="n">
        <v>9</v>
      </c>
      <c r="J35" t="n">
        <v>30.0011</v>
      </c>
      <c r="K35" t="n">
        <v>3.1824</v>
      </c>
      <c r="L35" t="n">
        <v>2.9753</v>
      </c>
      <c r="M35" t="n">
        <v>0.29557</v>
      </c>
      <c r="N35" t="n">
        <v>529.9101000000001</v>
      </c>
      <c r="O35" t="n">
        <v>0.061732</v>
      </c>
      <c r="P35" t="n">
        <v>31.9415</v>
      </c>
      <c r="Q35" t="n">
        <v>2.3748e-14</v>
      </c>
      <c r="R35" t="n">
        <v>1.3899</v>
      </c>
      <c r="S35" t="n">
        <v>0.03</v>
      </c>
      <c r="T35" t="n">
        <v>3.9616</v>
      </c>
      <c r="U35" t="n">
        <v>0.43785</v>
      </c>
      <c r="V35" t="n">
        <v>44.89</v>
      </c>
      <c r="W35" t="n">
        <v>0.02</v>
      </c>
      <c r="X35" t="n">
        <v>0.3515</v>
      </c>
      <c r="Y35" t="n">
        <v>0.5842000000000001</v>
      </c>
      <c r="Z35" t="n">
        <v>0.37</v>
      </c>
      <c r="AA35" t="n">
        <v>65</v>
      </c>
      <c r="AB35" t="n">
        <v>30</v>
      </c>
      <c r="AC35" t="n">
        <v>0</v>
      </c>
      <c r="AD35" t="n">
        <v>177000</v>
      </c>
      <c r="AE35" t="n">
        <v>108.76</v>
      </c>
      <c r="AF35" t="n">
        <v>0.35</v>
      </c>
      <c r="AG35" t="n">
        <v>1</v>
      </c>
      <c r="AH35" t="n">
        <v>1</v>
      </c>
      <c r="AI35" t="n">
        <v>1.2588</v>
      </c>
      <c r="AJ35" t="inlineStr">
        <is>
          <t>21a_FC11_OCR1.3_DR35</t>
        </is>
      </c>
      <c r="AM35">
        <f>($AR$9+$AS$9*AA35/100)</f>
        <v/>
      </c>
      <c r="AN35">
        <f>($AT$9+$AU$9*AA35/100)</f>
        <v/>
      </c>
      <c r="AO35">
        <f>($AV$9+$AW$9*AA35/100)</f>
        <v/>
      </c>
      <c r="AP35">
        <f>AM35+AN35*EXP(AO35*-G35/H35)</f>
        <v/>
      </c>
      <c r="AQ35" s="8">
        <f t="array" aca="1" ref="AQ35" ca="1">INDIRECT(CONCATENATE("Sheet1!K",AA35+2))+INDIRECT(CONCATENATE("Sheet1!J",AA35))*-PM5_Pu_NGI_AYBR!G35/PM5_Pu_NGI_AYBR!H35</f>
        <v/>
      </c>
    </row>
    <row r="36">
      <c r="A36" t="inlineStr">
        <is>
          <t>PM5</t>
        </is>
      </c>
      <c r="B36" t="inlineStr">
        <is>
          <t>NGI</t>
        </is>
      </c>
      <c r="C36" t="inlineStr">
        <is>
          <t>Empire_Wind_1</t>
        </is>
      </c>
      <c r="D36" t="inlineStr">
        <is>
          <t>D2</t>
        </is>
      </c>
      <c r="E36" t="n">
        <v>0</v>
      </c>
      <c r="F36" t="n">
        <v>7</v>
      </c>
      <c r="G36" t="n">
        <v>-11.76</v>
      </c>
      <c r="H36" t="n">
        <v>34</v>
      </c>
      <c r="I36" t="n">
        <v>9</v>
      </c>
      <c r="J36" t="n">
        <v>30.0011</v>
      </c>
      <c r="K36" t="n">
        <v>3.6694</v>
      </c>
      <c r="L36" t="n">
        <v>2.9753</v>
      </c>
      <c r="M36" t="n">
        <v>0.29557</v>
      </c>
      <c r="N36" t="n">
        <v>491.2396</v>
      </c>
      <c r="O36" t="n">
        <v>0.066306</v>
      </c>
      <c r="P36" t="n">
        <v>31.9415</v>
      </c>
      <c r="Q36" t="n">
        <v>2.3748e-14</v>
      </c>
      <c r="R36" t="n">
        <v>1.2874</v>
      </c>
      <c r="S36" t="n">
        <v>0.03</v>
      </c>
      <c r="T36" t="n">
        <v>3.8493</v>
      </c>
      <c r="U36" t="n">
        <v>0.42232</v>
      </c>
      <c r="V36" t="n">
        <v>44.89</v>
      </c>
      <c r="W36" t="n">
        <v>0.02</v>
      </c>
      <c r="X36" t="n">
        <v>0.3515</v>
      </c>
      <c r="Y36" t="n">
        <v>0.5842000000000001</v>
      </c>
      <c r="Z36" t="n">
        <v>0.37</v>
      </c>
      <c r="AA36" t="n">
        <v>65</v>
      </c>
      <c r="AB36" t="n">
        <v>30</v>
      </c>
      <c r="AC36" t="n">
        <v>0</v>
      </c>
      <c r="AD36" t="n">
        <v>177000</v>
      </c>
      <c r="AE36" t="n">
        <v>108.76</v>
      </c>
      <c r="AF36" t="n">
        <v>0.35</v>
      </c>
      <c r="AG36" t="n">
        <v>1</v>
      </c>
      <c r="AH36" t="n">
        <v>1</v>
      </c>
      <c r="AI36" t="n">
        <v>1.2588</v>
      </c>
      <c r="AJ36" t="inlineStr">
        <is>
          <t>21a_FC11_OCR1.3_DR35</t>
        </is>
      </c>
      <c r="AM36">
        <f>($AR$9+$AS$9*AA36/100)</f>
        <v/>
      </c>
      <c r="AN36">
        <f>($AT$9+$AU$9*AA36/100)</f>
        <v/>
      </c>
      <c r="AO36">
        <f>($AV$9+$AW$9*AA36/100)</f>
        <v/>
      </c>
      <c r="AP36">
        <f>AM36+AN36*EXP(AO36*-G36/H36)</f>
        <v/>
      </c>
      <c r="AQ36" s="8">
        <f t="array" aca="1" ref="AQ36" ca="1">INDIRECT(CONCATENATE("Sheet1!K",AA36+2))+INDIRECT(CONCATENATE("Sheet1!J",AA36))*-PM5_Pu_NGI_AYBR!G36/PM5_Pu_NGI_AYBR!H36</f>
        <v/>
      </c>
    </row>
    <row r="37">
      <c r="A37" t="inlineStr">
        <is>
          <t>PM5</t>
        </is>
      </c>
      <c r="B37" t="inlineStr">
        <is>
          <t>NGI</t>
        </is>
      </c>
      <c r="C37" t="inlineStr">
        <is>
          <t>Empire_Wind_1</t>
        </is>
      </c>
      <c r="D37" t="inlineStr">
        <is>
          <t>D2</t>
        </is>
      </c>
      <c r="E37" t="n">
        <v>0</v>
      </c>
      <c r="F37" t="n">
        <v>7</v>
      </c>
      <c r="G37" t="n">
        <v>-11.32</v>
      </c>
      <c r="H37" t="n">
        <v>30</v>
      </c>
      <c r="I37" t="n">
        <v>9</v>
      </c>
      <c r="J37" t="n">
        <v>30.0011</v>
      </c>
      <c r="K37" t="n">
        <v>3.3373</v>
      </c>
      <c r="L37" t="n">
        <v>3.1329</v>
      </c>
      <c r="M37" t="n">
        <v>0.29557</v>
      </c>
      <c r="N37" t="n">
        <v>517.4235</v>
      </c>
      <c r="O37" t="n">
        <v>0.06318600000000001</v>
      </c>
      <c r="P37" t="n">
        <v>31.9415</v>
      </c>
      <c r="Q37" t="n">
        <v>2.3748e-14</v>
      </c>
      <c r="R37" t="n">
        <v>1.3899</v>
      </c>
      <c r="S37" t="n">
        <v>0.03</v>
      </c>
      <c r="T37" t="n">
        <v>3.9616</v>
      </c>
      <c r="U37" t="n">
        <v>0.43785</v>
      </c>
      <c r="V37" t="n">
        <v>44.89</v>
      </c>
      <c r="W37" t="n">
        <v>0.02</v>
      </c>
      <c r="X37" t="n">
        <v>0.3515</v>
      </c>
      <c r="Y37" t="n">
        <v>0.5842000000000001</v>
      </c>
      <c r="Z37" t="n">
        <v>0.37</v>
      </c>
      <c r="AA37" t="n">
        <v>65</v>
      </c>
      <c r="AB37" t="n">
        <v>30</v>
      </c>
      <c r="AC37" t="n">
        <v>0</v>
      </c>
      <c r="AD37" t="n">
        <v>177000</v>
      </c>
      <c r="AE37" t="n">
        <v>108.76</v>
      </c>
      <c r="AF37" t="n">
        <v>0.35</v>
      </c>
      <c r="AG37" t="n">
        <v>1</v>
      </c>
      <c r="AH37" t="n">
        <v>1</v>
      </c>
      <c r="AI37" t="n">
        <v>1.2588</v>
      </c>
      <c r="AJ37" t="inlineStr">
        <is>
          <t>21a_FC11_OCR1.3_DR35</t>
        </is>
      </c>
      <c r="AM37">
        <f>($AR$9+$AS$9*AA37/100)</f>
        <v/>
      </c>
      <c r="AN37">
        <f>($AT$9+$AU$9*AA37/100)</f>
        <v/>
      </c>
      <c r="AO37">
        <f>($AV$9+$AW$9*AA37/100)</f>
        <v/>
      </c>
      <c r="AP37">
        <f>AM37+AN37*EXP(AO37*-G37/H37)</f>
        <v/>
      </c>
      <c r="AQ37" s="8">
        <f t="array" aca="1" ref="AQ37" ca="1">INDIRECT(CONCATENATE("Sheet1!K",AA37+2))+INDIRECT(CONCATENATE("Sheet1!J",AA37))*-PM5_Pu_NGI_AYBR!G37/PM5_Pu_NGI_AYBR!H37</f>
        <v/>
      </c>
    </row>
    <row r="38">
      <c r="A38" t="inlineStr">
        <is>
          <t>PM5</t>
        </is>
      </c>
      <c r="B38" t="inlineStr">
        <is>
          <t>NGI</t>
        </is>
      </c>
      <c r="C38" t="inlineStr">
        <is>
          <t>Empire_Wind_1</t>
        </is>
      </c>
      <c r="D38" t="inlineStr">
        <is>
          <t>D2</t>
        </is>
      </c>
      <c r="E38" t="n">
        <v>0</v>
      </c>
      <c r="F38" t="n">
        <v>7</v>
      </c>
      <c r="G38" t="n">
        <v>-11.32</v>
      </c>
      <c r="H38" t="n">
        <v>34</v>
      </c>
      <c r="I38" t="n">
        <v>9</v>
      </c>
      <c r="J38" t="n">
        <v>30.0011</v>
      </c>
      <c r="K38" t="n">
        <v>3.806</v>
      </c>
      <c r="L38" t="n">
        <v>3.1329</v>
      </c>
      <c r="M38" t="n">
        <v>0.29557</v>
      </c>
      <c r="N38" t="n">
        <v>481.7306</v>
      </c>
      <c r="O38" t="n">
        <v>0.067589</v>
      </c>
      <c r="P38" t="n">
        <v>31.9415</v>
      </c>
      <c r="Q38" t="n">
        <v>2.3748e-14</v>
      </c>
      <c r="R38" t="n">
        <v>1.2874</v>
      </c>
      <c r="S38" t="n">
        <v>0.03</v>
      </c>
      <c r="T38" t="n">
        <v>3.8493</v>
      </c>
      <c r="U38" t="n">
        <v>0.42232</v>
      </c>
      <c r="V38" t="n">
        <v>44.89</v>
      </c>
      <c r="W38" t="n">
        <v>0.02</v>
      </c>
      <c r="X38" t="n">
        <v>0.3515</v>
      </c>
      <c r="Y38" t="n">
        <v>0.5842000000000001</v>
      </c>
      <c r="Z38" t="n">
        <v>0.37</v>
      </c>
      <c r="AA38" t="n">
        <v>65</v>
      </c>
      <c r="AB38" t="n">
        <v>30</v>
      </c>
      <c r="AC38" t="n">
        <v>0</v>
      </c>
      <c r="AD38" t="n">
        <v>177000</v>
      </c>
      <c r="AE38" t="n">
        <v>108.76</v>
      </c>
      <c r="AF38" t="n">
        <v>0.35</v>
      </c>
      <c r="AG38" t="n">
        <v>1</v>
      </c>
      <c r="AH38" t="n">
        <v>1</v>
      </c>
      <c r="AI38" t="n">
        <v>1.2588</v>
      </c>
      <c r="AJ38" t="inlineStr">
        <is>
          <t>21a_FC11_OCR1.3_DR35</t>
        </is>
      </c>
      <c r="AM38">
        <f>($AR$9+$AS$9*AA38/100)</f>
        <v/>
      </c>
      <c r="AN38">
        <f>($AT$9+$AU$9*AA38/100)</f>
        <v/>
      </c>
      <c r="AO38">
        <f>($AV$9+$AW$9*AA38/100)</f>
        <v/>
      </c>
      <c r="AP38">
        <f>AM38+AN38*EXP(AO38*-G38/H38)</f>
        <v/>
      </c>
      <c r="AQ38" s="8">
        <f t="array" aca="1" ref="AQ38" ca="1">INDIRECT(CONCATENATE("Sheet1!K",AA38+2))+INDIRECT(CONCATENATE("Sheet1!J",AA38))*-PM5_Pu_NGI_AYBR!G38/PM5_Pu_NGI_AYBR!H38</f>
        <v/>
      </c>
    </row>
    <row r="39">
      <c r="A39" t="inlineStr">
        <is>
          <t>PM5</t>
        </is>
      </c>
      <c r="B39" t="inlineStr">
        <is>
          <t>NGI</t>
        </is>
      </c>
      <c r="C39" t="inlineStr">
        <is>
          <t>Empire_Wind_1</t>
        </is>
      </c>
      <c r="D39" t="inlineStr">
        <is>
          <t>D2</t>
        </is>
      </c>
      <c r="E39" t="n">
        <v>0</v>
      </c>
      <c r="F39" t="n">
        <v>7</v>
      </c>
      <c r="G39" t="n">
        <v>-10.88</v>
      </c>
      <c r="H39" t="n">
        <v>30</v>
      </c>
      <c r="I39" t="n">
        <v>9</v>
      </c>
      <c r="J39" t="n">
        <v>30.0011</v>
      </c>
      <c r="K39" t="n">
        <v>3.4921</v>
      </c>
      <c r="L39" t="n">
        <v>3.2906</v>
      </c>
      <c r="M39" t="n">
        <v>0.29557</v>
      </c>
      <c r="N39" t="n">
        <v>505.5118</v>
      </c>
      <c r="O39" t="n">
        <v>0.064641</v>
      </c>
      <c r="P39" t="n">
        <v>31.9415</v>
      </c>
      <c r="Q39" t="n">
        <v>2.3748e-14</v>
      </c>
      <c r="R39" t="n">
        <v>1.3899</v>
      </c>
      <c r="S39" t="n">
        <v>0.03</v>
      </c>
      <c r="T39" t="n">
        <v>3.9616</v>
      </c>
      <c r="U39" t="n">
        <v>0.43785</v>
      </c>
      <c r="V39" t="n">
        <v>44.89</v>
      </c>
      <c r="W39" t="n">
        <v>0.02</v>
      </c>
      <c r="X39" t="n">
        <v>0.3515</v>
      </c>
      <c r="Y39" t="n">
        <v>0.5842000000000001</v>
      </c>
      <c r="Z39" t="n">
        <v>0.37</v>
      </c>
      <c r="AA39" t="n">
        <v>65</v>
      </c>
      <c r="AB39" t="n">
        <v>30</v>
      </c>
      <c r="AC39" t="n">
        <v>0</v>
      </c>
      <c r="AD39" t="n">
        <v>177000</v>
      </c>
      <c r="AE39" t="n">
        <v>108.76</v>
      </c>
      <c r="AF39" t="n">
        <v>0.35</v>
      </c>
      <c r="AG39" t="n">
        <v>1</v>
      </c>
      <c r="AH39" t="n">
        <v>1</v>
      </c>
      <c r="AI39" t="n">
        <v>1.2588</v>
      </c>
      <c r="AJ39" t="inlineStr">
        <is>
          <t>21a_FC11_OCR1.3_DR35</t>
        </is>
      </c>
      <c r="AM39">
        <f>($AR$9+$AS$9*AA39/100)</f>
        <v/>
      </c>
      <c r="AN39">
        <f>($AT$9+$AU$9*AA39/100)</f>
        <v/>
      </c>
      <c r="AO39">
        <f>($AV$9+$AW$9*AA39/100)</f>
        <v/>
      </c>
      <c r="AP39">
        <f>AM39+AN39*EXP(AO39*-G39/H39)</f>
        <v/>
      </c>
      <c r="AQ39" s="8">
        <f t="array" aca="1" ref="AQ39" ca="1">INDIRECT(CONCATENATE("Sheet1!K",AA39+2))+INDIRECT(CONCATENATE("Sheet1!J",AA39))*-PM5_Pu_NGI_AYBR!G39/PM5_Pu_NGI_AYBR!H39</f>
        <v/>
      </c>
    </row>
    <row r="40">
      <c r="A40" t="inlineStr">
        <is>
          <t>PM5</t>
        </is>
      </c>
      <c r="B40" t="inlineStr">
        <is>
          <t>NGI</t>
        </is>
      </c>
      <c r="C40" t="inlineStr">
        <is>
          <t>Empire_Wind_1</t>
        </is>
      </c>
      <c r="D40" t="inlineStr">
        <is>
          <t>D2</t>
        </is>
      </c>
      <c r="E40" t="n">
        <v>0</v>
      </c>
      <c r="F40" t="n">
        <v>7</v>
      </c>
      <c r="G40" t="n">
        <v>-10.88</v>
      </c>
      <c r="H40" t="n">
        <v>34</v>
      </c>
      <c r="I40" t="n">
        <v>9</v>
      </c>
      <c r="J40" t="n">
        <v>30.0011</v>
      </c>
      <c r="K40" t="n">
        <v>3.9427</v>
      </c>
      <c r="L40" t="n">
        <v>3.2906</v>
      </c>
      <c r="M40" t="n">
        <v>0.29557</v>
      </c>
      <c r="N40" t="n">
        <v>472.5827</v>
      </c>
      <c r="O40" t="n">
        <v>0.068873</v>
      </c>
      <c r="P40" t="n">
        <v>31.9415</v>
      </c>
      <c r="Q40" t="n">
        <v>2.3748e-14</v>
      </c>
      <c r="R40" t="n">
        <v>1.2874</v>
      </c>
      <c r="S40" t="n">
        <v>0.03</v>
      </c>
      <c r="T40" t="n">
        <v>3.8493</v>
      </c>
      <c r="U40" t="n">
        <v>0.42232</v>
      </c>
      <c r="V40" t="n">
        <v>44.89</v>
      </c>
      <c r="W40" t="n">
        <v>0.02</v>
      </c>
      <c r="X40" t="n">
        <v>0.3515</v>
      </c>
      <c r="Y40" t="n">
        <v>0.5842000000000001</v>
      </c>
      <c r="Z40" t="n">
        <v>0.37</v>
      </c>
      <c r="AA40" t="n">
        <v>65</v>
      </c>
      <c r="AB40" t="n">
        <v>30</v>
      </c>
      <c r="AC40" t="n">
        <v>0</v>
      </c>
      <c r="AD40" t="n">
        <v>177000</v>
      </c>
      <c r="AE40" t="n">
        <v>108.76</v>
      </c>
      <c r="AF40" t="n">
        <v>0.35</v>
      </c>
      <c r="AG40" t="n">
        <v>1</v>
      </c>
      <c r="AH40" t="n">
        <v>1</v>
      </c>
      <c r="AI40" t="n">
        <v>1.2588</v>
      </c>
      <c r="AJ40" t="inlineStr">
        <is>
          <t>21a_FC11_OCR1.3_DR35</t>
        </is>
      </c>
      <c r="AM40">
        <f>($AR$9+$AS$9*AA40/100)</f>
        <v/>
      </c>
      <c r="AN40">
        <f>($AT$9+$AU$9*AA40/100)</f>
        <v/>
      </c>
      <c r="AO40">
        <f>($AV$9+$AW$9*AA40/100)</f>
        <v/>
      </c>
      <c r="AP40">
        <f>AM40+AN40*EXP(AO40*-G40/H40)</f>
        <v/>
      </c>
      <c r="AQ40" s="8">
        <f t="array" aca="1" ref="AQ40" ca="1">INDIRECT(CONCATENATE("Sheet1!K",AA40+2))+INDIRECT(CONCATENATE("Sheet1!J",AA40))*-PM5_Pu_NGI_AYBR!G40/PM5_Pu_NGI_AYBR!H40</f>
        <v/>
      </c>
    </row>
    <row r="41">
      <c r="A41" t="inlineStr">
        <is>
          <t>PM5</t>
        </is>
      </c>
      <c r="B41" t="inlineStr">
        <is>
          <t>NGI</t>
        </is>
      </c>
      <c r="C41" t="inlineStr">
        <is>
          <t>Empire_Wind_1</t>
        </is>
      </c>
      <c r="D41" t="inlineStr">
        <is>
          <t>D2</t>
        </is>
      </c>
      <c r="E41" t="n">
        <v>0</v>
      </c>
      <c r="F41" t="n">
        <v>7</v>
      </c>
      <c r="G41" t="n">
        <v>-10.44</v>
      </c>
      <c r="H41" t="n">
        <v>30</v>
      </c>
      <c r="I41" t="n">
        <v>9</v>
      </c>
      <c r="J41" t="n">
        <v>30.0011</v>
      </c>
      <c r="K41" t="n">
        <v>3.647</v>
      </c>
      <c r="L41" t="n">
        <v>3.4483</v>
      </c>
      <c r="M41" t="n">
        <v>0.29557</v>
      </c>
      <c r="N41" t="n">
        <v>494.1362</v>
      </c>
      <c r="O41" t="n">
        <v>0.066096</v>
      </c>
      <c r="P41" t="n">
        <v>31.9415</v>
      </c>
      <c r="Q41" t="n">
        <v>2.3748e-14</v>
      </c>
      <c r="R41" t="n">
        <v>1.3899</v>
      </c>
      <c r="S41" t="n">
        <v>0.03</v>
      </c>
      <c r="T41" t="n">
        <v>3.9616</v>
      </c>
      <c r="U41" t="n">
        <v>0.43785</v>
      </c>
      <c r="V41" t="n">
        <v>44.89</v>
      </c>
      <c r="W41" t="n">
        <v>0.02</v>
      </c>
      <c r="X41" t="n">
        <v>0.3515</v>
      </c>
      <c r="Y41" t="n">
        <v>0.5842000000000001</v>
      </c>
      <c r="Z41" t="n">
        <v>0.37</v>
      </c>
      <c r="AA41" t="n">
        <v>65</v>
      </c>
      <c r="AB41" t="n">
        <v>30</v>
      </c>
      <c r="AC41" t="n">
        <v>0</v>
      </c>
      <c r="AD41" t="n">
        <v>177000</v>
      </c>
      <c r="AE41" t="n">
        <v>108.76</v>
      </c>
      <c r="AF41" t="n">
        <v>0.35</v>
      </c>
      <c r="AG41" t="n">
        <v>1</v>
      </c>
      <c r="AH41" t="n">
        <v>1</v>
      </c>
      <c r="AI41" t="n">
        <v>1.2588</v>
      </c>
      <c r="AJ41" t="inlineStr">
        <is>
          <t>21a_FC11_OCR1.3_DR35</t>
        </is>
      </c>
      <c r="AM41">
        <f>($AR$9+$AS$9*AA41/100)</f>
        <v/>
      </c>
      <c r="AN41">
        <f>($AT$9+$AU$9*AA41/100)</f>
        <v/>
      </c>
      <c r="AO41">
        <f>($AV$9+$AW$9*AA41/100)</f>
        <v/>
      </c>
      <c r="AP41">
        <f>AM41+AN41*EXP(AO41*-G41/H41)</f>
        <v/>
      </c>
      <c r="AQ41" s="8">
        <f t="array" aca="1" ref="AQ41" ca="1">INDIRECT(CONCATENATE("Sheet1!K",AA41+2))+INDIRECT(CONCATENATE("Sheet1!J",AA41))*-PM5_Pu_NGI_AYBR!G41/PM5_Pu_NGI_AYBR!H41</f>
        <v/>
      </c>
    </row>
    <row r="42">
      <c r="A42" t="inlineStr">
        <is>
          <t>PM5</t>
        </is>
      </c>
      <c r="B42" t="inlineStr">
        <is>
          <t>NGI</t>
        </is>
      </c>
      <c r="C42" t="inlineStr">
        <is>
          <t>Empire_Wind_1</t>
        </is>
      </c>
      <c r="D42" t="inlineStr">
        <is>
          <t>D2</t>
        </is>
      </c>
      <c r="E42" t="n">
        <v>0</v>
      </c>
      <c r="F42" t="n">
        <v>7</v>
      </c>
      <c r="G42" t="n">
        <v>-10.44</v>
      </c>
      <c r="H42" t="n">
        <v>34</v>
      </c>
      <c r="I42" t="n">
        <v>9</v>
      </c>
      <c r="J42" t="n">
        <v>30.0011</v>
      </c>
      <c r="K42" t="n">
        <v>4.0794</v>
      </c>
      <c r="L42" t="n">
        <v>3.4483</v>
      </c>
      <c r="M42" t="n">
        <v>0.29557</v>
      </c>
      <c r="N42" t="n">
        <v>463.7758</v>
      </c>
      <c r="O42" t="n">
        <v>0.070156</v>
      </c>
      <c r="P42" t="n">
        <v>31.9415</v>
      </c>
      <c r="Q42" t="n">
        <v>2.3748e-14</v>
      </c>
      <c r="R42" t="n">
        <v>1.2874</v>
      </c>
      <c r="S42" t="n">
        <v>0.03</v>
      </c>
      <c r="T42" t="n">
        <v>3.8493</v>
      </c>
      <c r="U42" t="n">
        <v>0.42232</v>
      </c>
      <c r="V42" t="n">
        <v>44.89</v>
      </c>
      <c r="W42" t="n">
        <v>0.02</v>
      </c>
      <c r="X42" t="n">
        <v>0.3515</v>
      </c>
      <c r="Y42" t="n">
        <v>0.5842000000000001</v>
      </c>
      <c r="Z42" t="n">
        <v>0.37</v>
      </c>
      <c r="AA42" t="n">
        <v>65</v>
      </c>
      <c r="AB42" t="n">
        <v>30</v>
      </c>
      <c r="AC42" t="n">
        <v>0</v>
      </c>
      <c r="AD42" t="n">
        <v>177000</v>
      </c>
      <c r="AE42" t="n">
        <v>108.76</v>
      </c>
      <c r="AF42" t="n">
        <v>0.35</v>
      </c>
      <c r="AG42" t="n">
        <v>1</v>
      </c>
      <c r="AH42" t="n">
        <v>1</v>
      </c>
      <c r="AI42" t="n">
        <v>1.2588</v>
      </c>
      <c r="AJ42" t="inlineStr">
        <is>
          <t>21a_FC11_OCR1.3_DR35</t>
        </is>
      </c>
      <c r="AM42">
        <f>($AR$9+$AS$9*AA42/100)</f>
        <v/>
      </c>
      <c r="AN42">
        <f>($AT$9+$AU$9*AA42/100)</f>
        <v/>
      </c>
      <c r="AO42">
        <f>($AV$9+$AW$9*AA42/100)</f>
        <v/>
      </c>
      <c r="AP42">
        <f>AM42+AN42*EXP(AO42*-G42/H42)</f>
        <v/>
      </c>
      <c r="AQ42" s="8">
        <f t="array" aca="1" ref="AQ42" ca="1">INDIRECT(CONCATENATE("Sheet1!K",AA42+2))+INDIRECT(CONCATENATE("Sheet1!J",AA42))*-PM5_Pu_NGI_AYBR!G42/PM5_Pu_NGI_AYBR!H42</f>
        <v/>
      </c>
    </row>
    <row r="43">
      <c r="A43" t="inlineStr">
        <is>
          <t>PM5</t>
        </is>
      </c>
      <c r="B43" t="inlineStr">
        <is>
          <t>NGI</t>
        </is>
      </c>
      <c r="C43" t="inlineStr">
        <is>
          <t>Empire_Wind_1</t>
        </is>
      </c>
      <c r="D43" t="inlineStr">
        <is>
          <t>D2</t>
        </is>
      </c>
      <c r="E43" t="n">
        <v>0</v>
      </c>
      <c r="F43" t="n">
        <v>7</v>
      </c>
      <c r="G43" t="n">
        <v>-10</v>
      </c>
      <c r="H43" t="n">
        <v>30</v>
      </c>
      <c r="I43" t="n">
        <v>9</v>
      </c>
      <c r="J43" t="n">
        <v>30.0011</v>
      </c>
      <c r="K43" t="n">
        <v>3.8019</v>
      </c>
      <c r="L43" t="n">
        <v>3.606</v>
      </c>
      <c r="M43" t="n">
        <v>0.29557</v>
      </c>
      <c r="N43" t="n">
        <v>483.2613</v>
      </c>
      <c r="O43" t="n">
        <v>0.06755</v>
      </c>
      <c r="P43" t="n">
        <v>31.9415</v>
      </c>
      <c r="Q43" t="n">
        <v>2.3748e-14</v>
      </c>
      <c r="R43" t="n">
        <v>1.3899</v>
      </c>
      <c r="S43" t="n">
        <v>0.03</v>
      </c>
      <c r="T43" t="n">
        <v>3.9616</v>
      </c>
      <c r="U43" t="n">
        <v>0.43785</v>
      </c>
      <c r="V43" t="n">
        <v>44.89</v>
      </c>
      <c r="W43" t="n">
        <v>0.02</v>
      </c>
      <c r="X43" t="n">
        <v>0.3515</v>
      </c>
      <c r="Y43" t="n">
        <v>0.5842000000000001</v>
      </c>
      <c r="Z43" t="n">
        <v>0.37</v>
      </c>
      <c r="AA43" t="n">
        <v>65</v>
      </c>
      <c r="AB43" t="n">
        <v>30</v>
      </c>
      <c r="AC43" t="n">
        <v>0</v>
      </c>
      <c r="AD43" t="n">
        <v>177000</v>
      </c>
      <c r="AE43" t="n">
        <v>108.76</v>
      </c>
      <c r="AF43" t="n">
        <v>0.35</v>
      </c>
      <c r="AG43" t="n">
        <v>1</v>
      </c>
      <c r="AH43" t="n">
        <v>1</v>
      </c>
      <c r="AI43" t="n">
        <v>1.2588</v>
      </c>
      <c r="AJ43" t="inlineStr">
        <is>
          <t>21a_FC11_OCR1.3_DR35</t>
        </is>
      </c>
      <c r="AM43">
        <f>($AR$9+$AS$9*AA43/100)</f>
        <v/>
      </c>
      <c r="AN43">
        <f>($AT$9+$AU$9*AA43/100)</f>
        <v/>
      </c>
      <c r="AO43">
        <f>($AV$9+$AW$9*AA43/100)</f>
        <v/>
      </c>
      <c r="AP43">
        <f>AM43+AN43*EXP(AO43*-G43/H43)</f>
        <v/>
      </c>
      <c r="AQ43" s="8">
        <f t="array" aca="1" ref="AQ43" ca="1">INDIRECT(CONCATENATE("Sheet1!K",AA43+2))+INDIRECT(CONCATENATE("Sheet1!J",AA43))*-PM5_Pu_NGI_AYBR!G43/PM5_Pu_NGI_AYBR!H43</f>
        <v/>
      </c>
    </row>
    <row r="44">
      <c r="A44" t="inlineStr">
        <is>
          <t>PM5</t>
        </is>
      </c>
      <c r="B44" t="inlineStr">
        <is>
          <t>NGI</t>
        </is>
      </c>
      <c r="C44" t="inlineStr">
        <is>
          <t>Empire_Wind_1</t>
        </is>
      </c>
      <c r="D44" t="inlineStr">
        <is>
          <t>D2</t>
        </is>
      </c>
      <c r="E44" t="n">
        <v>0</v>
      </c>
      <c r="F44" t="n">
        <v>7</v>
      </c>
      <c r="G44" t="n">
        <v>-10</v>
      </c>
      <c r="H44" t="n">
        <v>34</v>
      </c>
      <c r="I44" t="n">
        <v>9</v>
      </c>
      <c r="J44" t="n">
        <v>30.0011</v>
      </c>
      <c r="K44" t="n">
        <v>4.216</v>
      </c>
      <c r="L44" t="n">
        <v>3.606</v>
      </c>
      <c r="M44" t="n">
        <v>0.29557</v>
      </c>
      <c r="N44" t="n">
        <v>455.2911</v>
      </c>
      <c r="O44" t="n">
        <v>0.07144</v>
      </c>
      <c r="P44" t="n">
        <v>31.9415</v>
      </c>
      <c r="Q44" t="n">
        <v>2.3748e-14</v>
      </c>
      <c r="R44" t="n">
        <v>1.2874</v>
      </c>
      <c r="S44" t="n">
        <v>0.03</v>
      </c>
      <c r="T44" t="n">
        <v>3.8493</v>
      </c>
      <c r="U44" t="n">
        <v>0.42232</v>
      </c>
      <c r="V44" t="n">
        <v>44.89</v>
      </c>
      <c r="W44" t="n">
        <v>0.02</v>
      </c>
      <c r="X44" t="n">
        <v>0.3515</v>
      </c>
      <c r="Y44" t="n">
        <v>0.5842000000000001</v>
      </c>
      <c r="Z44" t="n">
        <v>0.37</v>
      </c>
      <c r="AA44" t="n">
        <v>65</v>
      </c>
      <c r="AB44" t="n">
        <v>30</v>
      </c>
      <c r="AC44" t="n">
        <v>0</v>
      </c>
      <c r="AD44" t="n">
        <v>177000</v>
      </c>
      <c r="AE44" t="n">
        <v>108.76</v>
      </c>
      <c r="AF44" t="n">
        <v>0.35</v>
      </c>
      <c r="AG44" t="n">
        <v>1</v>
      </c>
      <c r="AH44" t="n">
        <v>1</v>
      </c>
      <c r="AI44" t="n">
        <v>1.2588</v>
      </c>
      <c r="AJ44" t="inlineStr">
        <is>
          <t>21a_FC11_OCR1.3_DR35</t>
        </is>
      </c>
      <c r="AM44">
        <f>($AR$9+$AS$9*AA44/100)</f>
        <v/>
      </c>
      <c r="AN44">
        <f>($AT$9+$AU$9*AA44/100)</f>
        <v/>
      </c>
      <c r="AO44">
        <f>($AV$9+$AW$9*AA44/100)</f>
        <v/>
      </c>
      <c r="AP44">
        <f>AM44+AN44*EXP(AO44*-G44/H44)</f>
        <v/>
      </c>
      <c r="AQ44" s="8">
        <f t="array" aca="1" ref="AQ44" ca="1">INDIRECT(CONCATENATE("Sheet1!K",AA44+2))+INDIRECT(CONCATENATE("Sheet1!J",AA44))*-PM5_Pu_NGI_AYBR!G44/PM5_Pu_NGI_AYBR!H44</f>
        <v/>
      </c>
    </row>
    <row r="45">
      <c r="A45" t="inlineStr">
        <is>
          <t>PM5</t>
        </is>
      </c>
      <c r="B45" t="inlineStr">
        <is>
          <t>NGI</t>
        </is>
      </c>
      <c r="C45" t="inlineStr">
        <is>
          <t>Empire_Wind_1</t>
        </is>
      </c>
      <c r="D45" t="inlineStr">
        <is>
          <t>D2</t>
        </is>
      </c>
      <c r="E45" t="n">
        <v>0</v>
      </c>
      <c r="F45" t="n">
        <v>8</v>
      </c>
      <c r="G45" t="n">
        <v>-14.04</v>
      </c>
      <c r="H45" t="n">
        <v>30</v>
      </c>
      <c r="I45" t="n">
        <v>9</v>
      </c>
      <c r="J45" t="n">
        <v>30</v>
      </c>
      <c r="K45" t="n">
        <v>4.2368</v>
      </c>
      <c r="L45" t="n">
        <v>3.4208</v>
      </c>
      <c r="M45" t="n">
        <v>0.26553</v>
      </c>
      <c r="N45" t="n">
        <v>647.3826</v>
      </c>
      <c r="O45" t="n">
        <v>0.0532</v>
      </c>
      <c r="P45" t="n">
        <v>33.4481</v>
      </c>
      <c r="Q45" t="n">
        <v>2.252e-14</v>
      </c>
      <c r="R45" t="n">
        <v>1.4823</v>
      </c>
      <c r="S45" t="n">
        <v>0.03</v>
      </c>
      <c r="T45" t="n">
        <v>3.2108</v>
      </c>
      <c r="U45" t="n">
        <v>0.53372</v>
      </c>
      <c r="V45" t="n">
        <v>44.89</v>
      </c>
      <c r="W45" t="n">
        <v>0.02</v>
      </c>
      <c r="X45" t="n">
        <v>0.3515</v>
      </c>
      <c r="Y45" t="n">
        <v>0.66896</v>
      </c>
      <c r="Z45" t="n">
        <v>0.37</v>
      </c>
      <c r="AA45" t="n">
        <v>76</v>
      </c>
      <c r="AB45" t="n">
        <v>31</v>
      </c>
      <c r="AC45" t="n">
        <v>0</v>
      </c>
      <c r="AD45" t="n">
        <v>192000</v>
      </c>
      <c r="AE45" t="n">
        <v>131.035</v>
      </c>
      <c r="AF45" t="n">
        <v>0.35</v>
      </c>
      <c r="AG45" t="n">
        <v>1</v>
      </c>
      <c r="AH45" t="n">
        <v>1</v>
      </c>
      <c r="AI45" t="n">
        <v>1.5977</v>
      </c>
      <c r="AJ45" t="inlineStr">
        <is>
          <t>21a_FC11_OCR1.3_DR35</t>
        </is>
      </c>
      <c r="AM45">
        <f>($AR$9+$AS$9*AA45/100)</f>
        <v/>
      </c>
      <c r="AN45">
        <f>($AT$9+$AU$9*AA45/100)</f>
        <v/>
      </c>
      <c r="AO45">
        <f>($AV$9+$AW$9*AA45/100)</f>
        <v/>
      </c>
      <c r="AP45">
        <f>AM45+AN45*EXP(AO45*-G45/H45)</f>
        <v/>
      </c>
      <c r="AQ45" s="8">
        <f t="array" aca="1" ref="AQ45" ca="1">INDIRECT(CONCATENATE("Sheet1!K",AA45+2))+INDIRECT(CONCATENATE("Sheet1!J",AA45))*-PM5_Pu_NGI_AYBR!G45/PM5_Pu_NGI_AYBR!H45</f>
        <v/>
      </c>
    </row>
    <row r="46">
      <c r="A46" t="inlineStr">
        <is>
          <t>PM5</t>
        </is>
      </c>
      <c r="B46" t="inlineStr">
        <is>
          <t>NGI</t>
        </is>
      </c>
      <c r="C46" t="inlineStr">
        <is>
          <t>Empire_Wind_1</t>
        </is>
      </c>
      <c r="D46" t="inlineStr">
        <is>
          <t>D2</t>
        </is>
      </c>
      <c r="E46" t="n">
        <v>0</v>
      </c>
      <c r="F46" t="n">
        <v>8</v>
      </c>
      <c r="G46" t="n">
        <v>-14.04</v>
      </c>
      <c r="H46" t="n">
        <v>34</v>
      </c>
      <c r="I46" t="n">
        <v>9</v>
      </c>
      <c r="J46" t="n">
        <v>30</v>
      </c>
      <c r="K46" t="n">
        <v>4.6242</v>
      </c>
      <c r="L46" t="n">
        <v>3.4208</v>
      </c>
      <c r="M46" t="n">
        <v>0.26553</v>
      </c>
      <c r="N46" t="n">
        <v>583.1976</v>
      </c>
      <c r="O46" t="n">
        <v>0.058706</v>
      </c>
      <c r="P46" t="n">
        <v>33.4481</v>
      </c>
      <c r="Q46" t="n">
        <v>2.252e-14</v>
      </c>
      <c r="R46" t="n">
        <v>1.3268</v>
      </c>
      <c r="S46" t="n">
        <v>0.03</v>
      </c>
      <c r="T46" t="n">
        <v>3.0661</v>
      </c>
      <c r="U46" t="n">
        <v>0.5129</v>
      </c>
      <c r="V46" t="n">
        <v>44.89</v>
      </c>
      <c r="W46" t="n">
        <v>0.02</v>
      </c>
      <c r="X46" t="n">
        <v>0.3515</v>
      </c>
      <c r="Y46" t="n">
        <v>0.66896</v>
      </c>
      <c r="Z46" t="n">
        <v>0.37</v>
      </c>
      <c r="AA46" t="n">
        <v>76</v>
      </c>
      <c r="AB46" t="n">
        <v>31</v>
      </c>
      <c r="AC46" t="n">
        <v>0</v>
      </c>
      <c r="AD46" t="n">
        <v>192000</v>
      </c>
      <c r="AE46" t="n">
        <v>131.035</v>
      </c>
      <c r="AF46" t="n">
        <v>0.35</v>
      </c>
      <c r="AG46" t="n">
        <v>1</v>
      </c>
      <c r="AH46" t="n">
        <v>1</v>
      </c>
      <c r="AI46" t="n">
        <v>1.5977</v>
      </c>
      <c r="AJ46" t="inlineStr">
        <is>
          <t>21a_FC11_OCR1.3_DR35</t>
        </is>
      </c>
      <c r="AM46">
        <f>($AR$9+$AS$9*AA46/100)</f>
        <v/>
      </c>
      <c r="AN46">
        <f>($AT$9+$AU$9*AA46/100)</f>
        <v/>
      </c>
      <c r="AO46">
        <f>($AV$9+$AW$9*AA46/100)</f>
        <v/>
      </c>
      <c r="AP46">
        <f>AM46+AN46*EXP(AO46*-G46/H46)</f>
        <v/>
      </c>
      <c r="AQ46" s="8">
        <f t="array" aca="1" ref="AQ46" ca="1">INDIRECT(CONCATENATE("Sheet1!K",AA46+2))+INDIRECT(CONCATENATE("Sheet1!J",AA46))*-PM5_Pu_NGI_AYBR!G46/PM5_Pu_NGI_AYBR!H46</f>
        <v/>
      </c>
    </row>
    <row r="47">
      <c r="A47" t="inlineStr">
        <is>
          <t>PM5</t>
        </is>
      </c>
      <c r="B47" t="inlineStr">
        <is>
          <t>NGI</t>
        </is>
      </c>
      <c r="C47" t="inlineStr">
        <is>
          <t>Empire_Wind_1</t>
        </is>
      </c>
      <c r="D47" t="inlineStr">
        <is>
          <t>D2</t>
        </is>
      </c>
      <c r="E47" t="n">
        <v>0</v>
      </c>
      <c r="F47" t="n">
        <v>8</v>
      </c>
      <c r="G47" t="n">
        <v>-13.58</v>
      </c>
      <c r="H47" t="n">
        <v>30</v>
      </c>
      <c r="I47" t="n">
        <v>9</v>
      </c>
      <c r="J47" t="n">
        <v>30</v>
      </c>
      <c r="K47" t="n">
        <v>4.3447</v>
      </c>
      <c r="L47" t="n">
        <v>3.5893</v>
      </c>
      <c r="M47" t="n">
        <v>0.26553</v>
      </c>
      <c r="N47" t="n">
        <v>628.7237</v>
      </c>
      <c r="O47" t="n">
        <v>0.054733</v>
      </c>
      <c r="P47" t="n">
        <v>33.4481</v>
      </c>
      <c r="Q47" t="n">
        <v>2.252e-14</v>
      </c>
      <c r="R47" t="n">
        <v>1.4823</v>
      </c>
      <c r="S47" t="n">
        <v>0.03</v>
      </c>
      <c r="T47" t="n">
        <v>3.2108</v>
      </c>
      <c r="U47" t="n">
        <v>0.53372</v>
      </c>
      <c r="V47" t="n">
        <v>44.89</v>
      </c>
      <c r="W47" t="n">
        <v>0.02</v>
      </c>
      <c r="X47" t="n">
        <v>0.3515</v>
      </c>
      <c r="Y47" t="n">
        <v>0.66896</v>
      </c>
      <c r="Z47" t="n">
        <v>0.37</v>
      </c>
      <c r="AA47" t="n">
        <v>76</v>
      </c>
      <c r="AB47" t="n">
        <v>31</v>
      </c>
      <c r="AC47" t="n">
        <v>0</v>
      </c>
      <c r="AD47" t="n">
        <v>192000</v>
      </c>
      <c r="AE47" t="n">
        <v>131.035</v>
      </c>
      <c r="AF47" t="n">
        <v>0.35</v>
      </c>
      <c r="AG47" t="n">
        <v>1</v>
      </c>
      <c r="AH47" t="n">
        <v>1</v>
      </c>
      <c r="AI47" t="n">
        <v>1.5977</v>
      </c>
      <c r="AJ47" t="inlineStr">
        <is>
          <t>21a_FC11_OCR1.3_DR35</t>
        </is>
      </c>
      <c r="AM47">
        <f>($AR$9+$AS$9*AA47/100)</f>
        <v/>
      </c>
      <c r="AN47">
        <f>($AT$9+$AU$9*AA47/100)</f>
        <v/>
      </c>
      <c r="AO47">
        <f>($AV$9+$AW$9*AA47/100)</f>
        <v/>
      </c>
      <c r="AP47">
        <f>AM47+AN47*EXP(AO47*-G47/H47)</f>
        <v/>
      </c>
      <c r="AQ47" s="8">
        <f t="array" aca="1" ref="AQ47" ca="1">INDIRECT(CONCATENATE("Sheet1!K",AA47+2))+INDIRECT(CONCATENATE("Sheet1!J",AA47))*-PM5_Pu_NGI_AYBR!G47/PM5_Pu_NGI_AYBR!H47</f>
        <v/>
      </c>
    </row>
    <row r="48">
      <c r="A48" t="inlineStr">
        <is>
          <t>PM5</t>
        </is>
      </c>
      <c r="B48" t="inlineStr">
        <is>
          <t>NGI</t>
        </is>
      </c>
      <c r="C48" t="inlineStr">
        <is>
          <t>Empire_Wind_1</t>
        </is>
      </c>
      <c r="D48" t="inlineStr">
        <is>
          <t>D2</t>
        </is>
      </c>
      <c r="E48" t="n">
        <v>0</v>
      </c>
      <c r="F48" t="n">
        <v>8</v>
      </c>
      <c r="G48" t="n">
        <v>-13.58</v>
      </c>
      <c r="H48" t="n">
        <v>34</v>
      </c>
      <c r="I48" t="n">
        <v>9</v>
      </c>
      <c r="J48" t="n">
        <v>30</v>
      </c>
      <c r="K48" t="n">
        <v>4.7194</v>
      </c>
      <c r="L48" t="n">
        <v>3.5893</v>
      </c>
      <c r="M48" t="n">
        <v>0.26553</v>
      </c>
      <c r="N48" t="n">
        <v>569.7572</v>
      </c>
      <c r="O48" t="n">
        <v>0.060059</v>
      </c>
      <c r="P48" t="n">
        <v>33.4481</v>
      </c>
      <c r="Q48" t="n">
        <v>2.252e-14</v>
      </c>
      <c r="R48" t="n">
        <v>1.3268</v>
      </c>
      <c r="S48" t="n">
        <v>0.03</v>
      </c>
      <c r="T48" t="n">
        <v>3.0661</v>
      </c>
      <c r="U48" t="n">
        <v>0.5129</v>
      </c>
      <c r="V48" t="n">
        <v>44.89</v>
      </c>
      <c r="W48" t="n">
        <v>0.02</v>
      </c>
      <c r="X48" t="n">
        <v>0.3515</v>
      </c>
      <c r="Y48" t="n">
        <v>0.66896</v>
      </c>
      <c r="Z48" t="n">
        <v>0.37</v>
      </c>
      <c r="AA48" t="n">
        <v>76</v>
      </c>
      <c r="AB48" t="n">
        <v>31</v>
      </c>
      <c r="AC48" t="n">
        <v>0</v>
      </c>
      <c r="AD48" t="n">
        <v>192000</v>
      </c>
      <c r="AE48" t="n">
        <v>131.035</v>
      </c>
      <c r="AF48" t="n">
        <v>0.35</v>
      </c>
      <c r="AG48" t="n">
        <v>1</v>
      </c>
      <c r="AH48" t="n">
        <v>1</v>
      </c>
      <c r="AI48" t="n">
        <v>1.5977</v>
      </c>
      <c r="AJ48" t="inlineStr">
        <is>
          <t>21a_FC11_OCR1.3_DR35</t>
        </is>
      </c>
      <c r="AM48">
        <f>($AR$9+$AS$9*AA48/100)</f>
        <v/>
      </c>
      <c r="AN48">
        <f>($AT$9+$AU$9*AA48/100)</f>
        <v/>
      </c>
      <c r="AO48">
        <f>($AV$9+$AW$9*AA48/100)</f>
        <v/>
      </c>
      <c r="AP48">
        <f>AM48+AN48*EXP(AO48*-G48/H48)</f>
        <v/>
      </c>
      <c r="AQ48" s="8">
        <f t="array" aca="1" ref="AQ48" ca="1">INDIRECT(CONCATENATE("Sheet1!K",AA48+2))+INDIRECT(CONCATENATE("Sheet1!J",AA48))*-PM5_Pu_NGI_AYBR!G48/PM5_Pu_NGI_AYBR!H48</f>
        <v/>
      </c>
    </row>
    <row r="49">
      <c r="A49" t="inlineStr">
        <is>
          <t>PM5</t>
        </is>
      </c>
      <c r="B49" t="inlineStr">
        <is>
          <t>NGI</t>
        </is>
      </c>
      <c r="C49" t="inlineStr">
        <is>
          <t>Empire_Wind_1</t>
        </is>
      </c>
      <c r="D49" t="inlineStr">
        <is>
          <t>D2</t>
        </is>
      </c>
      <c r="E49" t="n">
        <v>0</v>
      </c>
      <c r="F49" t="n">
        <v>8</v>
      </c>
      <c r="G49" t="n">
        <v>-13.12</v>
      </c>
      <c r="H49" t="n">
        <v>30</v>
      </c>
      <c r="I49" t="n">
        <v>9</v>
      </c>
      <c r="J49" t="n">
        <v>30</v>
      </c>
      <c r="K49" t="n">
        <v>4.4526</v>
      </c>
      <c r="L49" t="n">
        <v>3.7578</v>
      </c>
      <c r="M49" t="n">
        <v>0.26553</v>
      </c>
      <c r="N49" t="n">
        <v>611.1102</v>
      </c>
      <c r="O49" t="n">
        <v>0.056267</v>
      </c>
      <c r="P49" t="n">
        <v>33.4481</v>
      </c>
      <c r="Q49" t="n">
        <v>2.252e-14</v>
      </c>
      <c r="R49" t="n">
        <v>1.4823</v>
      </c>
      <c r="S49" t="n">
        <v>0.03</v>
      </c>
      <c r="T49" t="n">
        <v>3.2108</v>
      </c>
      <c r="U49" t="n">
        <v>0.53372</v>
      </c>
      <c r="V49" t="n">
        <v>44.89</v>
      </c>
      <c r="W49" t="n">
        <v>0.02</v>
      </c>
      <c r="X49" t="n">
        <v>0.3515</v>
      </c>
      <c r="Y49" t="n">
        <v>0.66896</v>
      </c>
      <c r="Z49" t="n">
        <v>0.37</v>
      </c>
      <c r="AA49" t="n">
        <v>76</v>
      </c>
      <c r="AB49" t="n">
        <v>31</v>
      </c>
      <c r="AC49" t="n">
        <v>0</v>
      </c>
      <c r="AD49" t="n">
        <v>192000</v>
      </c>
      <c r="AE49" t="n">
        <v>131.035</v>
      </c>
      <c r="AF49" t="n">
        <v>0.35</v>
      </c>
      <c r="AG49" t="n">
        <v>1</v>
      </c>
      <c r="AH49" t="n">
        <v>1</v>
      </c>
      <c r="AI49" t="n">
        <v>1.5977</v>
      </c>
      <c r="AJ49" t="inlineStr">
        <is>
          <t>21a_FC11_OCR1.3_DR35</t>
        </is>
      </c>
      <c r="AM49">
        <f>($AR$9+$AS$9*AA49/100)</f>
        <v/>
      </c>
      <c r="AN49">
        <f>($AT$9+$AU$9*AA49/100)</f>
        <v/>
      </c>
      <c r="AO49">
        <f>($AV$9+$AW$9*AA49/100)</f>
        <v/>
      </c>
      <c r="AP49">
        <f>AM49+AN49*EXP(AO49*-G49/H49)</f>
        <v/>
      </c>
      <c r="AQ49" s="8">
        <f t="array" aca="1" ref="AQ49" ca="1">INDIRECT(CONCATENATE("Sheet1!K",AA49+2))+INDIRECT(CONCATENATE("Sheet1!J",AA49))*-PM5_Pu_NGI_AYBR!G49/PM5_Pu_NGI_AYBR!H49</f>
        <v/>
      </c>
    </row>
    <row r="50">
      <c r="A50" t="inlineStr">
        <is>
          <t>PM5</t>
        </is>
      </c>
      <c r="B50" t="inlineStr">
        <is>
          <t>NGI</t>
        </is>
      </c>
      <c r="C50" t="inlineStr">
        <is>
          <t>Empire_Wind_1</t>
        </is>
      </c>
      <c r="D50" t="inlineStr">
        <is>
          <t>D2</t>
        </is>
      </c>
      <c r="E50" t="n">
        <v>0</v>
      </c>
      <c r="F50" t="n">
        <v>8</v>
      </c>
      <c r="G50" t="n">
        <v>-13.12</v>
      </c>
      <c r="H50" t="n">
        <v>34</v>
      </c>
      <c r="I50" t="n">
        <v>9</v>
      </c>
      <c r="J50" t="n">
        <v>30</v>
      </c>
      <c r="K50" t="n">
        <v>4.8146</v>
      </c>
      <c r="L50" t="n">
        <v>3.7578</v>
      </c>
      <c r="M50" t="n">
        <v>0.26553</v>
      </c>
      <c r="N50" t="n">
        <v>556.9223</v>
      </c>
      <c r="O50" t="n">
        <v>0.061412</v>
      </c>
      <c r="P50" t="n">
        <v>33.4481</v>
      </c>
      <c r="Q50" t="n">
        <v>2.252e-14</v>
      </c>
      <c r="R50" t="n">
        <v>1.3268</v>
      </c>
      <c r="S50" t="n">
        <v>0.03</v>
      </c>
      <c r="T50" t="n">
        <v>3.0661</v>
      </c>
      <c r="U50" t="n">
        <v>0.5129</v>
      </c>
      <c r="V50" t="n">
        <v>44.89</v>
      </c>
      <c r="W50" t="n">
        <v>0.02</v>
      </c>
      <c r="X50" t="n">
        <v>0.3515</v>
      </c>
      <c r="Y50" t="n">
        <v>0.66896</v>
      </c>
      <c r="Z50" t="n">
        <v>0.37</v>
      </c>
      <c r="AA50" t="n">
        <v>76</v>
      </c>
      <c r="AB50" t="n">
        <v>31</v>
      </c>
      <c r="AC50" t="n">
        <v>0</v>
      </c>
      <c r="AD50" t="n">
        <v>192000</v>
      </c>
      <c r="AE50" t="n">
        <v>131.035</v>
      </c>
      <c r="AF50" t="n">
        <v>0.35</v>
      </c>
      <c r="AG50" t="n">
        <v>1</v>
      </c>
      <c r="AH50" t="n">
        <v>1</v>
      </c>
      <c r="AI50" t="n">
        <v>1.5977</v>
      </c>
      <c r="AJ50" t="inlineStr">
        <is>
          <t>21a_FC11_OCR1.3_DR35</t>
        </is>
      </c>
      <c r="AM50">
        <f>($AR$9+$AS$9*AA50/100)</f>
        <v/>
      </c>
      <c r="AN50">
        <f>($AT$9+$AU$9*AA50/100)</f>
        <v/>
      </c>
      <c r="AO50">
        <f>($AV$9+$AW$9*AA50/100)</f>
        <v/>
      </c>
      <c r="AP50">
        <f>AM50+AN50*EXP(AO50*-G50/H50)</f>
        <v/>
      </c>
      <c r="AQ50" s="8">
        <f t="array" aca="1" ref="AQ50" ca="1">INDIRECT(CONCATENATE("Sheet1!K",AA50+2))+INDIRECT(CONCATENATE("Sheet1!J",AA50))*-PM5_Pu_NGI_AYBR!G50/PM5_Pu_NGI_AYBR!H50</f>
        <v/>
      </c>
    </row>
    <row r="51">
      <c r="A51" t="inlineStr">
        <is>
          <t>PM5</t>
        </is>
      </c>
      <c r="B51" t="inlineStr">
        <is>
          <t>NGI</t>
        </is>
      </c>
      <c r="C51" t="inlineStr">
        <is>
          <t>Empire_Wind_1</t>
        </is>
      </c>
      <c r="D51" t="inlineStr">
        <is>
          <t>D2</t>
        </is>
      </c>
      <c r="E51" t="n">
        <v>0</v>
      </c>
      <c r="F51" t="n">
        <v>8</v>
      </c>
      <c r="G51" t="n">
        <v>-12.66</v>
      </c>
      <c r="H51" t="n">
        <v>30</v>
      </c>
      <c r="I51" t="n">
        <v>9</v>
      </c>
      <c r="J51" t="n">
        <v>30</v>
      </c>
      <c r="K51" t="n">
        <v>4.5605</v>
      </c>
      <c r="L51" t="n">
        <v>3.9264</v>
      </c>
      <c r="M51" t="n">
        <v>0.26553</v>
      </c>
      <c r="N51" t="n">
        <v>594.4568</v>
      </c>
      <c r="O51" t="n">
        <v>0.0578</v>
      </c>
      <c r="P51" t="n">
        <v>33.4481</v>
      </c>
      <c r="Q51" t="n">
        <v>2.252e-14</v>
      </c>
      <c r="R51" t="n">
        <v>1.4823</v>
      </c>
      <c r="S51" t="n">
        <v>0.03</v>
      </c>
      <c r="T51" t="n">
        <v>3.2108</v>
      </c>
      <c r="U51" t="n">
        <v>0.53372</v>
      </c>
      <c r="V51" t="n">
        <v>44.89</v>
      </c>
      <c r="W51" t="n">
        <v>0.02</v>
      </c>
      <c r="X51" t="n">
        <v>0.3515</v>
      </c>
      <c r="Y51" t="n">
        <v>0.66896</v>
      </c>
      <c r="Z51" t="n">
        <v>0.37</v>
      </c>
      <c r="AA51" t="n">
        <v>76</v>
      </c>
      <c r="AB51" t="n">
        <v>31</v>
      </c>
      <c r="AC51" t="n">
        <v>0</v>
      </c>
      <c r="AD51" t="n">
        <v>192000</v>
      </c>
      <c r="AE51" t="n">
        <v>131.035</v>
      </c>
      <c r="AF51" t="n">
        <v>0.35</v>
      </c>
      <c r="AG51" t="n">
        <v>1</v>
      </c>
      <c r="AH51" t="n">
        <v>1</v>
      </c>
      <c r="AI51" t="n">
        <v>1.5977</v>
      </c>
      <c r="AJ51" t="inlineStr">
        <is>
          <t>21a_FC11_OCR1.3_DR35</t>
        </is>
      </c>
      <c r="AM51">
        <f>($AR$9+$AS$9*AA51/100)</f>
        <v/>
      </c>
      <c r="AN51">
        <f>($AT$9+$AU$9*AA51/100)</f>
        <v/>
      </c>
      <c r="AO51">
        <f>($AV$9+$AW$9*AA51/100)</f>
        <v/>
      </c>
      <c r="AP51">
        <f>AM51+AN51*EXP(AO51*-G51/H51)</f>
        <v/>
      </c>
      <c r="AQ51" s="8">
        <f t="array" aca="1" ref="AQ51" ca="1">INDIRECT(CONCATENATE("Sheet1!K",AA51+2))+INDIRECT(CONCATENATE("Sheet1!J",AA51))*-PM5_Pu_NGI_AYBR!G51/PM5_Pu_NGI_AYBR!H51</f>
        <v/>
      </c>
    </row>
    <row r="52">
      <c r="A52" t="inlineStr">
        <is>
          <t>PM5</t>
        </is>
      </c>
      <c r="B52" t="inlineStr">
        <is>
          <t>NGI</t>
        </is>
      </c>
      <c r="C52" t="inlineStr">
        <is>
          <t>Empire_Wind_1</t>
        </is>
      </c>
      <c r="D52" t="inlineStr">
        <is>
          <t>D2</t>
        </is>
      </c>
      <c r="E52" t="n">
        <v>0</v>
      </c>
      <c r="F52" t="n">
        <v>8</v>
      </c>
      <c r="G52" t="n">
        <v>-12.66</v>
      </c>
      <c r="H52" t="n">
        <v>34</v>
      </c>
      <c r="I52" t="n">
        <v>9</v>
      </c>
      <c r="J52" t="n">
        <v>30</v>
      </c>
      <c r="K52" t="n">
        <v>4.9097</v>
      </c>
      <c r="L52" t="n">
        <v>3.9264</v>
      </c>
      <c r="M52" t="n">
        <v>0.26553</v>
      </c>
      <c r="N52" t="n">
        <v>544.653</v>
      </c>
      <c r="O52" t="n">
        <v>0.062765</v>
      </c>
      <c r="P52" t="n">
        <v>33.4481</v>
      </c>
      <c r="Q52" t="n">
        <v>2.252e-14</v>
      </c>
      <c r="R52" t="n">
        <v>1.3268</v>
      </c>
      <c r="S52" t="n">
        <v>0.03</v>
      </c>
      <c r="T52" t="n">
        <v>3.0661</v>
      </c>
      <c r="U52" t="n">
        <v>0.5129</v>
      </c>
      <c r="V52" t="n">
        <v>44.89</v>
      </c>
      <c r="W52" t="n">
        <v>0.02</v>
      </c>
      <c r="X52" t="n">
        <v>0.3515</v>
      </c>
      <c r="Y52" t="n">
        <v>0.66896</v>
      </c>
      <c r="Z52" t="n">
        <v>0.37</v>
      </c>
      <c r="AA52" t="n">
        <v>76</v>
      </c>
      <c r="AB52" t="n">
        <v>31</v>
      </c>
      <c r="AC52" t="n">
        <v>0</v>
      </c>
      <c r="AD52" t="n">
        <v>192000</v>
      </c>
      <c r="AE52" t="n">
        <v>131.035</v>
      </c>
      <c r="AF52" t="n">
        <v>0.35</v>
      </c>
      <c r="AG52" t="n">
        <v>1</v>
      </c>
      <c r="AH52" t="n">
        <v>1</v>
      </c>
      <c r="AI52" t="n">
        <v>1.5977</v>
      </c>
      <c r="AJ52" t="inlineStr">
        <is>
          <t>21a_FC11_OCR1.3_DR35</t>
        </is>
      </c>
      <c r="AM52">
        <f>($AR$9+$AS$9*AA52/100)</f>
        <v/>
      </c>
      <c r="AN52">
        <f>($AT$9+$AU$9*AA52/100)</f>
        <v/>
      </c>
      <c r="AO52">
        <f>($AV$9+$AW$9*AA52/100)</f>
        <v/>
      </c>
      <c r="AP52">
        <f>AM52+AN52*EXP(AO52*-G52/H52)</f>
        <v/>
      </c>
      <c r="AQ52" s="8">
        <f t="array" aca="1" ref="AQ52" ca="1">INDIRECT(CONCATENATE("Sheet1!K",AA52+2))+INDIRECT(CONCATENATE("Sheet1!J",AA52))*-PM5_Pu_NGI_AYBR!G52/PM5_Pu_NGI_AYBR!H52</f>
        <v/>
      </c>
    </row>
    <row r="53">
      <c r="A53" t="inlineStr">
        <is>
          <t>PM5</t>
        </is>
      </c>
      <c r="B53" t="inlineStr">
        <is>
          <t>NGI</t>
        </is>
      </c>
      <c r="C53" t="inlineStr">
        <is>
          <t>Empire_Wind_1</t>
        </is>
      </c>
      <c r="D53" t="inlineStr">
        <is>
          <t>D2</t>
        </is>
      </c>
      <c r="E53" t="n">
        <v>0</v>
      </c>
      <c r="F53" t="n">
        <v>8</v>
      </c>
      <c r="G53" t="n">
        <v>-12.2</v>
      </c>
      <c r="H53" t="n">
        <v>30</v>
      </c>
      <c r="I53" t="n">
        <v>9</v>
      </c>
      <c r="J53" t="n">
        <v>30</v>
      </c>
      <c r="K53" t="n">
        <v>4.6683</v>
      </c>
      <c r="L53" t="n">
        <v>4.0949</v>
      </c>
      <c r="M53" t="n">
        <v>0.26553</v>
      </c>
      <c r="N53" t="n">
        <v>578.6869</v>
      </c>
      <c r="O53" t="n">
        <v>0.059333</v>
      </c>
      <c r="P53" t="n">
        <v>33.4481</v>
      </c>
      <c r="Q53" t="n">
        <v>2.252e-14</v>
      </c>
      <c r="R53" t="n">
        <v>1.4823</v>
      </c>
      <c r="S53" t="n">
        <v>0.03</v>
      </c>
      <c r="T53" t="n">
        <v>3.2108</v>
      </c>
      <c r="U53" t="n">
        <v>0.53372</v>
      </c>
      <c r="V53" t="n">
        <v>44.89</v>
      </c>
      <c r="W53" t="n">
        <v>0.02</v>
      </c>
      <c r="X53" t="n">
        <v>0.3515</v>
      </c>
      <c r="Y53" t="n">
        <v>0.66896</v>
      </c>
      <c r="Z53" t="n">
        <v>0.37</v>
      </c>
      <c r="AA53" t="n">
        <v>76</v>
      </c>
      <c r="AB53" t="n">
        <v>31</v>
      </c>
      <c r="AC53" t="n">
        <v>0</v>
      </c>
      <c r="AD53" t="n">
        <v>192000</v>
      </c>
      <c r="AE53" t="n">
        <v>131.035</v>
      </c>
      <c r="AF53" t="n">
        <v>0.35</v>
      </c>
      <c r="AG53" t="n">
        <v>1</v>
      </c>
      <c r="AH53" t="n">
        <v>1</v>
      </c>
      <c r="AI53" t="n">
        <v>1.5977</v>
      </c>
      <c r="AJ53" t="inlineStr">
        <is>
          <t>21a_FC11_OCR1.3_DR35</t>
        </is>
      </c>
      <c r="AM53">
        <f>($AR$9+$AS$9*AA53/100)</f>
        <v/>
      </c>
      <c r="AN53">
        <f>($AT$9+$AU$9*AA53/100)</f>
        <v/>
      </c>
      <c r="AO53">
        <f>($AV$9+$AW$9*AA53/100)</f>
        <v/>
      </c>
      <c r="AP53">
        <f>AM53+AN53*EXP(AO53*-G53/H53)</f>
        <v/>
      </c>
      <c r="AQ53" s="8">
        <f t="array" aca="1" ref="AQ53" ca="1">INDIRECT(CONCATENATE("Sheet1!K",AA53+2))+INDIRECT(CONCATENATE("Sheet1!J",AA53))*-PM5_Pu_NGI_AYBR!G53/PM5_Pu_NGI_AYBR!H53</f>
        <v/>
      </c>
    </row>
    <row r="54">
      <c r="A54" t="inlineStr">
        <is>
          <t>PM5</t>
        </is>
      </c>
      <c r="B54" t="inlineStr">
        <is>
          <t>NGI</t>
        </is>
      </c>
      <c r="C54" t="inlineStr">
        <is>
          <t>Empire_Wind_1</t>
        </is>
      </c>
      <c r="D54" t="inlineStr">
        <is>
          <t>D2</t>
        </is>
      </c>
      <c r="E54" t="n">
        <v>0</v>
      </c>
      <c r="F54" t="n">
        <v>8</v>
      </c>
      <c r="G54" t="n">
        <v>-12.2</v>
      </c>
      <c r="H54" t="n">
        <v>34</v>
      </c>
      <c r="I54" t="n">
        <v>9</v>
      </c>
      <c r="J54" t="n">
        <v>30</v>
      </c>
      <c r="K54" t="n">
        <v>5.0049</v>
      </c>
      <c r="L54" t="n">
        <v>4.0949</v>
      </c>
      <c r="M54" t="n">
        <v>0.26553</v>
      </c>
      <c r="N54" t="n">
        <v>532.9126</v>
      </c>
      <c r="O54" t="n">
        <v>0.06411799999999999</v>
      </c>
      <c r="P54" t="n">
        <v>33.4481</v>
      </c>
      <c r="Q54" t="n">
        <v>2.252e-14</v>
      </c>
      <c r="R54" t="n">
        <v>1.3268</v>
      </c>
      <c r="S54" t="n">
        <v>0.03</v>
      </c>
      <c r="T54" t="n">
        <v>3.0661</v>
      </c>
      <c r="U54" t="n">
        <v>0.5129</v>
      </c>
      <c r="V54" t="n">
        <v>44.89</v>
      </c>
      <c r="W54" t="n">
        <v>0.02</v>
      </c>
      <c r="X54" t="n">
        <v>0.3515</v>
      </c>
      <c r="Y54" t="n">
        <v>0.66896</v>
      </c>
      <c r="Z54" t="n">
        <v>0.37</v>
      </c>
      <c r="AA54" t="n">
        <v>76</v>
      </c>
      <c r="AB54" t="n">
        <v>31</v>
      </c>
      <c r="AC54" t="n">
        <v>0</v>
      </c>
      <c r="AD54" t="n">
        <v>192000</v>
      </c>
      <c r="AE54" t="n">
        <v>131.035</v>
      </c>
      <c r="AF54" t="n">
        <v>0.35</v>
      </c>
      <c r="AG54" t="n">
        <v>1</v>
      </c>
      <c r="AH54" t="n">
        <v>1</v>
      </c>
      <c r="AI54" t="n">
        <v>1.5977</v>
      </c>
      <c r="AJ54" t="inlineStr">
        <is>
          <t>21a_FC11_OCR1.3_DR35</t>
        </is>
      </c>
      <c r="AM54">
        <f>($AR$9+$AS$9*AA54/100)</f>
        <v/>
      </c>
      <c r="AN54">
        <f>($AT$9+$AU$9*AA54/100)</f>
        <v/>
      </c>
      <c r="AO54">
        <f>($AV$9+$AW$9*AA54/100)</f>
        <v/>
      </c>
      <c r="AP54">
        <f>AM54+AN54*EXP(AO54*-G54/H54)</f>
        <v/>
      </c>
      <c r="AQ54" s="8">
        <f t="array" aca="1" ref="AQ54" ca="1">INDIRECT(CONCATENATE("Sheet1!K",AA54+2))+INDIRECT(CONCATENATE("Sheet1!J",AA54))*-PM5_Pu_NGI_AYBR!G54/PM5_Pu_NGI_AYBR!H54</f>
        <v/>
      </c>
    </row>
    <row r="55">
      <c r="A55" t="inlineStr">
        <is>
          <t>PM5</t>
        </is>
      </c>
      <c r="B55" t="inlineStr">
        <is>
          <t>NGI</t>
        </is>
      </c>
      <c r="C55" t="inlineStr">
        <is>
          <t>Empire_Wind_1</t>
        </is>
      </c>
      <c r="D55" t="inlineStr">
        <is>
          <t>L2</t>
        </is>
      </c>
      <c r="E55" t="n">
        <v>0</v>
      </c>
      <c r="F55" t="n">
        <v>8</v>
      </c>
      <c r="G55" t="n">
        <v>-16.5</v>
      </c>
      <c r="H55" t="n">
        <v>35</v>
      </c>
      <c r="I55" t="n">
        <v>9.5</v>
      </c>
      <c r="J55" t="n">
        <v>699.9862000000001</v>
      </c>
      <c r="K55" t="n">
        <v>2.7302</v>
      </c>
      <c r="L55" t="n">
        <v>2.6904</v>
      </c>
      <c r="M55" t="n">
        <v>0.51767</v>
      </c>
      <c r="N55" t="n">
        <v>137.5727</v>
      </c>
      <c r="O55" t="n">
        <v>0.10212</v>
      </c>
      <c r="P55" t="n">
        <v>13.852</v>
      </c>
      <c r="Q55" t="n">
        <v>0.999</v>
      </c>
      <c r="R55" t="n">
        <v>1.3506</v>
      </c>
      <c r="S55" t="n">
        <v>0.03</v>
      </c>
      <c r="T55" t="n">
        <v>3.2336</v>
      </c>
      <c r="U55" t="n">
        <v>0.50109</v>
      </c>
      <c r="V55" t="n">
        <v>44.89</v>
      </c>
      <c r="W55" t="n">
        <v>0.02</v>
      </c>
      <c r="X55" t="n">
        <v>0.3515</v>
      </c>
      <c r="Y55" t="n">
        <v>0.65401</v>
      </c>
      <c r="Z55" t="n">
        <v>0.37</v>
      </c>
      <c r="AA55" t="n">
        <v>69</v>
      </c>
      <c r="AB55" t="n">
        <v>30</v>
      </c>
      <c r="AC55" t="n">
        <v>0</v>
      </c>
      <c r="AD55" t="n">
        <v>211000</v>
      </c>
      <c r="AE55" t="n">
        <v>153.3</v>
      </c>
      <c r="AF55" t="n">
        <v>0.35</v>
      </c>
      <c r="AG55" t="n">
        <v>1</v>
      </c>
      <c r="AH55" t="n">
        <v>1</v>
      </c>
      <c r="AI55" t="n">
        <v>1.3315</v>
      </c>
      <c r="AJ55" t="inlineStr">
        <is>
          <t>21a_FC11_OCR1.3_DR35</t>
        </is>
      </c>
      <c r="AM55">
        <f>($AR$9+$AS$9*AA55/100)</f>
        <v/>
      </c>
      <c r="AN55">
        <f>($AT$9+$AU$9*AA55/100)</f>
        <v/>
      </c>
      <c r="AO55">
        <f>($AV$9+$AW$9*AA55/100)</f>
        <v/>
      </c>
      <c r="AP55">
        <f>AM55+AN55*EXP(AO55*-G55/H55)</f>
        <v/>
      </c>
      <c r="AQ55" s="8">
        <f t="array" aca="1" ref="AQ55" ca="1">INDIRECT(CONCATENATE("Sheet1!K",AA55+2))+INDIRECT(CONCATENATE("Sheet1!J",AA55))*-PM5_Pu_NGI_AYBR!G55/PM5_Pu_NGI_AYBR!H55</f>
        <v/>
      </c>
    </row>
    <row r="56">
      <c r="A56" t="inlineStr">
        <is>
          <t>PM5</t>
        </is>
      </c>
      <c r="B56" t="inlineStr">
        <is>
          <t>NGI</t>
        </is>
      </c>
      <c r="C56" t="inlineStr">
        <is>
          <t>Empire_Wind_1</t>
        </is>
      </c>
      <c r="D56" t="inlineStr">
        <is>
          <t>L2</t>
        </is>
      </c>
      <c r="E56" t="n">
        <v>0</v>
      </c>
      <c r="F56" t="n">
        <v>8</v>
      </c>
      <c r="G56" t="n">
        <v>-16.5</v>
      </c>
      <c r="H56" t="n">
        <v>40</v>
      </c>
      <c r="I56" t="n">
        <v>9.5</v>
      </c>
      <c r="J56" t="n">
        <v>699.9862000000001</v>
      </c>
      <c r="K56" t="n">
        <v>3.4803</v>
      </c>
      <c r="L56" t="n">
        <v>2.6904</v>
      </c>
      <c r="M56" t="n">
        <v>0.51767</v>
      </c>
      <c r="N56" t="n">
        <v>129.749</v>
      </c>
      <c r="O56" t="n">
        <v>0.10801</v>
      </c>
      <c r="P56" t="n">
        <v>13.852</v>
      </c>
      <c r="Q56" t="n">
        <v>0.999</v>
      </c>
      <c r="R56" t="n">
        <v>1.1776</v>
      </c>
      <c r="S56" t="n">
        <v>0.03</v>
      </c>
      <c r="T56" t="n">
        <v>3.0691</v>
      </c>
      <c r="U56" t="n">
        <v>0.47755</v>
      </c>
      <c r="V56" t="n">
        <v>44.89</v>
      </c>
      <c r="W56" t="n">
        <v>0.02</v>
      </c>
      <c r="X56" t="n">
        <v>0.3515</v>
      </c>
      <c r="Y56" t="n">
        <v>0.65401</v>
      </c>
      <c r="Z56" t="n">
        <v>0.37</v>
      </c>
      <c r="AA56" t="n">
        <v>69</v>
      </c>
      <c r="AB56" t="n">
        <v>30</v>
      </c>
      <c r="AC56" t="n">
        <v>0</v>
      </c>
      <c r="AD56" t="n">
        <v>211000</v>
      </c>
      <c r="AE56" t="n">
        <v>153.3</v>
      </c>
      <c r="AF56" t="n">
        <v>0.35</v>
      </c>
      <c r="AG56" t="n">
        <v>1</v>
      </c>
      <c r="AH56" t="n">
        <v>1</v>
      </c>
      <c r="AI56" t="n">
        <v>1.3315</v>
      </c>
      <c r="AJ56" t="inlineStr">
        <is>
          <t>21a_FC11_OCR1.3_DR35</t>
        </is>
      </c>
      <c r="AM56">
        <f>($AR$9+$AS$9*AA56/100)</f>
        <v/>
      </c>
      <c r="AN56">
        <f>($AT$9+$AU$9*AA56/100)</f>
        <v/>
      </c>
      <c r="AO56">
        <f>($AV$9+$AW$9*AA56/100)</f>
        <v/>
      </c>
      <c r="AP56">
        <f>AM56+AN56*EXP(AO56*-G56/H56)</f>
        <v/>
      </c>
      <c r="AQ56" s="8">
        <f t="array" aca="1" ref="AQ56" ca="1">INDIRECT(CONCATENATE("Sheet1!K",AA56+2))+INDIRECT(CONCATENATE("Sheet1!J",AA56))*-PM5_Pu_NGI_AYBR!G56/PM5_Pu_NGI_AYBR!H56</f>
        <v/>
      </c>
    </row>
    <row r="57">
      <c r="A57" t="inlineStr">
        <is>
          <t>PM5</t>
        </is>
      </c>
      <c r="B57" t="inlineStr">
        <is>
          <t>NGI</t>
        </is>
      </c>
      <c r="C57" t="inlineStr">
        <is>
          <t>Empire_Wind_1</t>
        </is>
      </c>
      <c r="D57" t="inlineStr">
        <is>
          <t>L2</t>
        </is>
      </c>
      <c r="E57" t="n">
        <v>0</v>
      </c>
      <c r="F57" t="n">
        <v>8</v>
      </c>
      <c r="G57" t="n">
        <v>-16</v>
      </c>
      <c r="H57" t="n">
        <v>35</v>
      </c>
      <c r="I57" t="n">
        <v>9.5</v>
      </c>
      <c r="J57" t="n">
        <v>699.9862000000001</v>
      </c>
      <c r="K57" t="n">
        <v>2.912</v>
      </c>
      <c r="L57" t="n">
        <v>2.7716</v>
      </c>
      <c r="M57" t="n">
        <v>0.51767</v>
      </c>
      <c r="N57" t="n">
        <v>135.6481</v>
      </c>
      <c r="O57" t="n">
        <v>0.10355</v>
      </c>
      <c r="P57" t="n">
        <v>13.852</v>
      </c>
      <c r="Q57" t="n">
        <v>0.999</v>
      </c>
      <c r="R57" t="n">
        <v>1.3506</v>
      </c>
      <c r="S57" t="n">
        <v>0.03</v>
      </c>
      <c r="T57" t="n">
        <v>3.2336</v>
      </c>
      <c r="U57" t="n">
        <v>0.50109</v>
      </c>
      <c r="V57" t="n">
        <v>44.89</v>
      </c>
      <c r="W57" t="n">
        <v>0.02</v>
      </c>
      <c r="X57" t="n">
        <v>0.3515</v>
      </c>
      <c r="Y57" t="n">
        <v>0.65401</v>
      </c>
      <c r="Z57" t="n">
        <v>0.37</v>
      </c>
      <c r="AA57" t="n">
        <v>69</v>
      </c>
      <c r="AB57" t="n">
        <v>30</v>
      </c>
      <c r="AC57" t="n">
        <v>0</v>
      </c>
      <c r="AD57" t="n">
        <v>211000</v>
      </c>
      <c r="AE57" t="n">
        <v>153.3</v>
      </c>
      <c r="AF57" t="n">
        <v>0.35</v>
      </c>
      <c r="AG57" t="n">
        <v>1</v>
      </c>
      <c r="AH57" t="n">
        <v>1</v>
      </c>
      <c r="AI57" t="n">
        <v>1.3315</v>
      </c>
      <c r="AJ57" t="inlineStr">
        <is>
          <t>21a_FC11_OCR1.3_DR35</t>
        </is>
      </c>
      <c r="AM57">
        <f>($AR$9+$AS$9*AA57/100)</f>
        <v/>
      </c>
      <c r="AN57">
        <f>($AT$9+$AU$9*AA57/100)</f>
        <v/>
      </c>
      <c r="AO57">
        <f>($AV$9+$AW$9*AA57/100)</f>
        <v/>
      </c>
      <c r="AP57">
        <f>AM57+AN57*EXP(AO57*-G57/H57)</f>
        <v/>
      </c>
      <c r="AQ57" s="8">
        <f t="array" aca="1" ref="AQ57" ca="1">INDIRECT(CONCATENATE("Sheet1!K",AA57+2))+INDIRECT(CONCATENATE("Sheet1!J",AA57))*-PM5_Pu_NGI_AYBR!G57/PM5_Pu_NGI_AYBR!H57</f>
        <v/>
      </c>
    </row>
    <row r="58">
      <c r="A58" t="inlineStr">
        <is>
          <t>PM5</t>
        </is>
      </c>
      <c r="B58" t="inlineStr">
        <is>
          <t>NGI</t>
        </is>
      </c>
      <c r="C58" t="inlineStr">
        <is>
          <t>Empire_Wind_1</t>
        </is>
      </c>
      <c r="D58" t="inlineStr">
        <is>
          <t>L2</t>
        </is>
      </c>
      <c r="E58" t="n">
        <v>0</v>
      </c>
      <c r="F58" t="n">
        <v>8</v>
      </c>
      <c r="G58" t="n">
        <v>-16</v>
      </c>
      <c r="H58" t="n">
        <v>40</v>
      </c>
      <c r="I58" t="n">
        <v>9.5</v>
      </c>
      <c r="J58" t="n">
        <v>699.9862000000001</v>
      </c>
      <c r="K58" t="n">
        <v>3.6394</v>
      </c>
      <c r="L58" t="n">
        <v>2.7716</v>
      </c>
      <c r="M58" t="n">
        <v>0.51767</v>
      </c>
      <c r="N58" t="n">
        <v>128.2474</v>
      </c>
      <c r="O58" t="n">
        <v>0.10926</v>
      </c>
      <c r="P58" t="n">
        <v>13.852</v>
      </c>
      <c r="Q58" t="n">
        <v>0.999</v>
      </c>
      <c r="R58" t="n">
        <v>1.1776</v>
      </c>
      <c r="S58" t="n">
        <v>0.03</v>
      </c>
      <c r="T58" t="n">
        <v>3.0691</v>
      </c>
      <c r="U58" t="n">
        <v>0.47755</v>
      </c>
      <c r="V58" t="n">
        <v>44.89</v>
      </c>
      <c r="W58" t="n">
        <v>0.02</v>
      </c>
      <c r="X58" t="n">
        <v>0.3515</v>
      </c>
      <c r="Y58" t="n">
        <v>0.65401</v>
      </c>
      <c r="Z58" t="n">
        <v>0.37</v>
      </c>
      <c r="AA58" t="n">
        <v>69</v>
      </c>
      <c r="AB58" t="n">
        <v>30</v>
      </c>
      <c r="AC58" t="n">
        <v>0</v>
      </c>
      <c r="AD58" t="n">
        <v>211000</v>
      </c>
      <c r="AE58" t="n">
        <v>153.3</v>
      </c>
      <c r="AF58" t="n">
        <v>0.35</v>
      </c>
      <c r="AG58" t="n">
        <v>1</v>
      </c>
      <c r="AH58" t="n">
        <v>1</v>
      </c>
      <c r="AI58" t="n">
        <v>1.3315</v>
      </c>
      <c r="AJ58" t="inlineStr">
        <is>
          <t>21a_FC11_OCR1.3_DR35</t>
        </is>
      </c>
      <c r="AM58">
        <f>($AR$9+$AS$9*AA58/100)</f>
        <v/>
      </c>
      <c r="AN58">
        <f>($AT$9+$AU$9*AA58/100)</f>
        <v/>
      </c>
      <c r="AO58">
        <f>($AV$9+$AW$9*AA58/100)</f>
        <v/>
      </c>
      <c r="AP58">
        <f>AM58+AN58*EXP(AO58*-G58/H58)</f>
        <v/>
      </c>
      <c r="AQ58" s="8">
        <f t="array" aca="1" ref="AQ58" ca="1">INDIRECT(CONCATENATE("Sheet1!K",AA58+2))+INDIRECT(CONCATENATE("Sheet1!J",AA58))*-PM5_Pu_NGI_AYBR!G58/PM5_Pu_NGI_AYBR!H58</f>
        <v/>
      </c>
    </row>
    <row r="59">
      <c r="A59" t="inlineStr">
        <is>
          <t>PM5</t>
        </is>
      </c>
      <c r="B59" t="inlineStr">
        <is>
          <t>NGI</t>
        </is>
      </c>
      <c r="C59" t="inlineStr">
        <is>
          <t>Empire_Wind_1</t>
        </is>
      </c>
      <c r="D59" t="inlineStr">
        <is>
          <t>L2</t>
        </is>
      </c>
      <c r="E59" t="n">
        <v>0</v>
      </c>
      <c r="F59" t="n">
        <v>8</v>
      </c>
      <c r="G59" t="n">
        <v>-15.5</v>
      </c>
      <c r="H59" t="n">
        <v>35</v>
      </c>
      <c r="I59" t="n">
        <v>9.5</v>
      </c>
      <c r="J59" t="n">
        <v>699.9862000000001</v>
      </c>
      <c r="K59" t="n">
        <v>3.0938</v>
      </c>
      <c r="L59" t="n">
        <v>2.8528</v>
      </c>
      <c r="M59" t="n">
        <v>0.51767</v>
      </c>
      <c r="N59" t="n">
        <v>133.7767</v>
      </c>
      <c r="O59" t="n">
        <v>0.10497</v>
      </c>
      <c r="P59" t="n">
        <v>13.852</v>
      </c>
      <c r="Q59" t="n">
        <v>0.999</v>
      </c>
      <c r="R59" t="n">
        <v>1.3506</v>
      </c>
      <c r="S59" t="n">
        <v>0.03</v>
      </c>
      <c r="T59" t="n">
        <v>3.2336</v>
      </c>
      <c r="U59" t="n">
        <v>0.50109</v>
      </c>
      <c r="V59" t="n">
        <v>44.89</v>
      </c>
      <c r="W59" t="n">
        <v>0.02</v>
      </c>
      <c r="X59" t="n">
        <v>0.3515</v>
      </c>
      <c r="Y59" t="n">
        <v>0.65401</v>
      </c>
      <c r="Z59" t="n">
        <v>0.37</v>
      </c>
      <c r="AA59" t="n">
        <v>69</v>
      </c>
      <c r="AB59" t="n">
        <v>30</v>
      </c>
      <c r="AC59" t="n">
        <v>0</v>
      </c>
      <c r="AD59" t="n">
        <v>211000</v>
      </c>
      <c r="AE59" t="n">
        <v>153.3</v>
      </c>
      <c r="AF59" t="n">
        <v>0.35</v>
      </c>
      <c r="AG59" t="n">
        <v>1</v>
      </c>
      <c r="AH59" t="n">
        <v>1</v>
      </c>
      <c r="AI59" t="n">
        <v>1.3315</v>
      </c>
      <c r="AJ59" t="inlineStr">
        <is>
          <t>21a_FC11_OCR1.3_DR35</t>
        </is>
      </c>
      <c r="AM59">
        <f>($AR$9+$AS$9*AA59/100)</f>
        <v/>
      </c>
      <c r="AN59">
        <f>($AT$9+$AU$9*AA59/100)</f>
        <v/>
      </c>
      <c r="AO59">
        <f>($AV$9+$AW$9*AA59/100)</f>
        <v/>
      </c>
      <c r="AP59">
        <f>AM59+AN59*EXP(AO59*-G59/H59)</f>
        <v/>
      </c>
      <c r="AQ59" s="8">
        <f t="array" aca="1" ref="AQ59" ca="1">INDIRECT(CONCATENATE("Sheet1!K",AA59+2))+INDIRECT(CONCATENATE("Sheet1!J",AA59))*-PM5_Pu_NGI_AYBR!G59/PM5_Pu_NGI_AYBR!H59</f>
        <v/>
      </c>
    </row>
    <row r="60">
      <c r="A60" t="inlineStr">
        <is>
          <t>PM5</t>
        </is>
      </c>
      <c r="B60" t="inlineStr">
        <is>
          <t>NGI</t>
        </is>
      </c>
      <c r="C60" t="inlineStr">
        <is>
          <t>Empire_Wind_1</t>
        </is>
      </c>
      <c r="D60" t="inlineStr">
        <is>
          <t>L2</t>
        </is>
      </c>
      <c r="E60" t="n">
        <v>0</v>
      </c>
      <c r="F60" t="n">
        <v>8</v>
      </c>
      <c r="G60" t="n">
        <v>-15.5</v>
      </c>
      <c r="H60" t="n">
        <v>40</v>
      </c>
      <c r="I60" t="n">
        <v>9.5</v>
      </c>
      <c r="J60" t="n">
        <v>699.9862000000001</v>
      </c>
      <c r="K60" t="n">
        <v>3.7985</v>
      </c>
      <c r="L60" t="n">
        <v>2.8528</v>
      </c>
      <c r="M60" t="n">
        <v>0.51767</v>
      </c>
      <c r="N60" t="n">
        <v>126.7802</v>
      </c>
      <c r="O60" t="n">
        <v>0.11051</v>
      </c>
      <c r="P60" t="n">
        <v>13.852</v>
      </c>
      <c r="Q60" t="n">
        <v>0.999</v>
      </c>
      <c r="R60" t="n">
        <v>1.1776</v>
      </c>
      <c r="S60" t="n">
        <v>0.03</v>
      </c>
      <c r="T60" t="n">
        <v>3.0691</v>
      </c>
      <c r="U60" t="n">
        <v>0.47755</v>
      </c>
      <c r="V60" t="n">
        <v>44.89</v>
      </c>
      <c r="W60" t="n">
        <v>0.02</v>
      </c>
      <c r="X60" t="n">
        <v>0.3515</v>
      </c>
      <c r="Y60" t="n">
        <v>0.65401</v>
      </c>
      <c r="Z60" t="n">
        <v>0.37</v>
      </c>
      <c r="AA60" t="n">
        <v>69</v>
      </c>
      <c r="AB60" t="n">
        <v>30</v>
      </c>
      <c r="AC60" t="n">
        <v>0</v>
      </c>
      <c r="AD60" t="n">
        <v>211000</v>
      </c>
      <c r="AE60" t="n">
        <v>153.3</v>
      </c>
      <c r="AF60" t="n">
        <v>0.35</v>
      </c>
      <c r="AG60" t="n">
        <v>1</v>
      </c>
      <c r="AH60" t="n">
        <v>1</v>
      </c>
      <c r="AI60" t="n">
        <v>1.3315</v>
      </c>
      <c r="AJ60" t="inlineStr">
        <is>
          <t>21a_FC11_OCR1.3_DR35</t>
        </is>
      </c>
      <c r="AM60">
        <f>($AR$9+$AS$9*AA60/100)</f>
        <v/>
      </c>
      <c r="AN60">
        <f>($AT$9+$AU$9*AA60/100)</f>
        <v/>
      </c>
      <c r="AO60">
        <f>($AV$9+$AW$9*AA60/100)</f>
        <v/>
      </c>
      <c r="AP60">
        <f>AM60+AN60*EXP(AO60*-G60/H60)</f>
        <v/>
      </c>
      <c r="AQ60" s="8">
        <f t="array" aca="1" ref="AQ60" ca="1">INDIRECT(CONCATENATE("Sheet1!K",AA60+2))+INDIRECT(CONCATENATE("Sheet1!J",AA60))*-PM5_Pu_NGI_AYBR!G60/PM5_Pu_NGI_AYBR!H60</f>
        <v/>
      </c>
    </row>
    <row r="61">
      <c r="A61" t="inlineStr">
        <is>
          <t>PM5</t>
        </is>
      </c>
      <c r="B61" t="inlineStr">
        <is>
          <t>NGI</t>
        </is>
      </c>
      <c r="C61" t="inlineStr">
        <is>
          <t>Empire_Wind_1</t>
        </is>
      </c>
      <c r="D61" t="inlineStr">
        <is>
          <t>L2</t>
        </is>
      </c>
      <c r="E61" t="n">
        <v>0</v>
      </c>
      <c r="F61" t="n">
        <v>8</v>
      </c>
      <c r="G61" t="n">
        <v>-15</v>
      </c>
      <c r="H61" t="n">
        <v>35</v>
      </c>
      <c r="I61" t="n">
        <v>9.5</v>
      </c>
      <c r="J61" t="n">
        <v>699.9862000000001</v>
      </c>
      <c r="K61" t="n">
        <v>3.2757</v>
      </c>
      <c r="L61" t="n">
        <v>2.934</v>
      </c>
      <c r="M61" t="n">
        <v>0.51767</v>
      </c>
      <c r="N61" t="n">
        <v>131.9561</v>
      </c>
      <c r="O61" t="n">
        <v>0.1064</v>
      </c>
      <c r="P61" t="n">
        <v>13.852</v>
      </c>
      <c r="Q61" t="n">
        <v>0.999</v>
      </c>
      <c r="R61" t="n">
        <v>1.3506</v>
      </c>
      <c r="S61" t="n">
        <v>0.03</v>
      </c>
      <c r="T61" t="n">
        <v>3.2336</v>
      </c>
      <c r="U61" t="n">
        <v>0.50109</v>
      </c>
      <c r="V61" t="n">
        <v>44.89</v>
      </c>
      <c r="W61" t="n">
        <v>0.02</v>
      </c>
      <c r="X61" t="n">
        <v>0.3515</v>
      </c>
      <c r="Y61" t="n">
        <v>0.65401</v>
      </c>
      <c r="Z61" t="n">
        <v>0.37</v>
      </c>
      <c r="AA61" t="n">
        <v>69</v>
      </c>
      <c r="AB61" t="n">
        <v>30</v>
      </c>
      <c r="AC61" t="n">
        <v>0</v>
      </c>
      <c r="AD61" t="n">
        <v>211000</v>
      </c>
      <c r="AE61" t="n">
        <v>153.3</v>
      </c>
      <c r="AF61" t="n">
        <v>0.35</v>
      </c>
      <c r="AG61" t="n">
        <v>1</v>
      </c>
      <c r="AH61" t="n">
        <v>1</v>
      </c>
      <c r="AI61" t="n">
        <v>1.3315</v>
      </c>
      <c r="AJ61" t="inlineStr">
        <is>
          <t>21a_FC11_OCR1.3_DR35</t>
        </is>
      </c>
      <c r="AM61">
        <f>($AR$9+$AS$9*AA61/100)</f>
        <v/>
      </c>
      <c r="AN61">
        <f>($AT$9+$AU$9*AA61/100)</f>
        <v/>
      </c>
      <c r="AO61">
        <f>($AV$9+$AW$9*AA61/100)</f>
        <v/>
      </c>
      <c r="AP61">
        <f>AM61+AN61*EXP(AO61*-G61/H61)</f>
        <v/>
      </c>
      <c r="AQ61" s="8">
        <f t="array" aca="1" ref="AQ61" ca="1">INDIRECT(CONCATENATE("Sheet1!K",AA61+2))+INDIRECT(CONCATENATE("Sheet1!J",AA61))*-PM5_Pu_NGI_AYBR!G61/PM5_Pu_NGI_AYBR!H61</f>
        <v/>
      </c>
    </row>
    <row r="62">
      <c r="A62" t="inlineStr">
        <is>
          <t>PM5</t>
        </is>
      </c>
      <c r="B62" t="inlineStr">
        <is>
          <t>NGI</t>
        </is>
      </c>
      <c r="C62" t="inlineStr">
        <is>
          <t>Empire_Wind_1</t>
        </is>
      </c>
      <c r="D62" t="inlineStr">
        <is>
          <t>L2</t>
        </is>
      </c>
      <c r="E62" t="n">
        <v>0</v>
      </c>
      <c r="F62" t="n">
        <v>8</v>
      </c>
      <c r="G62" t="n">
        <v>-15</v>
      </c>
      <c r="H62" t="n">
        <v>40</v>
      </c>
      <c r="I62" t="n">
        <v>9.5</v>
      </c>
      <c r="J62" t="n">
        <v>699.9862000000001</v>
      </c>
      <c r="K62" t="n">
        <v>3.9576</v>
      </c>
      <c r="L62" t="n">
        <v>2.934</v>
      </c>
      <c r="M62" t="n">
        <v>0.51767</v>
      </c>
      <c r="N62" t="n">
        <v>125.3461</v>
      </c>
      <c r="O62" t="n">
        <v>0.11176</v>
      </c>
      <c r="P62" t="n">
        <v>13.852</v>
      </c>
      <c r="Q62" t="n">
        <v>0.999</v>
      </c>
      <c r="R62" t="n">
        <v>1.1776</v>
      </c>
      <c r="S62" t="n">
        <v>0.03</v>
      </c>
      <c r="T62" t="n">
        <v>3.0691</v>
      </c>
      <c r="U62" t="n">
        <v>0.47755</v>
      </c>
      <c r="V62" t="n">
        <v>44.89</v>
      </c>
      <c r="W62" t="n">
        <v>0.02</v>
      </c>
      <c r="X62" t="n">
        <v>0.3515</v>
      </c>
      <c r="Y62" t="n">
        <v>0.65401</v>
      </c>
      <c r="Z62" t="n">
        <v>0.37</v>
      </c>
      <c r="AA62" t="n">
        <v>69</v>
      </c>
      <c r="AB62" t="n">
        <v>30</v>
      </c>
      <c r="AC62" t="n">
        <v>0</v>
      </c>
      <c r="AD62" t="n">
        <v>211000</v>
      </c>
      <c r="AE62" t="n">
        <v>153.3</v>
      </c>
      <c r="AF62" t="n">
        <v>0.35</v>
      </c>
      <c r="AG62" t="n">
        <v>1</v>
      </c>
      <c r="AH62" t="n">
        <v>1</v>
      </c>
      <c r="AI62" t="n">
        <v>1.3315</v>
      </c>
      <c r="AJ62" t="inlineStr">
        <is>
          <t>21a_FC11_OCR1.3_DR35</t>
        </is>
      </c>
      <c r="AM62">
        <f>($AR$9+$AS$9*AA62/100)</f>
        <v/>
      </c>
      <c r="AN62">
        <f>($AT$9+$AU$9*AA62/100)</f>
        <v/>
      </c>
      <c r="AO62">
        <f>($AV$9+$AW$9*AA62/100)</f>
        <v/>
      </c>
      <c r="AP62">
        <f>AM62+AN62*EXP(AO62*-G62/H62)</f>
        <v/>
      </c>
      <c r="AQ62" s="8">
        <f t="array" aca="1" ref="AQ62" ca="1">INDIRECT(CONCATENATE("Sheet1!K",AA62+2))+INDIRECT(CONCATENATE("Sheet1!J",AA62))*-PM5_Pu_NGI_AYBR!G62/PM5_Pu_NGI_AYBR!H62</f>
        <v/>
      </c>
    </row>
    <row r="63">
      <c r="A63" t="inlineStr">
        <is>
          <t>PM5</t>
        </is>
      </c>
      <c r="B63" t="inlineStr">
        <is>
          <t>NGI</t>
        </is>
      </c>
      <c r="C63" t="inlineStr">
        <is>
          <t>Empire_Wind_1</t>
        </is>
      </c>
      <c r="D63" t="inlineStr">
        <is>
          <t>L2</t>
        </is>
      </c>
      <c r="E63" t="n">
        <v>0</v>
      </c>
      <c r="F63" t="n">
        <v>8</v>
      </c>
      <c r="G63" t="n">
        <v>-14.5</v>
      </c>
      <c r="H63" t="n">
        <v>35</v>
      </c>
      <c r="I63" t="n">
        <v>9.5</v>
      </c>
      <c r="J63" t="n">
        <v>699.9862000000001</v>
      </c>
      <c r="K63" t="n">
        <v>3.4575</v>
      </c>
      <c r="L63" t="n">
        <v>3.0152</v>
      </c>
      <c r="M63" t="n">
        <v>0.51767</v>
      </c>
      <c r="N63" t="n">
        <v>130.1845</v>
      </c>
      <c r="O63" t="n">
        <v>0.10783</v>
      </c>
      <c r="P63" t="n">
        <v>13.852</v>
      </c>
      <c r="Q63" t="n">
        <v>0.999</v>
      </c>
      <c r="R63" t="n">
        <v>1.3506</v>
      </c>
      <c r="S63" t="n">
        <v>0.03</v>
      </c>
      <c r="T63" t="n">
        <v>3.2336</v>
      </c>
      <c r="U63" t="n">
        <v>0.50109</v>
      </c>
      <c r="V63" t="n">
        <v>44.89</v>
      </c>
      <c r="W63" t="n">
        <v>0.02</v>
      </c>
      <c r="X63" t="n">
        <v>0.3515</v>
      </c>
      <c r="Y63" t="n">
        <v>0.65401</v>
      </c>
      <c r="Z63" t="n">
        <v>0.37</v>
      </c>
      <c r="AA63" t="n">
        <v>69</v>
      </c>
      <c r="AB63" t="n">
        <v>30</v>
      </c>
      <c r="AC63" t="n">
        <v>0</v>
      </c>
      <c r="AD63" t="n">
        <v>211000</v>
      </c>
      <c r="AE63" t="n">
        <v>153.3</v>
      </c>
      <c r="AF63" t="n">
        <v>0.35</v>
      </c>
      <c r="AG63" t="n">
        <v>1</v>
      </c>
      <c r="AH63" t="n">
        <v>1</v>
      </c>
      <c r="AI63" t="n">
        <v>1.3315</v>
      </c>
      <c r="AJ63" t="inlineStr">
        <is>
          <t>21a_FC11_OCR1.3_DR35</t>
        </is>
      </c>
      <c r="AM63">
        <f>($AR$9+$AS$9*AA63/100)</f>
        <v/>
      </c>
      <c r="AN63">
        <f>($AT$9+$AU$9*AA63/100)</f>
        <v/>
      </c>
      <c r="AO63">
        <f>($AV$9+$AW$9*AA63/100)</f>
        <v/>
      </c>
      <c r="AP63">
        <f>AM63+AN63*EXP(AO63*-G63/H63)</f>
        <v/>
      </c>
      <c r="AQ63" s="8">
        <f t="array" aca="1" ref="AQ63" ca="1">INDIRECT(CONCATENATE("Sheet1!K",AA63+2))+INDIRECT(CONCATENATE("Sheet1!J",AA63))*-PM5_Pu_NGI_AYBR!G63/PM5_Pu_NGI_AYBR!H63</f>
        <v/>
      </c>
    </row>
    <row r="64">
      <c r="A64" t="inlineStr">
        <is>
          <t>PM5</t>
        </is>
      </c>
      <c r="B64" t="inlineStr">
        <is>
          <t>NGI</t>
        </is>
      </c>
      <c r="C64" t="inlineStr">
        <is>
          <t>Empire_Wind_1</t>
        </is>
      </c>
      <c r="D64" t="inlineStr">
        <is>
          <t>L2</t>
        </is>
      </c>
      <c r="E64" t="n">
        <v>0</v>
      </c>
      <c r="F64" t="n">
        <v>8</v>
      </c>
      <c r="G64" t="n">
        <v>-14.5</v>
      </c>
      <c r="H64" t="n">
        <v>40</v>
      </c>
      <c r="I64" t="n">
        <v>9.5</v>
      </c>
      <c r="J64" t="n">
        <v>699.9862000000001</v>
      </c>
      <c r="K64" t="n">
        <v>4.1167</v>
      </c>
      <c r="L64" t="n">
        <v>3.0152</v>
      </c>
      <c r="M64" t="n">
        <v>0.51767</v>
      </c>
      <c r="N64" t="n">
        <v>123.9442</v>
      </c>
      <c r="O64" t="n">
        <v>0.11301</v>
      </c>
      <c r="P64" t="n">
        <v>13.852</v>
      </c>
      <c r="Q64" t="n">
        <v>0.999</v>
      </c>
      <c r="R64" t="n">
        <v>1.1776</v>
      </c>
      <c r="S64" t="n">
        <v>0.03</v>
      </c>
      <c r="T64" t="n">
        <v>3.0691</v>
      </c>
      <c r="U64" t="n">
        <v>0.47755</v>
      </c>
      <c r="V64" t="n">
        <v>44.89</v>
      </c>
      <c r="W64" t="n">
        <v>0.02</v>
      </c>
      <c r="X64" t="n">
        <v>0.3515</v>
      </c>
      <c r="Y64" t="n">
        <v>0.65401</v>
      </c>
      <c r="Z64" t="n">
        <v>0.37</v>
      </c>
      <c r="AA64" t="n">
        <v>69</v>
      </c>
      <c r="AB64" t="n">
        <v>30</v>
      </c>
      <c r="AC64" t="n">
        <v>0</v>
      </c>
      <c r="AD64" t="n">
        <v>211000</v>
      </c>
      <c r="AE64" t="n">
        <v>153.3</v>
      </c>
      <c r="AF64" t="n">
        <v>0.35</v>
      </c>
      <c r="AG64" t="n">
        <v>1</v>
      </c>
      <c r="AH64" t="n">
        <v>1</v>
      </c>
      <c r="AI64" t="n">
        <v>1.3315</v>
      </c>
      <c r="AJ64" t="inlineStr">
        <is>
          <t>21a_FC11_OCR1.3_DR35</t>
        </is>
      </c>
      <c r="AM64">
        <f>($AR$9+$AS$9*AA64/100)</f>
        <v/>
      </c>
      <c r="AN64">
        <f>($AT$9+$AU$9*AA64/100)</f>
        <v/>
      </c>
      <c r="AO64">
        <f>($AV$9+$AW$9*AA64/100)</f>
        <v/>
      </c>
      <c r="AP64">
        <f>AM64+AN64*EXP(AO64*-G64/H64)</f>
        <v/>
      </c>
      <c r="AQ64" s="8">
        <f t="array" aca="1" ref="AQ64" ca="1">INDIRECT(CONCATENATE("Sheet1!K",AA64+2))+INDIRECT(CONCATENATE("Sheet1!J",AA64))*-PM5_Pu_NGI_AYBR!G64/PM5_Pu_NGI_AYBR!H64</f>
        <v/>
      </c>
    </row>
    <row r="65">
      <c r="A65" t="inlineStr">
        <is>
          <t>PM5</t>
        </is>
      </c>
      <c r="B65" t="inlineStr">
        <is>
          <t>NGI</t>
        </is>
      </c>
      <c r="C65" t="inlineStr">
        <is>
          <t>Empire_Wind_1</t>
        </is>
      </c>
      <c r="D65" t="inlineStr">
        <is>
          <t>L2</t>
        </is>
      </c>
      <c r="E65" t="n">
        <v>0</v>
      </c>
      <c r="F65" t="n">
        <v>8</v>
      </c>
      <c r="G65" t="n">
        <v>-14</v>
      </c>
      <c r="H65" t="n">
        <v>35</v>
      </c>
      <c r="I65" t="n">
        <v>9.5</v>
      </c>
      <c r="J65" t="n">
        <v>699.9862000000001</v>
      </c>
      <c r="K65" t="n">
        <v>3.6394</v>
      </c>
      <c r="L65" t="n">
        <v>3.0965</v>
      </c>
      <c r="M65" t="n">
        <v>0.51767</v>
      </c>
      <c r="N65" t="n">
        <v>128.4598</v>
      </c>
      <c r="O65" t="n">
        <v>0.10926</v>
      </c>
      <c r="P65" t="n">
        <v>13.852</v>
      </c>
      <c r="Q65" t="n">
        <v>0.999</v>
      </c>
      <c r="R65" t="n">
        <v>1.3506</v>
      </c>
      <c r="S65" t="n">
        <v>0.03</v>
      </c>
      <c r="T65" t="n">
        <v>3.2336</v>
      </c>
      <c r="U65" t="n">
        <v>0.50109</v>
      </c>
      <c r="V65" t="n">
        <v>44.89</v>
      </c>
      <c r="W65" t="n">
        <v>0.02</v>
      </c>
      <c r="X65" t="n">
        <v>0.3515</v>
      </c>
      <c r="Y65" t="n">
        <v>0.65401</v>
      </c>
      <c r="Z65" t="n">
        <v>0.37</v>
      </c>
      <c r="AA65" t="n">
        <v>69</v>
      </c>
      <c r="AB65" t="n">
        <v>30</v>
      </c>
      <c r="AC65" t="n">
        <v>0</v>
      </c>
      <c r="AD65" t="n">
        <v>211000</v>
      </c>
      <c r="AE65" t="n">
        <v>153.3</v>
      </c>
      <c r="AF65" t="n">
        <v>0.35</v>
      </c>
      <c r="AG65" t="n">
        <v>1</v>
      </c>
      <c r="AH65" t="n">
        <v>1</v>
      </c>
      <c r="AI65" t="n">
        <v>1.3315</v>
      </c>
      <c r="AJ65" t="inlineStr">
        <is>
          <t>21a_FC11_OCR1.3_DR35</t>
        </is>
      </c>
      <c r="AM65">
        <f>($AR$9+$AS$9*AA65/100)</f>
        <v/>
      </c>
      <c r="AN65">
        <f>($AT$9+$AU$9*AA65/100)</f>
        <v/>
      </c>
      <c r="AO65">
        <f>($AV$9+$AW$9*AA65/100)</f>
        <v/>
      </c>
      <c r="AP65">
        <f>AM65+AN65*EXP(AO65*-G65/H65)</f>
        <v/>
      </c>
      <c r="AQ65" s="8">
        <f t="array" aca="1" ref="AQ65" ca="1">INDIRECT(CONCATENATE("Sheet1!K",AA65+2))+INDIRECT(CONCATENATE("Sheet1!J",AA65))*-PM5_Pu_NGI_AYBR!G65/PM5_Pu_NGI_AYBR!H65</f>
        <v/>
      </c>
    </row>
    <row r="66">
      <c r="A66" t="inlineStr">
        <is>
          <t>PM5</t>
        </is>
      </c>
      <c r="B66" t="inlineStr">
        <is>
          <t>NGI</t>
        </is>
      </c>
      <c r="C66" t="inlineStr">
        <is>
          <t>Empire_Wind_1</t>
        </is>
      </c>
      <c r="D66" t="inlineStr">
        <is>
          <t>L2</t>
        </is>
      </c>
      <c r="E66" t="n">
        <v>0</v>
      </c>
      <c r="F66" t="n">
        <v>8</v>
      </c>
      <c r="G66" t="n">
        <v>-14</v>
      </c>
      <c r="H66" t="n">
        <v>40</v>
      </c>
      <c r="I66" t="n">
        <v>9.5</v>
      </c>
      <c r="J66" t="n">
        <v>699.9862000000001</v>
      </c>
      <c r="K66" t="n">
        <v>4.2758</v>
      </c>
      <c r="L66" t="n">
        <v>3.0965</v>
      </c>
      <c r="M66" t="n">
        <v>0.51767</v>
      </c>
      <c r="N66" t="n">
        <v>122.5732</v>
      </c>
      <c r="O66" t="n">
        <v>0.11426</v>
      </c>
      <c r="P66" t="n">
        <v>13.852</v>
      </c>
      <c r="Q66" t="n">
        <v>0.999</v>
      </c>
      <c r="R66" t="n">
        <v>1.1776</v>
      </c>
      <c r="S66" t="n">
        <v>0.03</v>
      </c>
      <c r="T66" t="n">
        <v>3.0691</v>
      </c>
      <c r="U66" t="n">
        <v>0.47755</v>
      </c>
      <c r="V66" t="n">
        <v>44.89</v>
      </c>
      <c r="W66" t="n">
        <v>0.02</v>
      </c>
      <c r="X66" t="n">
        <v>0.3515</v>
      </c>
      <c r="Y66" t="n">
        <v>0.65401</v>
      </c>
      <c r="Z66" t="n">
        <v>0.37</v>
      </c>
      <c r="AA66" t="n">
        <v>69</v>
      </c>
      <c r="AB66" t="n">
        <v>30</v>
      </c>
      <c r="AC66" t="n">
        <v>0</v>
      </c>
      <c r="AD66" t="n">
        <v>211000</v>
      </c>
      <c r="AE66" t="n">
        <v>153.3</v>
      </c>
      <c r="AF66" t="n">
        <v>0.35</v>
      </c>
      <c r="AG66" t="n">
        <v>1</v>
      </c>
      <c r="AH66" t="n">
        <v>1</v>
      </c>
      <c r="AI66" t="n">
        <v>1.3315</v>
      </c>
      <c r="AJ66" t="inlineStr">
        <is>
          <t>21a_FC11_OCR1.3_DR35</t>
        </is>
      </c>
      <c r="AM66">
        <f>($AR$9+$AS$9*AA66/100)</f>
        <v/>
      </c>
      <c r="AN66">
        <f>($AT$9+$AU$9*AA66/100)</f>
        <v/>
      </c>
      <c r="AO66">
        <f>($AV$9+$AW$9*AA66/100)</f>
        <v/>
      </c>
      <c r="AP66">
        <f>AM66+AN66*EXP(AO66*-G66/H66)</f>
        <v/>
      </c>
      <c r="AQ66" s="8">
        <f t="array" aca="1" ref="AQ66" ca="1">INDIRECT(CONCATENATE("Sheet1!K",AA66+2))+INDIRECT(CONCATENATE("Sheet1!J",AA66))*-PM5_Pu_NGI_AYBR!G66/PM5_Pu_NGI_AYBR!H66</f>
        <v/>
      </c>
    </row>
    <row r="67">
      <c r="A67" t="inlineStr">
        <is>
          <t>PM5</t>
        </is>
      </c>
      <c r="B67" t="inlineStr">
        <is>
          <t>NGI</t>
        </is>
      </c>
      <c r="C67" t="inlineStr">
        <is>
          <t>Empire_Wind_1</t>
        </is>
      </c>
      <c r="D67" t="inlineStr">
        <is>
          <t>L2</t>
        </is>
      </c>
      <c r="E67" t="n">
        <v>0</v>
      </c>
      <c r="F67" t="n">
        <v>9</v>
      </c>
      <c r="G67" t="n">
        <v>-18.5</v>
      </c>
      <c r="H67" t="n">
        <v>35</v>
      </c>
      <c r="I67" t="n">
        <v>9.5</v>
      </c>
      <c r="J67" t="n">
        <v>699.9419</v>
      </c>
      <c r="K67" t="n">
        <v>4.3229</v>
      </c>
      <c r="L67" t="n">
        <v>2.9148</v>
      </c>
      <c r="M67" t="n">
        <v>0.45165</v>
      </c>
      <c r="N67" t="n">
        <v>579.9894</v>
      </c>
      <c r="O67" t="n">
        <v>0.047143</v>
      </c>
      <c r="P67" t="n">
        <v>26.5138</v>
      </c>
      <c r="Q67" t="n">
        <v>2.2381e-14</v>
      </c>
      <c r="R67" t="n">
        <v>1.3387</v>
      </c>
      <c r="S67" t="n">
        <v>0.03</v>
      </c>
      <c r="T67" t="n">
        <v>3.4162</v>
      </c>
      <c r="U67" t="n">
        <v>0.47953</v>
      </c>
      <c r="V67" t="n">
        <v>44.89</v>
      </c>
      <c r="W67" t="n">
        <v>0.02</v>
      </c>
      <c r="X67" t="n">
        <v>0.3515</v>
      </c>
      <c r="Y67" t="n">
        <v>0.63406</v>
      </c>
      <c r="Z67" t="n">
        <v>0.37</v>
      </c>
      <c r="AA67" t="n">
        <v>69</v>
      </c>
      <c r="AB67" t="n">
        <v>30</v>
      </c>
      <c r="AC67" t="n">
        <v>0</v>
      </c>
      <c r="AD67" t="n">
        <v>218800</v>
      </c>
      <c r="AE67" t="n">
        <v>178.55</v>
      </c>
      <c r="AF67" t="n">
        <v>0.35</v>
      </c>
      <c r="AG67" t="n">
        <v>1</v>
      </c>
      <c r="AH67" t="n">
        <v>1</v>
      </c>
      <c r="AI67" t="n">
        <v>1.3315</v>
      </c>
      <c r="AJ67" t="inlineStr">
        <is>
          <t>21a_FC11_OCR1.3_DR35</t>
        </is>
      </c>
      <c r="AM67">
        <f>($AR$9+$AS$9*AA67/100)</f>
        <v/>
      </c>
      <c r="AN67">
        <f>($AT$9+$AU$9*AA67/100)</f>
        <v/>
      </c>
      <c r="AO67">
        <f>($AV$9+$AW$9*AA67/100)</f>
        <v/>
      </c>
      <c r="AP67">
        <f>AM67+AN67*EXP(AO67*-G67/H67)</f>
        <v/>
      </c>
      <c r="AQ67" s="8">
        <f t="array" aca="1" ref="AQ67" ca="1">INDIRECT(CONCATENATE("Sheet1!K",AA67+2))+INDIRECT(CONCATENATE("Sheet1!J",AA67))*-PM5_Pu_NGI_AYBR!G67/PM5_Pu_NGI_AYBR!H67</f>
        <v/>
      </c>
    </row>
    <row r="68">
      <c r="A68" t="inlineStr">
        <is>
          <t>PM5</t>
        </is>
      </c>
      <c r="B68" t="inlineStr">
        <is>
          <t>NGI</t>
        </is>
      </c>
      <c r="C68" t="inlineStr">
        <is>
          <t>Empire_Wind_1</t>
        </is>
      </c>
      <c r="D68" t="inlineStr">
        <is>
          <t>L2</t>
        </is>
      </c>
      <c r="E68" t="n">
        <v>0</v>
      </c>
      <c r="F68" t="n">
        <v>9</v>
      </c>
      <c r="G68" t="n">
        <v>-18.5</v>
      </c>
      <c r="H68" t="n">
        <v>40</v>
      </c>
      <c r="I68" t="n">
        <v>9.5</v>
      </c>
      <c r="J68" t="n">
        <v>699.9419</v>
      </c>
      <c r="K68" t="n">
        <v>4.2226</v>
      </c>
      <c r="L68" t="n">
        <v>2.9148</v>
      </c>
      <c r="M68" t="n">
        <v>0.45165</v>
      </c>
      <c r="N68" t="n">
        <v>505.0248</v>
      </c>
      <c r="O68" t="n">
        <v>0.05375</v>
      </c>
      <c r="P68" t="n">
        <v>26.5138</v>
      </c>
      <c r="Q68" t="n">
        <v>2.2381e-14</v>
      </c>
      <c r="R68" t="n">
        <v>1.1805</v>
      </c>
      <c r="S68" t="n">
        <v>0.03</v>
      </c>
      <c r="T68" t="n">
        <v>3.2607</v>
      </c>
      <c r="U68" t="n">
        <v>0.45745</v>
      </c>
      <c r="V68" t="n">
        <v>44.89</v>
      </c>
      <c r="W68" t="n">
        <v>0.02</v>
      </c>
      <c r="X68" t="n">
        <v>0.3515</v>
      </c>
      <c r="Y68" t="n">
        <v>0.63406</v>
      </c>
      <c r="Z68" t="n">
        <v>0.37</v>
      </c>
      <c r="AA68" t="n">
        <v>69</v>
      </c>
      <c r="AB68" t="n">
        <v>30</v>
      </c>
      <c r="AC68" t="n">
        <v>0</v>
      </c>
      <c r="AD68" t="n">
        <v>218800</v>
      </c>
      <c r="AE68" t="n">
        <v>178.55</v>
      </c>
      <c r="AF68" t="n">
        <v>0.35</v>
      </c>
      <c r="AG68" t="n">
        <v>1</v>
      </c>
      <c r="AH68" t="n">
        <v>1</v>
      </c>
      <c r="AI68" t="n">
        <v>1.3315</v>
      </c>
      <c r="AJ68" t="inlineStr">
        <is>
          <t>21a_FC11_OCR1.3_DR35</t>
        </is>
      </c>
      <c r="AM68">
        <f>($AR$9+$AS$9*AA68/100)</f>
        <v/>
      </c>
      <c r="AN68">
        <f>($AT$9+$AU$9*AA68/100)</f>
        <v/>
      </c>
      <c r="AO68">
        <f>($AV$9+$AW$9*AA68/100)</f>
        <v/>
      </c>
      <c r="AP68">
        <f>AM68+AN68*EXP(AO68*-G68/H68)</f>
        <v/>
      </c>
      <c r="AQ68" s="8">
        <f t="array" aca="1" ref="AQ68" ca="1">INDIRECT(CONCATENATE("Sheet1!K",AA68+2))+INDIRECT(CONCATENATE("Sheet1!J",AA68))*-PM5_Pu_NGI_AYBR!G68/PM5_Pu_NGI_AYBR!H68</f>
        <v/>
      </c>
    </row>
    <row r="69">
      <c r="A69" t="inlineStr">
        <is>
          <t>PM5</t>
        </is>
      </c>
      <c r="B69" t="inlineStr">
        <is>
          <t>NGI</t>
        </is>
      </c>
      <c r="C69" t="inlineStr">
        <is>
          <t>Empire_Wind_1</t>
        </is>
      </c>
      <c r="D69" t="inlineStr">
        <is>
          <t>L2</t>
        </is>
      </c>
      <c r="E69" t="n">
        <v>0</v>
      </c>
      <c r="F69" t="n">
        <v>9</v>
      </c>
      <c r="G69" t="n">
        <v>-18</v>
      </c>
      <c r="H69" t="n">
        <v>35</v>
      </c>
      <c r="I69" t="n">
        <v>9.5</v>
      </c>
      <c r="J69" t="n">
        <v>699.9419</v>
      </c>
      <c r="K69" t="n">
        <v>4.3012</v>
      </c>
      <c r="L69" t="n">
        <v>2.9464</v>
      </c>
      <c r="M69" t="n">
        <v>0.45165</v>
      </c>
      <c r="N69" t="n">
        <v>562.4139</v>
      </c>
      <c r="O69" t="n">
        <v>0.048571</v>
      </c>
      <c r="P69" t="n">
        <v>26.5138</v>
      </c>
      <c r="Q69" t="n">
        <v>2.2381e-14</v>
      </c>
      <c r="R69" t="n">
        <v>1.3387</v>
      </c>
      <c r="S69" t="n">
        <v>0.03</v>
      </c>
      <c r="T69" t="n">
        <v>3.4162</v>
      </c>
      <c r="U69" t="n">
        <v>0.47953</v>
      </c>
      <c r="V69" t="n">
        <v>44.89</v>
      </c>
      <c r="W69" t="n">
        <v>0.02</v>
      </c>
      <c r="X69" t="n">
        <v>0.3515</v>
      </c>
      <c r="Y69" t="n">
        <v>0.63406</v>
      </c>
      <c r="Z69" t="n">
        <v>0.37</v>
      </c>
      <c r="AA69" t="n">
        <v>69</v>
      </c>
      <c r="AB69" t="n">
        <v>30</v>
      </c>
      <c r="AC69" t="n">
        <v>0</v>
      </c>
      <c r="AD69" t="n">
        <v>218800</v>
      </c>
      <c r="AE69" t="n">
        <v>178.55</v>
      </c>
      <c r="AF69" t="n">
        <v>0.35</v>
      </c>
      <c r="AG69" t="n">
        <v>1</v>
      </c>
      <c r="AH69" t="n">
        <v>1</v>
      </c>
      <c r="AI69" t="n">
        <v>1.3315</v>
      </c>
      <c r="AJ69" t="inlineStr">
        <is>
          <t>21a_FC11_OCR1.3_DR35</t>
        </is>
      </c>
      <c r="AM69">
        <f>($AR$9+$AS$9*AA69/100)</f>
        <v/>
      </c>
      <c r="AN69">
        <f>($AT$9+$AU$9*AA69/100)</f>
        <v/>
      </c>
      <c r="AO69">
        <f>($AV$9+$AW$9*AA69/100)</f>
        <v/>
      </c>
      <c r="AP69">
        <f>AM69+AN69*EXP(AO69*-G69/H69)</f>
        <v/>
      </c>
      <c r="AQ69" s="8">
        <f t="array" aca="1" ref="AQ69" ca="1">INDIRECT(CONCATENATE("Sheet1!K",AA69+2))+INDIRECT(CONCATENATE("Sheet1!J",AA69))*-PM5_Pu_NGI_AYBR!G69/PM5_Pu_NGI_AYBR!H69</f>
        <v/>
      </c>
    </row>
    <row r="70">
      <c r="A70" t="inlineStr">
        <is>
          <t>PM5</t>
        </is>
      </c>
      <c r="B70" t="inlineStr">
        <is>
          <t>NGI</t>
        </is>
      </c>
      <c r="C70" t="inlineStr">
        <is>
          <t>Empire_Wind_1</t>
        </is>
      </c>
      <c r="D70" t="inlineStr">
        <is>
          <t>L2</t>
        </is>
      </c>
      <c r="E70" t="n">
        <v>0</v>
      </c>
      <c r="F70" t="n">
        <v>9</v>
      </c>
      <c r="G70" t="n">
        <v>-18</v>
      </c>
      <c r="H70" t="n">
        <v>40</v>
      </c>
      <c r="I70" t="n">
        <v>9.5</v>
      </c>
      <c r="J70" t="n">
        <v>699.9419</v>
      </c>
      <c r="K70" t="n">
        <v>4.2037</v>
      </c>
      <c r="L70" t="n">
        <v>2.9464</v>
      </c>
      <c r="M70" t="n">
        <v>0.45165</v>
      </c>
      <c r="N70" t="n">
        <v>493.28</v>
      </c>
      <c r="O70" t="n">
        <v>0.055</v>
      </c>
      <c r="P70" t="n">
        <v>26.5138</v>
      </c>
      <c r="Q70" t="n">
        <v>2.2381e-14</v>
      </c>
      <c r="R70" t="n">
        <v>1.1805</v>
      </c>
      <c r="S70" t="n">
        <v>0.03</v>
      </c>
      <c r="T70" t="n">
        <v>3.2607</v>
      </c>
      <c r="U70" t="n">
        <v>0.45745</v>
      </c>
      <c r="V70" t="n">
        <v>44.89</v>
      </c>
      <c r="W70" t="n">
        <v>0.02</v>
      </c>
      <c r="X70" t="n">
        <v>0.3515</v>
      </c>
      <c r="Y70" t="n">
        <v>0.63406</v>
      </c>
      <c r="Z70" t="n">
        <v>0.37</v>
      </c>
      <c r="AA70" t="n">
        <v>69</v>
      </c>
      <c r="AB70" t="n">
        <v>30</v>
      </c>
      <c r="AC70" t="n">
        <v>0</v>
      </c>
      <c r="AD70" t="n">
        <v>218800</v>
      </c>
      <c r="AE70" t="n">
        <v>178.55</v>
      </c>
      <c r="AF70" t="n">
        <v>0.35</v>
      </c>
      <c r="AG70" t="n">
        <v>1</v>
      </c>
      <c r="AH70" t="n">
        <v>1</v>
      </c>
      <c r="AI70" t="n">
        <v>1.3315</v>
      </c>
      <c r="AJ70" t="inlineStr">
        <is>
          <t>21a_FC11_OCR1.3_DR35</t>
        </is>
      </c>
      <c r="AM70">
        <f>($AR$9+$AS$9*AA70/100)</f>
        <v/>
      </c>
      <c r="AN70">
        <f>($AT$9+$AU$9*AA70/100)</f>
        <v/>
      </c>
      <c r="AO70">
        <f>($AV$9+$AW$9*AA70/100)</f>
        <v/>
      </c>
      <c r="AP70">
        <f>AM70+AN70*EXP(AO70*-G70/H70)</f>
        <v/>
      </c>
      <c r="AQ70" s="8">
        <f t="array" aca="1" ref="AQ70" ca="1">INDIRECT(CONCATENATE("Sheet1!K",AA70+2))+INDIRECT(CONCATENATE("Sheet1!J",AA70))*-PM5_Pu_NGI_AYBR!G70/PM5_Pu_NGI_AYBR!H70</f>
        <v/>
      </c>
    </row>
    <row r="71">
      <c r="A71" t="inlineStr">
        <is>
          <t>PM5</t>
        </is>
      </c>
      <c r="B71" t="inlineStr">
        <is>
          <t>NGI</t>
        </is>
      </c>
      <c r="C71" t="inlineStr">
        <is>
          <t>Empire_Wind_1</t>
        </is>
      </c>
      <c r="D71" t="inlineStr">
        <is>
          <t>L2</t>
        </is>
      </c>
      <c r="E71" t="n">
        <v>0</v>
      </c>
      <c r="F71" t="n">
        <v>9</v>
      </c>
      <c r="G71" t="n">
        <v>-17.5</v>
      </c>
      <c r="H71" t="n">
        <v>35</v>
      </c>
      <c r="I71" t="n">
        <v>9.5</v>
      </c>
      <c r="J71" t="n">
        <v>699.9419</v>
      </c>
      <c r="K71" t="n">
        <v>4.2796</v>
      </c>
      <c r="L71" t="n">
        <v>2.9781</v>
      </c>
      <c r="M71" t="n">
        <v>0.45165</v>
      </c>
      <c r="N71" t="n">
        <v>545.8724</v>
      </c>
      <c r="O71" t="n">
        <v>0.05</v>
      </c>
      <c r="P71" t="n">
        <v>26.5138</v>
      </c>
      <c r="Q71" t="n">
        <v>2.2381e-14</v>
      </c>
      <c r="R71" t="n">
        <v>1.3387</v>
      </c>
      <c r="S71" t="n">
        <v>0.03</v>
      </c>
      <c r="T71" t="n">
        <v>3.4162</v>
      </c>
      <c r="U71" t="n">
        <v>0.47953</v>
      </c>
      <c r="V71" t="n">
        <v>44.89</v>
      </c>
      <c r="W71" t="n">
        <v>0.02</v>
      </c>
      <c r="X71" t="n">
        <v>0.3515</v>
      </c>
      <c r="Y71" t="n">
        <v>0.63406</v>
      </c>
      <c r="Z71" t="n">
        <v>0.37</v>
      </c>
      <c r="AA71" t="n">
        <v>69</v>
      </c>
      <c r="AB71" t="n">
        <v>30</v>
      </c>
      <c r="AC71" t="n">
        <v>0</v>
      </c>
      <c r="AD71" t="n">
        <v>218800</v>
      </c>
      <c r="AE71" t="n">
        <v>178.55</v>
      </c>
      <c r="AF71" t="n">
        <v>0.35</v>
      </c>
      <c r="AG71" t="n">
        <v>1</v>
      </c>
      <c r="AH71" t="n">
        <v>1</v>
      </c>
      <c r="AI71" t="n">
        <v>1.3315</v>
      </c>
      <c r="AJ71" t="inlineStr">
        <is>
          <t>21a_FC11_OCR1.3_DR35</t>
        </is>
      </c>
      <c r="AM71">
        <f>($AR$9+$AS$9*AA71/100)</f>
        <v/>
      </c>
      <c r="AN71">
        <f>($AT$9+$AU$9*AA71/100)</f>
        <v/>
      </c>
      <c r="AO71">
        <f>($AV$9+$AW$9*AA71/100)</f>
        <v/>
      </c>
      <c r="AP71">
        <f>AM71+AN71*EXP(AO71*-G71/H71)</f>
        <v/>
      </c>
      <c r="AQ71" s="8">
        <f t="array" aca="1" ref="AQ71" ca="1">INDIRECT(CONCATENATE("Sheet1!K",AA71+2))+INDIRECT(CONCATENATE("Sheet1!J",AA71))*-PM5_Pu_NGI_AYBR!G71/PM5_Pu_NGI_AYBR!H71</f>
        <v/>
      </c>
    </row>
    <row r="72">
      <c r="A72" t="inlineStr">
        <is>
          <t>PM5</t>
        </is>
      </c>
      <c r="B72" t="inlineStr">
        <is>
          <t>NGI</t>
        </is>
      </c>
      <c r="C72" t="inlineStr">
        <is>
          <t>Empire_Wind_1</t>
        </is>
      </c>
      <c r="D72" t="inlineStr">
        <is>
          <t>L2</t>
        </is>
      </c>
      <c r="E72" t="n">
        <v>0</v>
      </c>
      <c r="F72" t="n">
        <v>9</v>
      </c>
      <c r="G72" t="n">
        <v>-17.5</v>
      </c>
      <c r="H72" t="n">
        <v>40</v>
      </c>
      <c r="I72" t="n">
        <v>9.5</v>
      </c>
      <c r="J72" t="n">
        <v>699.9419</v>
      </c>
      <c r="K72" t="n">
        <v>4.1847</v>
      </c>
      <c r="L72" t="n">
        <v>2.9781</v>
      </c>
      <c r="M72" t="n">
        <v>0.45165</v>
      </c>
      <c r="N72" t="n">
        <v>482.0691</v>
      </c>
      <c r="O72" t="n">
        <v>0.05625</v>
      </c>
      <c r="P72" t="n">
        <v>26.5138</v>
      </c>
      <c r="Q72" t="n">
        <v>2.2381e-14</v>
      </c>
      <c r="R72" t="n">
        <v>1.1805</v>
      </c>
      <c r="S72" t="n">
        <v>0.03</v>
      </c>
      <c r="T72" t="n">
        <v>3.2607</v>
      </c>
      <c r="U72" t="n">
        <v>0.45745</v>
      </c>
      <c r="V72" t="n">
        <v>44.89</v>
      </c>
      <c r="W72" t="n">
        <v>0.02</v>
      </c>
      <c r="X72" t="n">
        <v>0.3515</v>
      </c>
      <c r="Y72" t="n">
        <v>0.63406</v>
      </c>
      <c r="Z72" t="n">
        <v>0.37</v>
      </c>
      <c r="AA72" t="n">
        <v>69</v>
      </c>
      <c r="AB72" t="n">
        <v>30</v>
      </c>
      <c r="AC72" t="n">
        <v>0</v>
      </c>
      <c r="AD72" t="n">
        <v>218800</v>
      </c>
      <c r="AE72" t="n">
        <v>178.55</v>
      </c>
      <c r="AF72" t="n">
        <v>0.35</v>
      </c>
      <c r="AG72" t="n">
        <v>1</v>
      </c>
      <c r="AH72" t="n">
        <v>1</v>
      </c>
      <c r="AI72" t="n">
        <v>1.3315</v>
      </c>
      <c r="AJ72" t="inlineStr">
        <is>
          <t>21a_FC11_OCR1.3_DR35</t>
        </is>
      </c>
      <c r="AM72">
        <f>($AR$9+$AS$9*AA72/100)</f>
        <v/>
      </c>
      <c r="AN72">
        <f>($AT$9+$AU$9*AA72/100)</f>
        <v/>
      </c>
      <c r="AO72">
        <f>($AV$9+$AW$9*AA72/100)</f>
        <v/>
      </c>
      <c r="AP72">
        <f>AM72+AN72*EXP(AO72*-G72/H72)</f>
        <v/>
      </c>
      <c r="AQ72" s="8">
        <f t="array" aca="1" ref="AQ72" ca="1">INDIRECT(CONCATENATE("Sheet1!K",AA72+2))+INDIRECT(CONCATENATE("Sheet1!J",AA72))*-PM5_Pu_NGI_AYBR!G72/PM5_Pu_NGI_AYBR!H72</f>
        <v/>
      </c>
    </row>
    <row r="73">
      <c r="A73" t="inlineStr">
        <is>
          <t>PM5</t>
        </is>
      </c>
      <c r="B73" t="inlineStr">
        <is>
          <t>NGI</t>
        </is>
      </c>
      <c r="C73" t="inlineStr">
        <is>
          <t>Empire_Wind_1</t>
        </is>
      </c>
      <c r="D73" t="inlineStr">
        <is>
          <t>L2</t>
        </is>
      </c>
      <c r="E73" t="n">
        <v>0</v>
      </c>
      <c r="F73" t="n">
        <v>9</v>
      </c>
      <c r="G73" t="n">
        <v>-17</v>
      </c>
      <c r="H73" t="n">
        <v>35</v>
      </c>
      <c r="I73" t="n">
        <v>9.5</v>
      </c>
      <c r="J73" t="n">
        <v>699.9419</v>
      </c>
      <c r="K73" t="n">
        <v>4.2579</v>
      </c>
      <c r="L73" t="n">
        <v>3.0098</v>
      </c>
      <c r="M73" t="n">
        <v>0.45165</v>
      </c>
      <c r="N73" t="n">
        <v>530.276</v>
      </c>
      <c r="O73" t="n">
        <v>0.051429</v>
      </c>
      <c r="P73" t="n">
        <v>26.5138</v>
      </c>
      <c r="Q73" t="n">
        <v>2.2381e-14</v>
      </c>
      <c r="R73" t="n">
        <v>1.3387</v>
      </c>
      <c r="S73" t="n">
        <v>0.03</v>
      </c>
      <c r="T73" t="n">
        <v>3.4162</v>
      </c>
      <c r="U73" t="n">
        <v>0.47953</v>
      </c>
      <c r="V73" t="n">
        <v>44.89</v>
      </c>
      <c r="W73" t="n">
        <v>0.02</v>
      </c>
      <c r="X73" t="n">
        <v>0.3515</v>
      </c>
      <c r="Y73" t="n">
        <v>0.63406</v>
      </c>
      <c r="Z73" t="n">
        <v>0.37</v>
      </c>
      <c r="AA73" t="n">
        <v>69</v>
      </c>
      <c r="AB73" t="n">
        <v>30</v>
      </c>
      <c r="AC73" t="n">
        <v>0</v>
      </c>
      <c r="AD73" t="n">
        <v>218800</v>
      </c>
      <c r="AE73" t="n">
        <v>178.55</v>
      </c>
      <c r="AF73" t="n">
        <v>0.35</v>
      </c>
      <c r="AG73" t="n">
        <v>1</v>
      </c>
      <c r="AH73" t="n">
        <v>1</v>
      </c>
      <c r="AI73" t="n">
        <v>1.3315</v>
      </c>
      <c r="AJ73" t="inlineStr">
        <is>
          <t>21a_FC11_OCR1.3_DR35</t>
        </is>
      </c>
      <c r="AM73">
        <f>($AR$9+$AS$9*AA73/100)</f>
        <v/>
      </c>
      <c r="AN73">
        <f>($AT$9+$AU$9*AA73/100)</f>
        <v/>
      </c>
      <c r="AO73">
        <f>($AV$9+$AW$9*AA73/100)</f>
        <v/>
      </c>
      <c r="AP73">
        <f>AM73+AN73*EXP(AO73*-G73/H73)</f>
        <v/>
      </c>
      <c r="AQ73" s="8">
        <f t="array" aca="1" ref="AQ73" ca="1">INDIRECT(CONCATENATE("Sheet1!K",AA73+2))+INDIRECT(CONCATENATE("Sheet1!J",AA73))*-PM5_Pu_NGI_AYBR!G73/PM5_Pu_NGI_AYBR!H73</f>
        <v/>
      </c>
    </row>
    <row r="74">
      <c r="A74" t="inlineStr">
        <is>
          <t>PM5</t>
        </is>
      </c>
      <c r="B74" t="inlineStr">
        <is>
          <t>NGI</t>
        </is>
      </c>
      <c r="C74" t="inlineStr">
        <is>
          <t>Empire_Wind_1</t>
        </is>
      </c>
      <c r="D74" t="inlineStr">
        <is>
          <t>L2</t>
        </is>
      </c>
      <c r="E74" t="n">
        <v>0</v>
      </c>
      <c r="F74" t="n">
        <v>9</v>
      </c>
      <c r="G74" t="n">
        <v>-17</v>
      </c>
      <c r="H74" t="n">
        <v>40</v>
      </c>
      <c r="I74" t="n">
        <v>9.5</v>
      </c>
      <c r="J74" t="n">
        <v>699.9419</v>
      </c>
      <c r="K74" t="n">
        <v>4.1657</v>
      </c>
      <c r="L74" t="n">
        <v>3.0098</v>
      </c>
      <c r="M74" t="n">
        <v>0.45165</v>
      </c>
      <c r="N74" t="n">
        <v>471.3564</v>
      </c>
      <c r="O74" t="n">
        <v>0.0575</v>
      </c>
      <c r="P74" t="n">
        <v>26.5138</v>
      </c>
      <c r="Q74" t="n">
        <v>2.2381e-14</v>
      </c>
      <c r="R74" t="n">
        <v>1.1805</v>
      </c>
      <c r="S74" t="n">
        <v>0.03</v>
      </c>
      <c r="T74" t="n">
        <v>3.2607</v>
      </c>
      <c r="U74" t="n">
        <v>0.45745</v>
      </c>
      <c r="V74" t="n">
        <v>44.89</v>
      </c>
      <c r="W74" t="n">
        <v>0.02</v>
      </c>
      <c r="X74" t="n">
        <v>0.3515</v>
      </c>
      <c r="Y74" t="n">
        <v>0.63406</v>
      </c>
      <c r="Z74" t="n">
        <v>0.37</v>
      </c>
      <c r="AA74" t="n">
        <v>69</v>
      </c>
      <c r="AB74" t="n">
        <v>30</v>
      </c>
      <c r="AC74" t="n">
        <v>0</v>
      </c>
      <c r="AD74" t="n">
        <v>218800</v>
      </c>
      <c r="AE74" t="n">
        <v>178.55</v>
      </c>
      <c r="AF74" t="n">
        <v>0.35</v>
      </c>
      <c r="AG74" t="n">
        <v>1</v>
      </c>
      <c r="AH74" t="n">
        <v>1</v>
      </c>
      <c r="AI74" t="n">
        <v>1.3315</v>
      </c>
      <c r="AJ74" t="inlineStr">
        <is>
          <t>21a_FC11_OCR1.3_DR35</t>
        </is>
      </c>
      <c r="AM74">
        <f>($AR$9+$AS$9*AA74/100)</f>
        <v/>
      </c>
      <c r="AN74">
        <f>($AT$9+$AU$9*AA74/100)</f>
        <v/>
      </c>
      <c r="AO74">
        <f>($AV$9+$AW$9*AA74/100)</f>
        <v/>
      </c>
      <c r="AP74">
        <f>AM74+AN74*EXP(AO74*-G74/H74)</f>
        <v/>
      </c>
      <c r="AQ74" s="8">
        <f t="array" aca="1" ref="AQ74" ca="1">INDIRECT(CONCATENATE("Sheet1!K",AA74+2))+INDIRECT(CONCATENATE("Sheet1!J",AA74))*-PM5_Pu_NGI_AYBR!G74/PM5_Pu_NGI_AYBR!H74</f>
        <v/>
      </c>
    </row>
    <row r="75">
      <c r="A75" t="inlineStr">
        <is>
          <t>PM5</t>
        </is>
      </c>
      <c r="B75" t="inlineStr">
        <is>
          <t>NGI</t>
        </is>
      </c>
      <c r="C75" t="inlineStr">
        <is>
          <t>Empire_Wind_1</t>
        </is>
      </c>
      <c r="D75" t="inlineStr">
        <is>
          <t>L2</t>
        </is>
      </c>
      <c r="E75" t="n">
        <v>0</v>
      </c>
      <c r="F75" t="n">
        <v>10</v>
      </c>
      <c r="G75" t="n">
        <v>-20.35</v>
      </c>
      <c r="H75" t="n">
        <v>35</v>
      </c>
      <c r="I75" t="n">
        <v>9.5</v>
      </c>
      <c r="J75" t="n">
        <v>700</v>
      </c>
      <c r="K75" t="n">
        <v>4.3612</v>
      </c>
      <c r="L75" t="n">
        <v>2.6716</v>
      </c>
      <c r="M75" t="n">
        <v>0.49483</v>
      </c>
      <c r="N75" t="n">
        <v>-2.5292</v>
      </c>
      <c r="O75" t="n">
        <v>0.044777</v>
      </c>
      <c r="P75" t="n">
        <v>-0.11</v>
      </c>
      <c r="Q75" t="n">
        <v>2.2204e-14</v>
      </c>
      <c r="R75" t="n">
        <v>1.3327</v>
      </c>
      <c r="S75" t="n">
        <v>0.03</v>
      </c>
      <c r="T75" t="n">
        <v>3.5076</v>
      </c>
      <c r="U75" t="n">
        <v>0.46874</v>
      </c>
      <c r="V75" t="n">
        <v>44.89</v>
      </c>
      <c r="W75" t="n">
        <v>0.02</v>
      </c>
      <c r="X75" t="n">
        <v>0.3515</v>
      </c>
      <c r="Y75" t="n">
        <v>0.62409</v>
      </c>
      <c r="Z75" t="n">
        <v>0.37</v>
      </c>
      <c r="AA75" t="n">
        <v>65</v>
      </c>
      <c r="AB75" t="n">
        <v>29</v>
      </c>
      <c r="AC75" t="n">
        <v>0</v>
      </c>
      <c r="AD75" t="n">
        <v>205000</v>
      </c>
      <c r="AE75" t="n">
        <v>197.74</v>
      </c>
      <c r="AF75" t="n">
        <v>0.35</v>
      </c>
      <c r="AG75" t="n">
        <v>1</v>
      </c>
      <c r="AH75" t="n">
        <v>1</v>
      </c>
      <c r="AI75" t="n">
        <v>1.2588</v>
      </c>
      <c r="AJ75" t="inlineStr">
        <is>
          <t>21a_FC11_OCR1.3_DR35</t>
        </is>
      </c>
      <c r="AM75">
        <f>($AR$9+$AS$9*AA75/100)</f>
        <v/>
      </c>
      <c r="AN75">
        <f>($AT$9+$AU$9*AA75/100)</f>
        <v/>
      </c>
      <c r="AO75">
        <f>($AV$9+$AW$9*AA75/100)</f>
        <v/>
      </c>
      <c r="AP75">
        <f>AM75+AN75*EXP(AO75*-G75/H75)</f>
        <v/>
      </c>
      <c r="AQ75" s="8">
        <f t="array" aca="1" ref="AQ75" ca="1">INDIRECT(CONCATENATE("Sheet1!K",AA75+2))+INDIRECT(CONCATENATE("Sheet1!J",AA75))*-PM5_Pu_NGI_AYBR!G75/PM5_Pu_NGI_AYBR!H75</f>
        <v/>
      </c>
    </row>
    <row r="76">
      <c r="A76" t="inlineStr">
        <is>
          <t>PM5</t>
        </is>
      </c>
      <c r="B76" t="inlineStr">
        <is>
          <t>NGI</t>
        </is>
      </c>
      <c r="C76" t="inlineStr">
        <is>
          <t>Empire_Wind_1</t>
        </is>
      </c>
      <c r="D76" t="inlineStr">
        <is>
          <t>L2</t>
        </is>
      </c>
      <c r="E76" t="n">
        <v>0</v>
      </c>
      <c r="F76" t="n">
        <v>10</v>
      </c>
      <c r="G76" t="n">
        <v>-20.35</v>
      </c>
      <c r="H76" t="n">
        <v>40</v>
      </c>
      <c r="I76" t="n">
        <v>9.5</v>
      </c>
      <c r="J76" t="n">
        <v>700</v>
      </c>
      <c r="K76" t="n">
        <v>3.9597</v>
      </c>
      <c r="L76" t="n">
        <v>2.6716</v>
      </c>
      <c r="M76" t="n">
        <v>0.49483</v>
      </c>
      <c r="N76" t="n">
        <v>-2.1603</v>
      </c>
      <c r="O76" t="n">
        <v>0.052045</v>
      </c>
      <c r="P76" t="n">
        <v>-0.11</v>
      </c>
      <c r="Q76" t="n">
        <v>2.2204e-14</v>
      </c>
      <c r="R76" t="n">
        <v>1.1819</v>
      </c>
      <c r="S76" t="n">
        <v>0.03</v>
      </c>
      <c r="T76" t="n">
        <v>3.3566</v>
      </c>
      <c r="U76" t="n">
        <v>0.4474</v>
      </c>
      <c r="V76" t="n">
        <v>44.89</v>
      </c>
      <c r="W76" t="n">
        <v>0.02</v>
      </c>
      <c r="X76" t="n">
        <v>0.3515</v>
      </c>
      <c r="Y76" t="n">
        <v>0.62409</v>
      </c>
      <c r="Z76" t="n">
        <v>0.37</v>
      </c>
      <c r="AA76" t="n">
        <v>65</v>
      </c>
      <c r="AB76" t="n">
        <v>29</v>
      </c>
      <c r="AC76" t="n">
        <v>0</v>
      </c>
      <c r="AD76" t="n">
        <v>205000</v>
      </c>
      <c r="AE76" t="n">
        <v>197.74</v>
      </c>
      <c r="AF76" t="n">
        <v>0.35</v>
      </c>
      <c r="AG76" t="n">
        <v>1</v>
      </c>
      <c r="AH76" t="n">
        <v>1</v>
      </c>
      <c r="AI76" t="n">
        <v>1.2588</v>
      </c>
      <c r="AJ76" t="inlineStr">
        <is>
          <t>21a_FC11_OCR1.3_DR35</t>
        </is>
      </c>
      <c r="AM76">
        <f>($AR$9+$AS$9*AA76/100)</f>
        <v/>
      </c>
      <c r="AN76">
        <f>($AT$9+$AU$9*AA76/100)</f>
        <v/>
      </c>
      <c r="AO76">
        <f>($AV$9+$AW$9*AA76/100)</f>
        <v/>
      </c>
      <c r="AP76">
        <f>AM76+AN76*EXP(AO76*-G76/H76)</f>
        <v/>
      </c>
      <c r="AQ76" s="8">
        <f t="array" aca="1" ref="AQ76" ca="1">INDIRECT(CONCATENATE("Sheet1!K",AA76+2))+INDIRECT(CONCATENATE("Sheet1!J",AA76))*-PM5_Pu_NGI_AYBR!G76/PM5_Pu_NGI_AYBR!H76</f>
        <v/>
      </c>
    </row>
    <row r="77">
      <c r="A77" t="inlineStr">
        <is>
          <t>PM5</t>
        </is>
      </c>
      <c r="B77" t="inlineStr">
        <is>
          <t>NGI</t>
        </is>
      </c>
      <c r="C77" t="inlineStr">
        <is>
          <t>Empire_Wind_1</t>
        </is>
      </c>
      <c r="D77" t="inlineStr">
        <is>
          <t>L2</t>
        </is>
      </c>
      <c r="E77" t="n">
        <v>0</v>
      </c>
      <c r="F77" t="n">
        <v>10</v>
      </c>
      <c r="G77" t="n">
        <v>-19.9</v>
      </c>
      <c r="H77" t="n">
        <v>35</v>
      </c>
      <c r="I77" t="n">
        <v>9.5</v>
      </c>
      <c r="J77" t="n">
        <v>700</v>
      </c>
      <c r="K77" t="n">
        <v>4.2901</v>
      </c>
      <c r="L77" t="n">
        <v>2.6169</v>
      </c>
      <c r="M77" t="n">
        <v>0.49483</v>
      </c>
      <c r="N77" t="n">
        <v>-2.4566</v>
      </c>
      <c r="O77" t="n">
        <v>0.046063</v>
      </c>
      <c r="P77" t="n">
        <v>-0.11</v>
      </c>
      <c r="Q77" t="n">
        <v>2.2204e-14</v>
      </c>
      <c r="R77" t="n">
        <v>1.3327</v>
      </c>
      <c r="S77" t="n">
        <v>0.03</v>
      </c>
      <c r="T77" t="n">
        <v>3.5076</v>
      </c>
      <c r="U77" t="n">
        <v>0.46874</v>
      </c>
      <c r="V77" t="n">
        <v>44.89</v>
      </c>
      <c r="W77" t="n">
        <v>0.02</v>
      </c>
      <c r="X77" t="n">
        <v>0.3515</v>
      </c>
      <c r="Y77" t="n">
        <v>0.62409</v>
      </c>
      <c r="Z77" t="n">
        <v>0.37</v>
      </c>
      <c r="AA77" t="n">
        <v>65</v>
      </c>
      <c r="AB77" t="n">
        <v>29</v>
      </c>
      <c r="AC77" t="n">
        <v>0</v>
      </c>
      <c r="AD77" t="n">
        <v>205000</v>
      </c>
      <c r="AE77" t="n">
        <v>197.74</v>
      </c>
      <c r="AF77" t="n">
        <v>0.35</v>
      </c>
      <c r="AG77" t="n">
        <v>1</v>
      </c>
      <c r="AH77" t="n">
        <v>1</v>
      </c>
      <c r="AI77" t="n">
        <v>1.2588</v>
      </c>
      <c r="AJ77" t="inlineStr">
        <is>
          <t>21a_FC11_OCR1.3_DR35</t>
        </is>
      </c>
      <c r="AM77">
        <f>($AR$9+$AS$9*AA77/100)</f>
        <v/>
      </c>
      <c r="AN77">
        <f>($AT$9+$AU$9*AA77/100)</f>
        <v/>
      </c>
      <c r="AO77">
        <f>($AV$9+$AW$9*AA77/100)</f>
        <v/>
      </c>
      <c r="AP77">
        <f>AM77+AN77*EXP(AO77*-G77/H77)</f>
        <v/>
      </c>
      <c r="AQ77" s="8">
        <f t="array" aca="1" ref="AQ77" ca="1">INDIRECT(CONCATENATE("Sheet1!K",AA77+2))+INDIRECT(CONCATENATE("Sheet1!J",AA77))*-PM5_Pu_NGI_AYBR!G77/PM5_Pu_NGI_AYBR!H77</f>
        <v/>
      </c>
    </row>
    <row r="78">
      <c r="A78" t="inlineStr">
        <is>
          <t>PM5</t>
        </is>
      </c>
      <c r="B78" t="inlineStr">
        <is>
          <t>NGI</t>
        </is>
      </c>
      <c r="C78" t="inlineStr">
        <is>
          <t>Empire_Wind_1</t>
        </is>
      </c>
      <c r="D78" t="inlineStr">
        <is>
          <t>L2</t>
        </is>
      </c>
      <c r="E78" t="n">
        <v>0</v>
      </c>
      <c r="F78" t="n">
        <v>10</v>
      </c>
      <c r="G78" t="n">
        <v>-19.9</v>
      </c>
      <c r="H78" t="n">
        <v>40</v>
      </c>
      <c r="I78" t="n">
        <v>9.5</v>
      </c>
      <c r="J78" t="n">
        <v>700</v>
      </c>
      <c r="K78" t="n">
        <v>3.8975</v>
      </c>
      <c r="L78" t="n">
        <v>2.6169</v>
      </c>
      <c r="M78" t="n">
        <v>0.49483</v>
      </c>
      <c r="N78" t="n">
        <v>-2.1136</v>
      </c>
      <c r="O78" t="n">
        <v>0.05317</v>
      </c>
      <c r="P78" t="n">
        <v>-0.11</v>
      </c>
      <c r="Q78" t="n">
        <v>2.2204e-14</v>
      </c>
      <c r="R78" t="n">
        <v>1.1819</v>
      </c>
      <c r="S78" t="n">
        <v>0.03</v>
      </c>
      <c r="T78" t="n">
        <v>3.3566</v>
      </c>
      <c r="U78" t="n">
        <v>0.4474</v>
      </c>
      <c r="V78" t="n">
        <v>44.89</v>
      </c>
      <c r="W78" t="n">
        <v>0.02</v>
      </c>
      <c r="X78" t="n">
        <v>0.3515</v>
      </c>
      <c r="Y78" t="n">
        <v>0.62409</v>
      </c>
      <c r="Z78" t="n">
        <v>0.37</v>
      </c>
      <c r="AA78" t="n">
        <v>65</v>
      </c>
      <c r="AB78" t="n">
        <v>29</v>
      </c>
      <c r="AC78" t="n">
        <v>0</v>
      </c>
      <c r="AD78" t="n">
        <v>205000</v>
      </c>
      <c r="AE78" t="n">
        <v>197.74</v>
      </c>
      <c r="AF78" t="n">
        <v>0.35</v>
      </c>
      <c r="AG78" t="n">
        <v>1</v>
      </c>
      <c r="AH78" t="n">
        <v>1</v>
      </c>
      <c r="AI78" t="n">
        <v>1.2588</v>
      </c>
      <c r="AJ78" t="inlineStr">
        <is>
          <t>21a_FC11_OCR1.3_DR35</t>
        </is>
      </c>
      <c r="AM78">
        <f>($AR$9+$AS$9*AA78/100)</f>
        <v/>
      </c>
      <c r="AN78">
        <f>($AT$9+$AU$9*AA78/100)</f>
        <v/>
      </c>
      <c r="AO78">
        <f>($AV$9+$AW$9*AA78/100)</f>
        <v/>
      </c>
      <c r="AP78">
        <f>AM78+AN78*EXP(AO78*-G78/H78)</f>
        <v/>
      </c>
      <c r="AQ78" s="8">
        <f t="array" aca="1" ref="AQ78" ca="1">INDIRECT(CONCATENATE("Sheet1!K",AA78+2))+INDIRECT(CONCATENATE("Sheet1!J",AA78))*-PM5_Pu_NGI_AYBR!G78/PM5_Pu_NGI_AYBR!H78</f>
        <v/>
      </c>
    </row>
    <row r="79">
      <c r="A79" t="inlineStr">
        <is>
          <t>PM5</t>
        </is>
      </c>
      <c r="B79" t="inlineStr">
        <is>
          <t>NGI</t>
        </is>
      </c>
      <c r="C79" t="inlineStr">
        <is>
          <t>Empire_Wind_1</t>
        </is>
      </c>
      <c r="D79" t="inlineStr">
        <is>
          <t>L2</t>
        </is>
      </c>
      <c r="E79" t="n">
        <v>0</v>
      </c>
      <c r="F79" t="n">
        <v>10</v>
      </c>
      <c r="G79" t="n">
        <v>-19.45</v>
      </c>
      <c r="H79" t="n">
        <v>35</v>
      </c>
      <c r="I79" t="n">
        <v>9.5</v>
      </c>
      <c r="J79" t="n">
        <v>700</v>
      </c>
      <c r="K79" t="n">
        <v>4.2191</v>
      </c>
      <c r="L79" t="n">
        <v>2.5623</v>
      </c>
      <c r="M79" t="n">
        <v>0.49483</v>
      </c>
      <c r="N79" t="n">
        <v>-2.388</v>
      </c>
      <c r="O79" t="n">
        <v>0.047349</v>
      </c>
      <c r="P79" t="n">
        <v>-0.11</v>
      </c>
      <c r="Q79" t="n">
        <v>2.2204e-14</v>
      </c>
      <c r="R79" t="n">
        <v>1.3327</v>
      </c>
      <c r="S79" t="n">
        <v>0.03</v>
      </c>
      <c r="T79" t="n">
        <v>3.5076</v>
      </c>
      <c r="U79" t="n">
        <v>0.46874</v>
      </c>
      <c r="V79" t="n">
        <v>44.89</v>
      </c>
      <c r="W79" t="n">
        <v>0.02</v>
      </c>
      <c r="X79" t="n">
        <v>0.3515</v>
      </c>
      <c r="Y79" t="n">
        <v>0.62409</v>
      </c>
      <c r="Z79" t="n">
        <v>0.37</v>
      </c>
      <c r="AA79" t="n">
        <v>65</v>
      </c>
      <c r="AB79" t="n">
        <v>29</v>
      </c>
      <c r="AC79" t="n">
        <v>0</v>
      </c>
      <c r="AD79" t="n">
        <v>205000</v>
      </c>
      <c r="AE79" t="n">
        <v>197.74</v>
      </c>
      <c r="AF79" t="n">
        <v>0.35</v>
      </c>
      <c r="AG79" t="n">
        <v>1</v>
      </c>
      <c r="AH79" t="n">
        <v>1</v>
      </c>
      <c r="AI79" t="n">
        <v>1.2588</v>
      </c>
      <c r="AJ79" t="inlineStr">
        <is>
          <t>21a_FC11_OCR1.3_DR35</t>
        </is>
      </c>
      <c r="AM79">
        <f>($AR$9+$AS$9*AA79/100)</f>
        <v/>
      </c>
      <c r="AN79">
        <f>($AT$9+$AU$9*AA79/100)</f>
        <v/>
      </c>
      <c r="AO79">
        <f>($AV$9+$AW$9*AA79/100)</f>
        <v/>
      </c>
      <c r="AP79">
        <f>AM79+AN79*EXP(AO79*-G79/H79)</f>
        <v/>
      </c>
      <c r="AQ79" s="8">
        <f t="array" aca="1" ref="AQ79" ca="1">INDIRECT(CONCATENATE("Sheet1!K",AA79+2))+INDIRECT(CONCATENATE("Sheet1!J",AA79))*-PM5_Pu_NGI_AYBR!G79/PM5_Pu_NGI_AYBR!H79</f>
        <v/>
      </c>
    </row>
    <row r="80">
      <c r="A80" t="inlineStr">
        <is>
          <t>PM5</t>
        </is>
      </c>
      <c r="B80" t="inlineStr">
        <is>
          <t>NGI</t>
        </is>
      </c>
      <c r="C80" t="inlineStr">
        <is>
          <t>Empire_Wind_1</t>
        </is>
      </c>
      <c r="D80" t="inlineStr">
        <is>
          <t>L2</t>
        </is>
      </c>
      <c r="E80" t="n">
        <v>0</v>
      </c>
      <c r="F80" t="n">
        <v>10</v>
      </c>
      <c r="G80" t="n">
        <v>-19.45</v>
      </c>
      <c r="H80" t="n">
        <v>40</v>
      </c>
      <c r="I80" t="n">
        <v>9.5</v>
      </c>
      <c r="J80" t="n">
        <v>700</v>
      </c>
      <c r="K80" t="n">
        <v>3.8354</v>
      </c>
      <c r="L80" t="n">
        <v>2.5623</v>
      </c>
      <c r="M80" t="n">
        <v>0.49483</v>
      </c>
      <c r="N80" t="n">
        <v>-2.0688</v>
      </c>
      <c r="O80" t="n">
        <v>0.054295</v>
      </c>
      <c r="P80" t="n">
        <v>-0.11</v>
      </c>
      <c r="Q80" t="n">
        <v>2.2204e-14</v>
      </c>
      <c r="R80" t="n">
        <v>1.1819</v>
      </c>
      <c r="S80" t="n">
        <v>0.03</v>
      </c>
      <c r="T80" t="n">
        <v>3.3566</v>
      </c>
      <c r="U80" t="n">
        <v>0.4474</v>
      </c>
      <c r="V80" t="n">
        <v>44.89</v>
      </c>
      <c r="W80" t="n">
        <v>0.02</v>
      </c>
      <c r="X80" t="n">
        <v>0.3515</v>
      </c>
      <c r="Y80" t="n">
        <v>0.62409</v>
      </c>
      <c r="Z80" t="n">
        <v>0.37</v>
      </c>
      <c r="AA80" t="n">
        <v>65</v>
      </c>
      <c r="AB80" t="n">
        <v>29</v>
      </c>
      <c r="AC80" t="n">
        <v>0</v>
      </c>
      <c r="AD80" t="n">
        <v>205000</v>
      </c>
      <c r="AE80" t="n">
        <v>197.74</v>
      </c>
      <c r="AF80" t="n">
        <v>0.35</v>
      </c>
      <c r="AG80" t="n">
        <v>1</v>
      </c>
      <c r="AH80" t="n">
        <v>1</v>
      </c>
      <c r="AI80" t="n">
        <v>1.2588</v>
      </c>
      <c r="AJ80" t="inlineStr">
        <is>
          <t>21a_FC11_OCR1.3_DR35</t>
        </is>
      </c>
      <c r="AM80">
        <f>($AR$9+$AS$9*AA80/100)</f>
        <v/>
      </c>
      <c r="AN80">
        <f>($AT$9+$AU$9*AA80/100)</f>
        <v/>
      </c>
      <c r="AO80">
        <f>($AV$9+$AW$9*AA80/100)</f>
        <v/>
      </c>
      <c r="AP80">
        <f>AM80+AN80*EXP(AO80*-G80/H80)</f>
        <v/>
      </c>
      <c r="AQ80" s="8">
        <f t="array" aca="1" ref="AQ80" ca="1">INDIRECT(CONCATENATE("Sheet1!K",AA80+2))+INDIRECT(CONCATENATE("Sheet1!J",AA80))*-PM5_Pu_NGI_AYBR!G80/PM5_Pu_NGI_AYBR!H80</f>
        <v/>
      </c>
    </row>
    <row r="81">
      <c r="A81" t="inlineStr">
        <is>
          <t>PM5</t>
        </is>
      </c>
      <c r="B81" t="inlineStr">
        <is>
          <t>NGI</t>
        </is>
      </c>
      <c r="C81" t="inlineStr">
        <is>
          <t>Empire_Wind_1</t>
        </is>
      </c>
      <c r="D81" t="inlineStr">
        <is>
          <t>L2</t>
        </is>
      </c>
      <c r="E81" t="n">
        <v>0</v>
      </c>
      <c r="F81" t="n">
        <v>10</v>
      </c>
      <c r="G81" t="n">
        <v>-19</v>
      </c>
      <c r="H81" t="n">
        <v>35</v>
      </c>
      <c r="I81" t="n">
        <v>9.5</v>
      </c>
      <c r="J81" t="n">
        <v>700</v>
      </c>
      <c r="K81" t="n">
        <v>4.1481</v>
      </c>
      <c r="L81" t="n">
        <v>2.5076</v>
      </c>
      <c r="M81" t="n">
        <v>0.49483</v>
      </c>
      <c r="N81" t="n">
        <v>-2.3232</v>
      </c>
      <c r="O81" t="n">
        <v>0.048634</v>
      </c>
      <c r="P81" t="n">
        <v>-0.11</v>
      </c>
      <c r="Q81" t="n">
        <v>2.2204e-14</v>
      </c>
      <c r="R81" t="n">
        <v>1.3327</v>
      </c>
      <c r="S81" t="n">
        <v>0.03</v>
      </c>
      <c r="T81" t="n">
        <v>3.5076</v>
      </c>
      <c r="U81" t="n">
        <v>0.46874</v>
      </c>
      <c r="V81" t="n">
        <v>44.89</v>
      </c>
      <c r="W81" t="n">
        <v>0.02</v>
      </c>
      <c r="X81" t="n">
        <v>0.3515</v>
      </c>
      <c r="Y81" t="n">
        <v>0.62409</v>
      </c>
      <c r="Z81" t="n">
        <v>0.37</v>
      </c>
      <c r="AA81" t="n">
        <v>65</v>
      </c>
      <c r="AB81" t="n">
        <v>29</v>
      </c>
      <c r="AC81" t="n">
        <v>0</v>
      </c>
      <c r="AD81" t="n">
        <v>205000</v>
      </c>
      <c r="AE81" t="n">
        <v>197.74</v>
      </c>
      <c r="AF81" t="n">
        <v>0.35</v>
      </c>
      <c r="AG81" t="n">
        <v>1</v>
      </c>
      <c r="AH81" t="n">
        <v>1</v>
      </c>
      <c r="AI81" t="n">
        <v>1.2588</v>
      </c>
      <c r="AJ81" t="inlineStr">
        <is>
          <t>21a_FC11_OCR1.3_DR35</t>
        </is>
      </c>
      <c r="AM81">
        <f>($AR$9+$AS$9*AA81/100)</f>
        <v/>
      </c>
      <c r="AN81">
        <f>($AT$9+$AU$9*AA81/100)</f>
        <v/>
      </c>
      <c r="AO81">
        <f>($AV$9+$AW$9*AA81/100)</f>
        <v/>
      </c>
      <c r="AP81">
        <f>AM81+AN81*EXP(AO81*-G81/H81)</f>
        <v/>
      </c>
      <c r="AQ81" s="8">
        <f t="array" aca="1" ref="AQ81" ca="1">INDIRECT(CONCATENATE("Sheet1!K",AA81+2))+INDIRECT(CONCATENATE("Sheet1!J",AA81))*-PM5_Pu_NGI_AYBR!G81/PM5_Pu_NGI_AYBR!H81</f>
        <v/>
      </c>
    </row>
    <row r="82">
      <c r="A82" t="inlineStr">
        <is>
          <t>PM5</t>
        </is>
      </c>
      <c r="B82" t="inlineStr">
        <is>
          <t>NGI</t>
        </is>
      </c>
      <c r="C82" t="inlineStr">
        <is>
          <t>Empire_Wind_1</t>
        </is>
      </c>
      <c r="D82" t="inlineStr">
        <is>
          <t>L2</t>
        </is>
      </c>
      <c r="E82" t="n">
        <v>0</v>
      </c>
      <c r="F82" t="n">
        <v>10</v>
      </c>
      <c r="G82" t="n">
        <v>-19</v>
      </c>
      <c r="H82" t="n">
        <v>40</v>
      </c>
      <c r="I82" t="n">
        <v>9.5</v>
      </c>
      <c r="J82" t="n">
        <v>700</v>
      </c>
      <c r="K82" t="n">
        <v>3.7733</v>
      </c>
      <c r="L82" t="n">
        <v>2.5076</v>
      </c>
      <c r="M82" t="n">
        <v>0.49483</v>
      </c>
      <c r="N82" t="n">
        <v>-2.026</v>
      </c>
      <c r="O82" t="n">
        <v>0.05542</v>
      </c>
      <c r="P82" t="n">
        <v>-0.11</v>
      </c>
      <c r="Q82" t="n">
        <v>2.2204e-14</v>
      </c>
      <c r="R82" t="n">
        <v>1.1819</v>
      </c>
      <c r="S82" t="n">
        <v>0.03</v>
      </c>
      <c r="T82" t="n">
        <v>3.3566</v>
      </c>
      <c r="U82" t="n">
        <v>0.4474</v>
      </c>
      <c r="V82" t="n">
        <v>44.89</v>
      </c>
      <c r="W82" t="n">
        <v>0.02</v>
      </c>
      <c r="X82" t="n">
        <v>0.3515</v>
      </c>
      <c r="Y82" t="n">
        <v>0.62409</v>
      </c>
      <c r="Z82" t="n">
        <v>0.37</v>
      </c>
      <c r="AA82" t="n">
        <v>65</v>
      </c>
      <c r="AB82" t="n">
        <v>29</v>
      </c>
      <c r="AC82" t="n">
        <v>0</v>
      </c>
      <c r="AD82" t="n">
        <v>205000</v>
      </c>
      <c r="AE82" t="n">
        <v>197.74</v>
      </c>
      <c r="AF82" t="n">
        <v>0.35</v>
      </c>
      <c r="AG82" t="n">
        <v>1</v>
      </c>
      <c r="AH82" t="n">
        <v>1</v>
      </c>
      <c r="AI82" t="n">
        <v>1.2588</v>
      </c>
      <c r="AJ82" t="inlineStr">
        <is>
          <t>21a_FC11_OCR1.3_DR35</t>
        </is>
      </c>
      <c r="AM82">
        <f>($AR$9+$AS$9*AA82/100)</f>
        <v/>
      </c>
      <c r="AN82">
        <f>($AT$9+$AU$9*AA82/100)</f>
        <v/>
      </c>
      <c r="AO82">
        <f>($AV$9+$AW$9*AA82/100)</f>
        <v/>
      </c>
      <c r="AP82">
        <f>AM82+AN82*EXP(AO82*-G82/H82)</f>
        <v/>
      </c>
      <c r="AQ82" s="8">
        <f t="array" aca="1" ref="AQ82" ca="1">INDIRECT(CONCATENATE("Sheet1!K",AA82+2))+INDIRECT(CONCATENATE("Sheet1!J",AA82))*-PM5_Pu_NGI_AYBR!G82/PM5_Pu_NGI_AYBR!H82</f>
        <v/>
      </c>
    </row>
    <row r="83">
      <c r="A83" t="inlineStr">
        <is>
          <t>PM5</t>
        </is>
      </c>
      <c r="B83" t="inlineStr">
        <is>
          <t>NGI</t>
        </is>
      </c>
      <c r="C83" t="inlineStr">
        <is>
          <t>Empire_Wind_1</t>
        </is>
      </c>
      <c r="D83" t="inlineStr">
        <is>
          <t>L2</t>
        </is>
      </c>
      <c r="E83" t="n">
        <v>0</v>
      </c>
      <c r="F83" t="n">
        <v>11</v>
      </c>
      <c r="G83" t="n">
        <v>-21.6</v>
      </c>
      <c r="H83" t="n">
        <v>35</v>
      </c>
      <c r="I83" t="n">
        <v>9.5</v>
      </c>
      <c r="J83" t="n">
        <v>691.407</v>
      </c>
      <c r="K83" t="n">
        <v>2.735</v>
      </c>
      <c r="L83" t="n">
        <v>2.812</v>
      </c>
      <c r="M83" t="n">
        <v>0.33192</v>
      </c>
      <c r="N83" t="n">
        <v>654.5035</v>
      </c>
      <c r="O83" t="n">
        <v>0.062165</v>
      </c>
      <c r="P83" t="n">
        <v>40</v>
      </c>
      <c r="Q83" t="n">
        <v>4.4409e-14</v>
      </c>
      <c r="R83" t="n">
        <v>1.3298</v>
      </c>
      <c r="S83" t="n">
        <v>0.03</v>
      </c>
      <c r="T83" t="n">
        <v>3.5532</v>
      </c>
      <c r="U83" t="n">
        <v>0.46335</v>
      </c>
      <c r="V83" t="n">
        <v>44.89</v>
      </c>
      <c r="W83" t="n">
        <v>0.02</v>
      </c>
      <c r="X83" t="n">
        <v>0.3515</v>
      </c>
      <c r="Y83" t="n">
        <v>0.6191</v>
      </c>
      <c r="Z83" t="n">
        <v>0.37</v>
      </c>
      <c r="AA83" t="n">
        <v>64</v>
      </c>
      <c r="AB83" t="n">
        <v>29</v>
      </c>
      <c r="AC83" t="n">
        <v>0</v>
      </c>
      <c r="AD83" t="n">
        <v>279000</v>
      </c>
      <c r="AE83" t="n">
        <v>212.89</v>
      </c>
      <c r="AF83" t="n">
        <v>0.35</v>
      </c>
      <c r="AG83" t="n">
        <v>1</v>
      </c>
      <c r="AH83" t="n">
        <v>1</v>
      </c>
      <c r="AI83" t="n">
        <v>1.2452</v>
      </c>
      <c r="AJ83" t="inlineStr">
        <is>
          <t>21a_FC11_OCR1.3_DR35</t>
        </is>
      </c>
      <c r="AM83">
        <f>($AR$9+$AS$9*AA83/100)</f>
        <v/>
      </c>
      <c r="AN83">
        <f>($AT$9+$AU$9*AA83/100)</f>
        <v/>
      </c>
      <c r="AO83">
        <f>($AV$9+$AW$9*AA83/100)</f>
        <v/>
      </c>
      <c r="AP83">
        <f>AM83+AN83*EXP(AO83*-G83/H83)</f>
        <v/>
      </c>
      <c r="AQ83" s="8">
        <f t="array" aca="1" ref="AQ83" ca="1">INDIRECT(CONCATENATE("Sheet1!K",AA83+2))+INDIRECT(CONCATENATE("Sheet1!J",AA83))*-PM5_Pu_NGI_AYBR!G83/PM5_Pu_NGI_AYBR!H83</f>
        <v/>
      </c>
    </row>
    <row r="84">
      <c r="A84" t="inlineStr">
        <is>
          <t>PM5</t>
        </is>
      </c>
      <c r="B84" t="inlineStr">
        <is>
          <t>NGI</t>
        </is>
      </c>
      <c r="C84" t="inlineStr">
        <is>
          <t>Empire_Wind_1</t>
        </is>
      </c>
      <c r="D84" t="inlineStr">
        <is>
          <t>L2</t>
        </is>
      </c>
      <c r="E84" t="n">
        <v>0</v>
      </c>
      <c r="F84" t="n">
        <v>11</v>
      </c>
      <c r="G84" t="n">
        <v>-21.6</v>
      </c>
      <c r="H84" t="n">
        <v>40</v>
      </c>
      <c r="I84" t="n">
        <v>9.5</v>
      </c>
      <c r="J84" t="n">
        <v>691.407</v>
      </c>
      <c r="K84" t="n">
        <v>3.4884</v>
      </c>
      <c r="L84" t="n">
        <v>2.812</v>
      </c>
      <c r="M84" t="n">
        <v>0.33192</v>
      </c>
      <c r="N84" t="n">
        <v>585.3674</v>
      </c>
      <c r="O84" t="n">
        <v>0.06925199999999999</v>
      </c>
      <c r="P84" t="n">
        <v>40</v>
      </c>
      <c r="Q84" t="n">
        <v>4.4409e-14</v>
      </c>
      <c r="R84" t="n">
        <v>1.1826</v>
      </c>
      <c r="S84" t="n">
        <v>0.03</v>
      </c>
      <c r="T84" t="n">
        <v>3.4045</v>
      </c>
      <c r="U84" t="n">
        <v>0.44238</v>
      </c>
      <c r="V84" t="n">
        <v>44.89</v>
      </c>
      <c r="W84" t="n">
        <v>0.02</v>
      </c>
      <c r="X84" t="n">
        <v>0.3515</v>
      </c>
      <c r="Y84" t="n">
        <v>0.6191</v>
      </c>
      <c r="Z84" t="n">
        <v>0.37</v>
      </c>
      <c r="AA84" t="n">
        <v>64</v>
      </c>
      <c r="AB84" t="n">
        <v>29</v>
      </c>
      <c r="AC84" t="n">
        <v>0</v>
      </c>
      <c r="AD84" t="n">
        <v>279000</v>
      </c>
      <c r="AE84" t="n">
        <v>212.89</v>
      </c>
      <c r="AF84" t="n">
        <v>0.35</v>
      </c>
      <c r="AG84" t="n">
        <v>1</v>
      </c>
      <c r="AH84" t="n">
        <v>1</v>
      </c>
      <c r="AI84" t="n">
        <v>1.2452</v>
      </c>
      <c r="AJ84" t="inlineStr">
        <is>
          <t>21a_FC11_OCR1.3_DR35</t>
        </is>
      </c>
      <c r="AM84">
        <f>($AR$9+$AS$9*AA84/100)</f>
        <v/>
      </c>
      <c r="AN84">
        <f>($AT$9+$AU$9*AA84/100)</f>
        <v/>
      </c>
      <c r="AO84">
        <f>($AV$9+$AW$9*AA84/100)</f>
        <v/>
      </c>
      <c r="AP84">
        <f>AM84+AN84*EXP(AO84*-G84/H84)</f>
        <v/>
      </c>
      <c r="AQ84" s="8">
        <f t="array" aca="1" ref="AQ84" ca="1">INDIRECT(CONCATENATE("Sheet1!K",AA84+2))+INDIRECT(CONCATENATE("Sheet1!J",AA84))*-PM5_Pu_NGI_AYBR!G84/PM5_Pu_NGI_AYBR!H84</f>
        <v/>
      </c>
    </row>
    <row r="85">
      <c r="A85" t="inlineStr">
        <is>
          <t>PM5</t>
        </is>
      </c>
      <c r="B85" t="inlineStr">
        <is>
          <t>NGI</t>
        </is>
      </c>
      <c r="C85" t="inlineStr">
        <is>
          <t>Empire_Wind_1</t>
        </is>
      </c>
      <c r="D85" t="inlineStr">
        <is>
          <t>L2</t>
        </is>
      </c>
      <c r="E85" t="n">
        <v>0</v>
      </c>
      <c r="F85" t="n">
        <v>11</v>
      </c>
      <c r="G85" t="n">
        <v>-21.2</v>
      </c>
      <c r="H85" t="n">
        <v>35</v>
      </c>
      <c r="I85" t="n">
        <v>9.5</v>
      </c>
      <c r="J85" t="n">
        <v>691.407</v>
      </c>
      <c r="K85" t="n">
        <v>2.8466</v>
      </c>
      <c r="L85" t="n">
        <v>2.8642</v>
      </c>
      <c r="M85" t="n">
        <v>0.33192</v>
      </c>
      <c r="N85" t="n">
        <v>643.4494999999999</v>
      </c>
      <c r="O85" t="n">
        <v>0.06321499999999999</v>
      </c>
      <c r="P85" t="n">
        <v>40</v>
      </c>
      <c r="Q85" t="n">
        <v>4.4409e-14</v>
      </c>
      <c r="R85" t="n">
        <v>1.3298</v>
      </c>
      <c r="S85" t="n">
        <v>0.03</v>
      </c>
      <c r="T85" t="n">
        <v>3.5532</v>
      </c>
      <c r="U85" t="n">
        <v>0.46335</v>
      </c>
      <c r="V85" t="n">
        <v>44.89</v>
      </c>
      <c r="W85" t="n">
        <v>0.02</v>
      </c>
      <c r="X85" t="n">
        <v>0.3515</v>
      </c>
      <c r="Y85" t="n">
        <v>0.6191</v>
      </c>
      <c r="Z85" t="n">
        <v>0.37</v>
      </c>
      <c r="AA85" t="n">
        <v>64</v>
      </c>
      <c r="AB85" t="n">
        <v>29</v>
      </c>
      <c r="AC85" t="n">
        <v>0</v>
      </c>
      <c r="AD85" t="n">
        <v>279000</v>
      </c>
      <c r="AE85" t="n">
        <v>212.89</v>
      </c>
      <c r="AF85" t="n">
        <v>0.35</v>
      </c>
      <c r="AG85" t="n">
        <v>1</v>
      </c>
      <c r="AH85" t="n">
        <v>1</v>
      </c>
      <c r="AI85" t="n">
        <v>1.2452</v>
      </c>
      <c r="AJ85" t="inlineStr">
        <is>
          <t>21a_FC11_OCR1.3_DR35</t>
        </is>
      </c>
      <c r="AM85">
        <f>($AR$9+$AS$9*AA85/100)</f>
        <v/>
      </c>
      <c r="AN85">
        <f>($AT$9+$AU$9*AA85/100)</f>
        <v/>
      </c>
      <c r="AO85">
        <f>($AV$9+$AW$9*AA85/100)</f>
        <v/>
      </c>
      <c r="AP85">
        <f>AM85+AN85*EXP(AO85*-G85/H85)</f>
        <v/>
      </c>
      <c r="AQ85" s="8">
        <f t="array" aca="1" ref="AQ85" ca="1">INDIRECT(CONCATENATE("Sheet1!K",AA85+2))+INDIRECT(CONCATENATE("Sheet1!J",AA85))*-PM5_Pu_NGI_AYBR!G85/PM5_Pu_NGI_AYBR!H85</f>
        <v/>
      </c>
    </row>
    <row r="86">
      <c r="A86" t="inlineStr">
        <is>
          <t>PM5</t>
        </is>
      </c>
      <c r="B86" t="inlineStr">
        <is>
          <t>NGI</t>
        </is>
      </c>
      <c r="C86" t="inlineStr">
        <is>
          <t>Empire_Wind_1</t>
        </is>
      </c>
      <c r="D86" t="inlineStr">
        <is>
          <t>L2</t>
        </is>
      </c>
      <c r="E86" t="n">
        <v>0</v>
      </c>
      <c r="F86" t="n">
        <v>11</v>
      </c>
      <c r="G86" t="n">
        <v>-21.2</v>
      </c>
      <c r="H86" t="n">
        <v>40</v>
      </c>
      <c r="I86" t="n">
        <v>9.5</v>
      </c>
      <c r="J86" t="n">
        <v>691.407</v>
      </c>
      <c r="K86" t="n">
        <v>3.586</v>
      </c>
      <c r="L86" t="n">
        <v>2.8642</v>
      </c>
      <c r="M86" t="n">
        <v>0.33192</v>
      </c>
      <c r="N86" t="n">
        <v>577.6021</v>
      </c>
      <c r="O86" t="n">
        <v>0.07017</v>
      </c>
      <c r="P86" t="n">
        <v>40</v>
      </c>
      <c r="Q86" t="n">
        <v>4.4409e-14</v>
      </c>
      <c r="R86" t="n">
        <v>1.1826</v>
      </c>
      <c r="S86" t="n">
        <v>0.03</v>
      </c>
      <c r="T86" t="n">
        <v>3.4045</v>
      </c>
      <c r="U86" t="n">
        <v>0.44238</v>
      </c>
      <c r="V86" t="n">
        <v>44.89</v>
      </c>
      <c r="W86" t="n">
        <v>0.02</v>
      </c>
      <c r="X86" t="n">
        <v>0.3515</v>
      </c>
      <c r="Y86" t="n">
        <v>0.6191</v>
      </c>
      <c r="Z86" t="n">
        <v>0.37</v>
      </c>
      <c r="AA86" t="n">
        <v>64</v>
      </c>
      <c r="AB86" t="n">
        <v>29</v>
      </c>
      <c r="AC86" t="n">
        <v>0</v>
      </c>
      <c r="AD86" t="n">
        <v>279000</v>
      </c>
      <c r="AE86" t="n">
        <v>212.89</v>
      </c>
      <c r="AF86" t="n">
        <v>0.35</v>
      </c>
      <c r="AG86" t="n">
        <v>1</v>
      </c>
      <c r="AH86" t="n">
        <v>1</v>
      </c>
      <c r="AI86" t="n">
        <v>1.2452</v>
      </c>
      <c r="AJ86" t="inlineStr">
        <is>
          <t>21a_FC11_OCR1.3_DR35</t>
        </is>
      </c>
      <c r="AM86">
        <f>($AR$9+$AS$9*AA86/100)</f>
        <v/>
      </c>
      <c r="AN86">
        <f>($AT$9+$AU$9*AA86/100)</f>
        <v/>
      </c>
      <c r="AO86">
        <f>($AV$9+$AW$9*AA86/100)</f>
        <v/>
      </c>
      <c r="AP86">
        <f>AM86+AN86*EXP(AO86*-G86/H86)</f>
        <v/>
      </c>
      <c r="AQ86" s="8">
        <f t="array" aca="1" ref="AQ86" ca="1">INDIRECT(CONCATENATE("Sheet1!K",AA86+2))+INDIRECT(CONCATENATE("Sheet1!J",AA86))*-PM5_Pu_NGI_AYBR!G86/PM5_Pu_NGI_AYBR!H86</f>
        <v/>
      </c>
    </row>
    <row r="87">
      <c r="A87" t="inlineStr">
        <is>
          <t>PM5</t>
        </is>
      </c>
      <c r="B87" t="inlineStr">
        <is>
          <t>NGI</t>
        </is>
      </c>
      <c r="C87" t="inlineStr">
        <is>
          <t>Empire_Wind_1</t>
        </is>
      </c>
      <c r="D87" t="inlineStr">
        <is>
          <t>L2</t>
        </is>
      </c>
      <c r="E87" t="n">
        <v>0</v>
      </c>
      <c r="F87" t="n">
        <v>11</v>
      </c>
      <c r="G87" t="n">
        <v>-20.8</v>
      </c>
      <c r="H87" t="n">
        <v>35</v>
      </c>
      <c r="I87" t="n">
        <v>9.5</v>
      </c>
      <c r="J87" t="n">
        <v>691.407</v>
      </c>
      <c r="K87" t="n">
        <v>2.9582</v>
      </c>
      <c r="L87" t="n">
        <v>2.9165</v>
      </c>
      <c r="M87" t="n">
        <v>0.33192</v>
      </c>
      <c r="N87" t="n">
        <v>632.7628</v>
      </c>
      <c r="O87" t="n">
        <v>0.064265</v>
      </c>
      <c r="P87" t="n">
        <v>40</v>
      </c>
      <c r="Q87" t="n">
        <v>4.4409e-14</v>
      </c>
      <c r="R87" t="n">
        <v>1.3298</v>
      </c>
      <c r="S87" t="n">
        <v>0.03</v>
      </c>
      <c r="T87" t="n">
        <v>3.5532</v>
      </c>
      <c r="U87" t="n">
        <v>0.46335</v>
      </c>
      <c r="V87" t="n">
        <v>44.89</v>
      </c>
      <c r="W87" t="n">
        <v>0.02</v>
      </c>
      <c r="X87" t="n">
        <v>0.3515</v>
      </c>
      <c r="Y87" t="n">
        <v>0.6191</v>
      </c>
      <c r="Z87" t="n">
        <v>0.37</v>
      </c>
      <c r="AA87" t="n">
        <v>64</v>
      </c>
      <c r="AB87" t="n">
        <v>29</v>
      </c>
      <c r="AC87" t="n">
        <v>0</v>
      </c>
      <c r="AD87" t="n">
        <v>279000</v>
      </c>
      <c r="AE87" t="n">
        <v>212.89</v>
      </c>
      <c r="AF87" t="n">
        <v>0.35</v>
      </c>
      <c r="AG87" t="n">
        <v>1</v>
      </c>
      <c r="AH87" t="n">
        <v>1</v>
      </c>
      <c r="AI87" t="n">
        <v>1.2452</v>
      </c>
      <c r="AJ87" t="inlineStr">
        <is>
          <t>21a_FC11_OCR1.3_DR35</t>
        </is>
      </c>
      <c r="AM87">
        <f>($AR$9+$AS$9*AA87/100)</f>
        <v/>
      </c>
      <c r="AN87">
        <f>($AT$9+$AU$9*AA87/100)</f>
        <v/>
      </c>
      <c r="AO87">
        <f>($AV$9+$AW$9*AA87/100)</f>
        <v/>
      </c>
      <c r="AP87">
        <f>AM87+AN87*EXP(AO87*-G87/H87)</f>
        <v/>
      </c>
      <c r="AQ87" s="8">
        <f t="array" aca="1" ref="AQ87" ca="1">INDIRECT(CONCATENATE("Sheet1!K",AA87+2))+INDIRECT(CONCATENATE("Sheet1!J",AA87))*-PM5_Pu_NGI_AYBR!G87/PM5_Pu_NGI_AYBR!H87</f>
        <v/>
      </c>
    </row>
    <row r="88">
      <c r="A88" t="inlineStr">
        <is>
          <t>PM5</t>
        </is>
      </c>
      <c r="B88" t="inlineStr">
        <is>
          <t>NGI</t>
        </is>
      </c>
      <c r="C88" t="inlineStr">
        <is>
          <t>Empire_Wind_1</t>
        </is>
      </c>
      <c r="D88" t="inlineStr">
        <is>
          <t>L2</t>
        </is>
      </c>
      <c r="E88" t="n">
        <v>0</v>
      </c>
      <c r="F88" t="n">
        <v>11</v>
      </c>
      <c r="G88" t="n">
        <v>-20.8</v>
      </c>
      <c r="H88" t="n">
        <v>40</v>
      </c>
      <c r="I88" t="n">
        <v>9.5</v>
      </c>
      <c r="J88" t="n">
        <v>691.407</v>
      </c>
      <c r="K88" t="n">
        <v>3.6837</v>
      </c>
      <c r="L88" t="n">
        <v>2.9165</v>
      </c>
      <c r="M88" t="n">
        <v>0.33192</v>
      </c>
      <c r="N88" t="n">
        <v>570.0402</v>
      </c>
      <c r="O88" t="n">
        <v>0.071089</v>
      </c>
      <c r="P88" t="n">
        <v>40</v>
      </c>
      <c r="Q88" t="n">
        <v>4.4409e-14</v>
      </c>
      <c r="R88" t="n">
        <v>1.1826</v>
      </c>
      <c r="S88" t="n">
        <v>0.03</v>
      </c>
      <c r="T88" t="n">
        <v>3.4045</v>
      </c>
      <c r="U88" t="n">
        <v>0.44238</v>
      </c>
      <c r="V88" t="n">
        <v>44.89</v>
      </c>
      <c r="W88" t="n">
        <v>0.02</v>
      </c>
      <c r="X88" t="n">
        <v>0.3515</v>
      </c>
      <c r="Y88" t="n">
        <v>0.6191</v>
      </c>
      <c r="Z88" t="n">
        <v>0.37</v>
      </c>
      <c r="AA88" t="n">
        <v>64</v>
      </c>
      <c r="AB88" t="n">
        <v>29</v>
      </c>
      <c r="AC88" t="n">
        <v>0</v>
      </c>
      <c r="AD88" t="n">
        <v>279000</v>
      </c>
      <c r="AE88" t="n">
        <v>212.89</v>
      </c>
      <c r="AF88" t="n">
        <v>0.35</v>
      </c>
      <c r="AG88" t="n">
        <v>1</v>
      </c>
      <c r="AH88" t="n">
        <v>1</v>
      </c>
      <c r="AI88" t="n">
        <v>1.2452</v>
      </c>
      <c r="AJ88" t="inlineStr">
        <is>
          <t>21a_FC11_OCR1.3_DR35</t>
        </is>
      </c>
      <c r="AM88">
        <f>($AR$9+$AS$9*AA88/100)</f>
        <v/>
      </c>
      <c r="AN88">
        <f>($AT$9+$AU$9*AA88/100)</f>
        <v/>
      </c>
      <c r="AO88">
        <f>($AV$9+$AW$9*AA88/100)</f>
        <v/>
      </c>
      <c r="AP88">
        <f>AM88+AN88*EXP(AO88*-G88/H88)</f>
        <v/>
      </c>
      <c r="AQ88" s="8">
        <f t="array" aca="1" ref="AQ88" ca="1">INDIRECT(CONCATENATE("Sheet1!K",AA88+2))+INDIRECT(CONCATENATE("Sheet1!J",AA88))*-PM5_Pu_NGI_AYBR!G88/PM5_Pu_NGI_AYBR!H88</f>
        <v/>
      </c>
    </row>
    <row r="89">
      <c r="A89" t="inlineStr">
        <is>
          <t>PM5</t>
        </is>
      </c>
      <c r="B89" t="inlineStr">
        <is>
          <t>NGI</t>
        </is>
      </c>
      <c r="C89" t="inlineStr">
        <is>
          <t>Empire_Wind_1</t>
        </is>
      </c>
      <c r="D89" t="inlineStr">
        <is>
          <t>L2</t>
        </is>
      </c>
      <c r="E89" t="n">
        <v>0</v>
      </c>
      <c r="F89" t="n">
        <v>12</v>
      </c>
      <c r="G89" t="n">
        <v>-24</v>
      </c>
      <c r="H89" t="n">
        <v>35</v>
      </c>
      <c r="I89" t="n">
        <v>9.5</v>
      </c>
      <c r="J89" t="n">
        <v>699.9748</v>
      </c>
      <c r="K89" t="n">
        <v>3.6796</v>
      </c>
      <c r="L89" t="n">
        <v>3.869</v>
      </c>
      <c r="M89" t="n">
        <v>0.40332</v>
      </c>
      <c r="N89" t="n">
        <v>624.7903</v>
      </c>
      <c r="O89" t="n">
        <v>0.051965</v>
      </c>
      <c r="P89" t="n">
        <v>31.842</v>
      </c>
      <c r="Q89" t="n">
        <v>2.3504e-14</v>
      </c>
      <c r="R89" t="n">
        <v>1.303</v>
      </c>
      <c r="S89" t="n">
        <v>0.03</v>
      </c>
      <c r="T89" t="n">
        <v>3.9641</v>
      </c>
      <c r="U89" t="n">
        <v>0.4148</v>
      </c>
      <c r="V89" t="n">
        <v>44.89</v>
      </c>
      <c r="W89" t="n">
        <v>0.02</v>
      </c>
      <c r="X89" t="n">
        <v>0.3515</v>
      </c>
      <c r="Y89" t="n">
        <v>0.57423</v>
      </c>
      <c r="Z89" t="n">
        <v>0.37</v>
      </c>
      <c r="AA89" t="n">
        <v>55</v>
      </c>
      <c r="AB89" t="n">
        <v>29</v>
      </c>
      <c r="AC89" t="n">
        <v>0</v>
      </c>
      <c r="AD89" t="n">
        <v>254000</v>
      </c>
      <c r="AE89" t="n">
        <v>231.575</v>
      </c>
      <c r="AF89" t="n">
        <v>0.35</v>
      </c>
      <c r="AG89" t="n">
        <v>1</v>
      </c>
      <c r="AH89" t="n">
        <v>1</v>
      </c>
      <c r="AI89" t="n">
        <v>1.1521</v>
      </c>
      <c r="AJ89" t="inlineStr">
        <is>
          <t>21a_FC11_OCR1.3_DR35</t>
        </is>
      </c>
      <c r="AM89">
        <f>($AR$9+$AS$9*AA89/100)</f>
        <v/>
      </c>
      <c r="AN89">
        <f>($AT$9+$AU$9*AA89/100)</f>
        <v/>
      </c>
      <c r="AO89">
        <f>($AV$9+$AW$9*AA89/100)</f>
        <v/>
      </c>
      <c r="AP89">
        <f>AM89+AN89*EXP(AO89*-G89/H89)</f>
        <v/>
      </c>
      <c r="AQ89" s="8">
        <f t="array" aca="1" ref="AQ89" ca="1">INDIRECT(CONCATENATE("Sheet1!K",AA89+2))+INDIRECT(CONCATENATE("Sheet1!J",AA89))*-PM5_Pu_NGI_AYBR!G89/PM5_Pu_NGI_AYBR!H89</f>
        <v/>
      </c>
    </row>
    <row r="90">
      <c r="A90" t="inlineStr">
        <is>
          <t>PM5</t>
        </is>
      </c>
      <c r="B90" t="inlineStr">
        <is>
          <t>NGI</t>
        </is>
      </c>
      <c r="C90" t="inlineStr">
        <is>
          <t>Empire_Wind_1</t>
        </is>
      </c>
      <c r="D90" t="inlineStr">
        <is>
          <t>L2</t>
        </is>
      </c>
      <c r="E90" t="n">
        <v>0</v>
      </c>
      <c r="F90" t="n">
        <v>12</v>
      </c>
      <c r="G90" t="n">
        <v>-24</v>
      </c>
      <c r="H90" t="n">
        <v>40</v>
      </c>
      <c r="I90" t="n">
        <v>9.5</v>
      </c>
      <c r="J90" t="n">
        <v>699.9748</v>
      </c>
      <c r="K90" t="n">
        <v>3.8086</v>
      </c>
      <c r="L90" t="n">
        <v>3.869</v>
      </c>
      <c r="M90" t="n">
        <v>0.40332</v>
      </c>
      <c r="N90" t="n">
        <v>557.7142</v>
      </c>
      <c r="O90" t="n">
        <v>0.057969</v>
      </c>
      <c r="P90" t="n">
        <v>31.842</v>
      </c>
      <c r="Q90" t="n">
        <v>2.3504e-14</v>
      </c>
      <c r="R90" t="n">
        <v>1.1891</v>
      </c>
      <c r="S90" t="n">
        <v>0.03</v>
      </c>
      <c r="T90" t="n">
        <v>3.8357</v>
      </c>
      <c r="U90" t="n">
        <v>0.39715</v>
      </c>
      <c r="V90" t="n">
        <v>44.89</v>
      </c>
      <c r="W90" t="n">
        <v>0.02</v>
      </c>
      <c r="X90" t="n">
        <v>0.3515</v>
      </c>
      <c r="Y90" t="n">
        <v>0.57423</v>
      </c>
      <c r="Z90" t="n">
        <v>0.37</v>
      </c>
      <c r="AA90" t="n">
        <v>55</v>
      </c>
      <c r="AB90" t="n">
        <v>29</v>
      </c>
      <c r="AC90" t="n">
        <v>0</v>
      </c>
      <c r="AD90" t="n">
        <v>254000</v>
      </c>
      <c r="AE90" t="n">
        <v>231.575</v>
      </c>
      <c r="AF90" t="n">
        <v>0.35</v>
      </c>
      <c r="AG90" t="n">
        <v>1</v>
      </c>
      <c r="AH90" t="n">
        <v>1</v>
      </c>
      <c r="AI90" t="n">
        <v>1.1521</v>
      </c>
      <c r="AJ90" t="inlineStr">
        <is>
          <t>21a_FC11_OCR1.3_DR35</t>
        </is>
      </c>
      <c r="AM90">
        <f>($AR$9+$AS$9*AA90/100)</f>
        <v/>
      </c>
      <c r="AN90">
        <f>($AT$9+$AU$9*AA90/100)</f>
        <v/>
      </c>
      <c r="AO90">
        <f>($AV$9+$AW$9*AA90/100)</f>
        <v/>
      </c>
      <c r="AP90">
        <f>AM90+AN90*EXP(AO90*-G90/H90)</f>
        <v/>
      </c>
      <c r="AQ90" s="8">
        <f t="array" aca="1" ref="AQ90" ca="1">INDIRECT(CONCATENATE("Sheet1!K",AA90+2))+INDIRECT(CONCATENATE("Sheet1!J",AA90))*-PM5_Pu_NGI_AYBR!G90/PM5_Pu_NGI_AYBR!H90</f>
        <v/>
      </c>
    </row>
    <row r="91">
      <c r="A91" t="inlineStr">
        <is>
          <t>PM5</t>
        </is>
      </c>
      <c r="B91" t="inlineStr">
        <is>
          <t>NGI</t>
        </is>
      </c>
      <c r="C91" t="inlineStr">
        <is>
          <t>Empire_Wind_1</t>
        </is>
      </c>
      <c r="D91" t="inlineStr">
        <is>
          <t>L2</t>
        </is>
      </c>
      <c r="E91" t="n">
        <v>0</v>
      </c>
      <c r="F91" t="n">
        <v>12</v>
      </c>
      <c r="G91" t="n">
        <v>-23.5</v>
      </c>
      <c r="H91" t="n">
        <v>35</v>
      </c>
      <c r="I91" t="n">
        <v>9.5</v>
      </c>
      <c r="J91" t="n">
        <v>699.9748</v>
      </c>
      <c r="K91" t="n">
        <v>3.7011</v>
      </c>
      <c r="L91" t="n">
        <v>3.7968</v>
      </c>
      <c r="M91" t="n">
        <v>0.40332</v>
      </c>
      <c r="N91" t="n">
        <v>612.7583</v>
      </c>
      <c r="O91" t="n">
        <v>0.052966</v>
      </c>
      <c r="P91" t="n">
        <v>31.842</v>
      </c>
      <c r="Q91" t="n">
        <v>2.3504e-14</v>
      </c>
      <c r="R91" t="n">
        <v>1.303</v>
      </c>
      <c r="S91" t="n">
        <v>0.03</v>
      </c>
      <c r="T91" t="n">
        <v>3.9641</v>
      </c>
      <c r="U91" t="n">
        <v>0.4148</v>
      </c>
      <c r="V91" t="n">
        <v>44.89</v>
      </c>
      <c r="W91" t="n">
        <v>0.02</v>
      </c>
      <c r="X91" t="n">
        <v>0.3515</v>
      </c>
      <c r="Y91" t="n">
        <v>0.57423</v>
      </c>
      <c r="Z91" t="n">
        <v>0.37</v>
      </c>
      <c r="AA91" t="n">
        <v>55</v>
      </c>
      <c r="AB91" t="n">
        <v>29</v>
      </c>
      <c r="AC91" t="n">
        <v>0</v>
      </c>
      <c r="AD91" t="n">
        <v>254000</v>
      </c>
      <c r="AE91" t="n">
        <v>231.575</v>
      </c>
      <c r="AF91" t="n">
        <v>0.35</v>
      </c>
      <c r="AG91" t="n">
        <v>1</v>
      </c>
      <c r="AH91" t="n">
        <v>1</v>
      </c>
      <c r="AI91" t="n">
        <v>1.1521</v>
      </c>
      <c r="AJ91" t="inlineStr">
        <is>
          <t>21a_FC11_OCR1.3_DR35</t>
        </is>
      </c>
      <c r="AM91">
        <f>($AR$9+$AS$9*AA91/100)</f>
        <v/>
      </c>
      <c r="AN91">
        <f>($AT$9+$AU$9*AA91/100)</f>
        <v/>
      </c>
      <c r="AO91">
        <f>($AV$9+$AW$9*AA91/100)</f>
        <v/>
      </c>
      <c r="AP91">
        <f>AM91+AN91*EXP(AO91*-G91/H91)</f>
        <v/>
      </c>
      <c r="AQ91" s="8">
        <f t="array" aca="1" ref="AQ91" ca="1">INDIRECT(CONCATENATE("Sheet1!K",AA91+2))+INDIRECT(CONCATENATE("Sheet1!J",AA91))*-PM5_Pu_NGI_AYBR!G91/PM5_Pu_NGI_AYBR!H91</f>
        <v/>
      </c>
    </row>
    <row r="92">
      <c r="A92" t="inlineStr">
        <is>
          <t>PM5</t>
        </is>
      </c>
      <c r="B92" t="inlineStr">
        <is>
          <t>NGI</t>
        </is>
      </c>
      <c r="C92" t="inlineStr">
        <is>
          <t>Empire_Wind_1</t>
        </is>
      </c>
      <c r="D92" t="inlineStr">
        <is>
          <t>L2</t>
        </is>
      </c>
      <c r="E92" t="n">
        <v>0</v>
      </c>
      <c r="F92" t="n">
        <v>12</v>
      </c>
      <c r="G92" t="n">
        <v>-23.5</v>
      </c>
      <c r="H92" t="n">
        <v>40</v>
      </c>
      <c r="I92" t="n">
        <v>9.5</v>
      </c>
      <c r="J92" t="n">
        <v>699.9748</v>
      </c>
      <c r="K92" t="n">
        <v>3.8274</v>
      </c>
      <c r="L92" t="n">
        <v>3.7968</v>
      </c>
      <c r="M92" t="n">
        <v>0.40332</v>
      </c>
      <c r="N92" t="n">
        <v>549.2898</v>
      </c>
      <c r="O92" t="n">
        <v>0.058845</v>
      </c>
      <c r="P92" t="n">
        <v>31.842</v>
      </c>
      <c r="Q92" t="n">
        <v>2.3504e-14</v>
      </c>
      <c r="R92" t="n">
        <v>1.1891</v>
      </c>
      <c r="S92" t="n">
        <v>0.03</v>
      </c>
      <c r="T92" t="n">
        <v>3.8357</v>
      </c>
      <c r="U92" t="n">
        <v>0.39715</v>
      </c>
      <c r="V92" t="n">
        <v>44.89</v>
      </c>
      <c r="W92" t="n">
        <v>0.02</v>
      </c>
      <c r="X92" t="n">
        <v>0.3515</v>
      </c>
      <c r="Y92" t="n">
        <v>0.57423</v>
      </c>
      <c r="Z92" t="n">
        <v>0.37</v>
      </c>
      <c r="AA92" t="n">
        <v>55</v>
      </c>
      <c r="AB92" t="n">
        <v>29</v>
      </c>
      <c r="AC92" t="n">
        <v>0</v>
      </c>
      <c r="AD92" t="n">
        <v>254000</v>
      </c>
      <c r="AE92" t="n">
        <v>231.575</v>
      </c>
      <c r="AF92" t="n">
        <v>0.35</v>
      </c>
      <c r="AG92" t="n">
        <v>1</v>
      </c>
      <c r="AH92" t="n">
        <v>1</v>
      </c>
      <c r="AI92" t="n">
        <v>1.1521</v>
      </c>
      <c r="AJ92" t="inlineStr">
        <is>
          <t>21a_FC11_OCR1.3_DR35</t>
        </is>
      </c>
      <c r="AM92">
        <f>($AR$9+$AS$9*AA92/100)</f>
        <v/>
      </c>
      <c r="AN92">
        <f>($AT$9+$AU$9*AA92/100)</f>
        <v/>
      </c>
      <c r="AO92">
        <f>($AV$9+$AW$9*AA92/100)</f>
        <v/>
      </c>
      <c r="AP92">
        <f>AM92+AN92*EXP(AO92*-G92/H92)</f>
        <v/>
      </c>
      <c r="AQ92" s="8">
        <f t="array" aca="1" ref="AQ92" ca="1">INDIRECT(CONCATENATE("Sheet1!K",AA92+2))+INDIRECT(CONCATENATE("Sheet1!J",AA92))*-PM5_Pu_NGI_AYBR!G92/PM5_Pu_NGI_AYBR!H92</f>
        <v/>
      </c>
    </row>
    <row r="93">
      <c r="A93" t="inlineStr">
        <is>
          <t>PM5</t>
        </is>
      </c>
      <c r="B93" t="inlineStr">
        <is>
          <t>NGI</t>
        </is>
      </c>
      <c r="C93" t="inlineStr">
        <is>
          <t>Empire_Wind_1</t>
        </is>
      </c>
      <c r="D93" t="inlineStr">
        <is>
          <t>L2</t>
        </is>
      </c>
      <c r="E93" t="n">
        <v>0</v>
      </c>
      <c r="F93" t="n">
        <v>12</v>
      </c>
      <c r="G93" t="n">
        <v>-23</v>
      </c>
      <c r="H93" t="n">
        <v>35</v>
      </c>
      <c r="I93" t="n">
        <v>9.5</v>
      </c>
      <c r="J93" t="n">
        <v>699.9748</v>
      </c>
      <c r="K93" t="n">
        <v>3.7226</v>
      </c>
      <c r="L93" t="n">
        <v>3.7245</v>
      </c>
      <c r="M93" t="n">
        <v>0.40332</v>
      </c>
      <c r="N93" t="n">
        <v>601.1809</v>
      </c>
      <c r="O93" t="n">
        <v>0.053966</v>
      </c>
      <c r="P93" t="n">
        <v>31.842</v>
      </c>
      <c r="Q93" t="n">
        <v>2.3504e-14</v>
      </c>
      <c r="R93" t="n">
        <v>1.303</v>
      </c>
      <c r="S93" t="n">
        <v>0.03</v>
      </c>
      <c r="T93" t="n">
        <v>3.9641</v>
      </c>
      <c r="U93" t="n">
        <v>0.4148</v>
      </c>
      <c r="V93" t="n">
        <v>44.89</v>
      </c>
      <c r="W93" t="n">
        <v>0.02</v>
      </c>
      <c r="X93" t="n">
        <v>0.3515</v>
      </c>
      <c r="Y93" t="n">
        <v>0.57423</v>
      </c>
      <c r="Z93" t="n">
        <v>0.37</v>
      </c>
      <c r="AA93" t="n">
        <v>55</v>
      </c>
      <c r="AB93" t="n">
        <v>29</v>
      </c>
      <c r="AC93" t="n">
        <v>0</v>
      </c>
      <c r="AD93" t="n">
        <v>254000</v>
      </c>
      <c r="AE93" t="n">
        <v>231.575</v>
      </c>
      <c r="AF93" t="n">
        <v>0.35</v>
      </c>
      <c r="AG93" t="n">
        <v>1</v>
      </c>
      <c r="AH93" t="n">
        <v>1</v>
      </c>
      <c r="AI93" t="n">
        <v>1.1521</v>
      </c>
      <c r="AJ93" t="inlineStr">
        <is>
          <t>21a_FC11_OCR1.3_DR35</t>
        </is>
      </c>
      <c r="AM93">
        <f>($AR$9+$AS$9*AA93/100)</f>
        <v/>
      </c>
      <c r="AN93">
        <f>($AT$9+$AU$9*AA93/100)</f>
        <v/>
      </c>
      <c r="AO93">
        <f>($AV$9+$AW$9*AA93/100)</f>
        <v/>
      </c>
      <c r="AP93">
        <f>AM93+AN93*EXP(AO93*-G93/H93)</f>
        <v/>
      </c>
      <c r="AQ93" s="8">
        <f t="array" aca="1" ref="AQ93" ca="1">INDIRECT(CONCATENATE("Sheet1!K",AA93+2))+INDIRECT(CONCATENATE("Sheet1!J",AA93))*-PM5_Pu_NGI_AYBR!G93/PM5_Pu_NGI_AYBR!H93</f>
        <v/>
      </c>
    </row>
    <row r="94">
      <c r="A94" t="inlineStr">
        <is>
          <t>PM5</t>
        </is>
      </c>
      <c r="B94" t="inlineStr">
        <is>
          <t>NGI</t>
        </is>
      </c>
      <c r="C94" t="inlineStr">
        <is>
          <t>Empire_Wind_1</t>
        </is>
      </c>
      <c r="D94" t="inlineStr">
        <is>
          <t>L2</t>
        </is>
      </c>
      <c r="E94" t="n">
        <v>0</v>
      </c>
      <c r="F94" t="n">
        <v>12</v>
      </c>
      <c r="G94" t="n">
        <v>-23</v>
      </c>
      <c r="H94" t="n">
        <v>40</v>
      </c>
      <c r="I94" t="n">
        <v>9.5</v>
      </c>
      <c r="J94" t="n">
        <v>699.9748</v>
      </c>
      <c r="K94" t="n">
        <v>3.8462</v>
      </c>
      <c r="L94" t="n">
        <v>3.7245</v>
      </c>
      <c r="M94" t="n">
        <v>0.40332</v>
      </c>
      <c r="N94" t="n">
        <v>541.1161</v>
      </c>
      <c r="O94" t="n">
        <v>0.059721</v>
      </c>
      <c r="P94" t="n">
        <v>31.842</v>
      </c>
      <c r="Q94" t="n">
        <v>2.3504e-14</v>
      </c>
      <c r="R94" t="n">
        <v>1.1891</v>
      </c>
      <c r="S94" t="n">
        <v>0.03</v>
      </c>
      <c r="T94" t="n">
        <v>3.8357</v>
      </c>
      <c r="U94" t="n">
        <v>0.39715</v>
      </c>
      <c r="V94" t="n">
        <v>44.89</v>
      </c>
      <c r="W94" t="n">
        <v>0.02</v>
      </c>
      <c r="X94" t="n">
        <v>0.3515</v>
      </c>
      <c r="Y94" t="n">
        <v>0.57423</v>
      </c>
      <c r="Z94" t="n">
        <v>0.37</v>
      </c>
      <c r="AA94" t="n">
        <v>55</v>
      </c>
      <c r="AB94" t="n">
        <v>29</v>
      </c>
      <c r="AC94" t="n">
        <v>0</v>
      </c>
      <c r="AD94" t="n">
        <v>254000</v>
      </c>
      <c r="AE94" t="n">
        <v>231.575</v>
      </c>
      <c r="AF94" t="n">
        <v>0.35</v>
      </c>
      <c r="AG94" t="n">
        <v>1</v>
      </c>
      <c r="AH94" t="n">
        <v>1</v>
      </c>
      <c r="AI94" t="n">
        <v>1.1521</v>
      </c>
      <c r="AJ94" t="inlineStr">
        <is>
          <t>21a_FC11_OCR1.3_DR35</t>
        </is>
      </c>
      <c r="AM94">
        <f>($AR$9+$AS$9*AA94/100)</f>
        <v/>
      </c>
      <c r="AN94">
        <f>($AT$9+$AU$9*AA94/100)</f>
        <v/>
      </c>
      <c r="AO94">
        <f>($AV$9+$AW$9*AA94/100)</f>
        <v/>
      </c>
      <c r="AP94">
        <f>AM94+AN94*EXP(AO94*-G94/H94)</f>
        <v/>
      </c>
      <c r="AQ94" s="8">
        <f t="array" aca="1" ref="AQ94" ca="1">INDIRECT(CONCATENATE("Sheet1!K",AA94+2))+INDIRECT(CONCATENATE("Sheet1!J",AA94))*-PM5_Pu_NGI_AYBR!G94/PM5_Pu_NGI_AYBR!H94</f>
        <v/>
      </c>
    </row>
    <row r="95">
      <c r="A95" t="inlineStr">
        <is>
          <t>PM5</t>
        </is>
      </c>
      <c r="B95" t="inlineStr">
        <is>
          <t>NGI</t>
        </is>
      </c>
      <c r="C95" t="inlineStr">
        <is>
          <t>Empire_Wind_1</t>
        </is>
      </c>
      <c r="D95" t="inlineStr">
        <is>
          <t>L2</t>
        </is>
      </c>
      <c r="E95" t="n">
        <v>0</v>
      </c>
      <c r="F95" t="n">
        <v>12</v>
      </c>
      <c r="G95" t="n">
        <v>-22.5</v>
      </c>
      <c r="H95" t="n">
        <v>35</v>
      </c>
      <c r="I95" t="n">
        <v>9.5</v>
      </c>
      <c r="J95" t="n">
        <v>699.9748</v>
      </c>
      <c r="K95" t="n">
        <v>3.7441</v>
      </c>
      <c r="L95" t="n">
        <v>3.6522</v>
      </c>
      <c r="M95" t="n">
        <v>0.40332</v>
      </c>
      <c r="N95" t="n">
        <v>590.0329</v>
      </c>
      <c r="O95" t="n">
        <v>0.054967</v>
      </c>
      <c r="P95" t="n">
        <v>31.842</v>
      </c>
      <c r="Q95" t="n">
        <v>2.3504e-14</v>
      </c>
      <c r="R95" t="n">
        <v>1.303</v>
      </c>
      <c r="S95" t="n">
        <v>0.03</v>
      </c>
      <c r="T95" t="n">
        <v>3.9641</v>
      </c>
      <c r="U95" t="n">
        <v>0.4148</v>
      </c>
      <c r="V95" t="n">
        <v>44.89</v>
      </c>
      <c r="W95" t="n">
        <v>0.02</v>
      </c>
      <c r="X95" t="n">
        <v>0.3515</v>
      </c>
      <c r="Y95" t="n">
        <v>0.57423</v>
      </c>
      <c r="Z95" t="n">
        <v>0.37</v>
      </c>
      <c r="AA95" t="n">
        <v>55</v>
      </c>
      <c r="AB95" t="n">
        <v>29</v>
      </c>
      <c r="AC95" t="n">
        <v>0</v>
      </c>
      <c r="AD95" t="n">
        <v>254000</v>
      </c>
      <c r="AE95" t="n">
        <v>231.575</v>
      </c>
      <c r="AF95" t="n">
        <v>0.35</v>
      </c>
      <c r="AG95" t="n">
        <v>1</v>
      </c>
      <c r="AH95" t="n">
        <v>1</v>
      </c>
      <c r="AI95" t="n">
        <v>1.1521</v>
      </c>
      <c r="AJ95" t="inlineStr">
        <is>
          <t>21a_FC11_OCR1.3_DR35</t>
        </is>
      </c>
      <c r="AM95">
        <f>($AR$9+$AS$9*AA95/100)</f>
        <v/>
      </c>
      <c r="AN95">
        <f>($AT$9+$AU$9*AA95/100)</f>
        <v/>
      </c>
      <c r="AO95">
        <f>($AV$9+$AW$9*AA95/100)</f>
        <v/>
      </c>
      <c r="AP95">
        <f>AM95+AN95*EXP(AO95*-G95/H95)</f>
        <v/>
      </c>
      <c r="AQ95" s="8">
        <f t="array" aca="1" ref="AQ95" ca="1">INDIRECT(CONCATENATE("Sheet1!K",AA95+2))+INDIRECT(CONCATENATE("Sheet1!J",AA95))*-PM5_Pu_NGI_AYBR!G95/PM5_Pu_NGI_AYBR!H95</f>
        <v/>
      </c>
    </row>
    <row r="96">
      <c r="A96" t="inlineStr">
        <is>
          <t>PM5</t>
        </is>
      </c>
      <c r="B96" t="inlineStr">
        <is>
          <t>NGI</t>
        </is>
      </c>
      <c r="C96" t="inlineStr">
        <is>
          <t>Empire_Wind_1</t>
        </is>
      </c>
      <c r="D96" t="inlineStr">
        <is>
          <t>L2</t>
        </is>
      </c>
      <c r="E96" t="n">
        <v>0</v>
      </c>
      <c r="F96" t="n">
        <v>12</v>
      </c>
      <c r="G96" t="n">
        <v>-22.5</v>
      </c>
      <c r="H96" t="n">
        <v>40</v>
      </c>
      <c r="I96" t="n">
        <v>9.5</v>
      </c>
      <c r="J96" t="n">
        <v>699.9748</v>
      </c>
      <c r="K96" t="n">
        <v>3.865</v>
      </c>
      <c r="L96" t="n">
        <v>3.6522</v>
      </c>
      <c r="M96" t="n">
        <v>0.40332</v>
      </c>
      <c r="N96" t="n">
        <v>533.1822</v>
      </c>
      <c r="O96" t="n">
        <v>0.060596</v>
      </c>
      <c r="P96" t="n">
        <v>31.842</v>
      </c>
      <c r="Q96" t="n">
        <v>2.3504e-14</v>
      </c>
      <c r="R96" t="n">
        <v>1.1891</v>
      </c>
      <c r="S96" t="n">
        <v>0.03</v>
      </c>
      <c r="T96" t="n">
        <v>3.8357</v>
      </c>
      <c r="U96" t="n">
        <v>0.39715</v>
      </c>
      <c r="V96" t="n">
        <v>44.89</v>
      </c>
      <c r="W96" t="n">
        <v>0.02</v>
      </c>
      <c r="X96" t="n">
        <v>0.3515</v>
      </c>
      <c r="Y96" t="n">
        <v>0.57423</v>
      </c>
      <c r="Z96" t="n">
        <v>0.37</v>
      </c>
      <c r="AA96" t="n">
        <v>55</v>
      </c>
      <c r="AB96" t="n">
        <v>29</v>
      </c>
      <c r="AC96" t="n">
        <v>0</v>
      </c>
      <c r="AD96" t="n">
        <v>254000</v>
      </c>
      <c r="AE96" t="n">
        <v>231.575</v>
      </c>
      <c r="AF96" t="n">
        <v>0.35</v>
      </c>
      <c r="AG96" t="n">
        <v>1</v>
      </c>
      <c r="AH96" t="n">
        <v>1</v>
      </c>
      <c r="AI96" t="n">
        <v>1.1521</v>
      </c>
      <c r="AJ96" t="inlineStr">
        <is>
          <t>21a_FC11_OCR1.3_DR35</t>
        </is>
      </c>
      <c r="AM96">
        <f>($AR$9+$AS$9*AA96/100)</f>
        <v/>
      </c>
      <c r="AN96">
        <f>($AT$9+$AU$9*AA96/100)</f>
        <v/>
      </c>
      <c r="AO96">
        <f>($AV$9+$AW$9*AA96/100)</f>
        <v/>
      </c>
      <c r="AP96">
        <f>AM96+AN96*EXP(AO96*-G96/H96)</f>
        <v/>
      </c>
      <c r="AQ96" s="8">
        <f t="array" aca="1" ref="AQ96" ca="1">INDIRECT(CONCATENATE("Sheet1!K",AA96+2))+INDIRECT(CONCATENATE("Sheet1!J",AA96))*-PM5_Pu_NGI_AYBR!G96/PM5_Pu_NGI_AYBR!H96</f>
        <v/>
      </c>
    </row>
    <row r="97">
      <c r="A97" t="inlineStr">
        <is>
          <t>PM5</t>
        </is>
      </c>
      <c r="B97" t="inlineStr">
        <is>
          <t>NGI</t>
        </is>
      </c>
      <c r="C97" t="inlineStr">
        <is>
          <t>Empire_Wind_1</t>
        </is>
      </c>
      <c r="D97" t="inlineStr">
        <is>
          <t>L2</t>
        </is>
      </c>
      <c r="E97" t="n">
        <v>0</v>
      </c>
      <c r="F97" t="n">
        <v>12</v>
      </c>
      <c r="G97" t="n">
        <v>-22</v>
      </c>
      <c r="H97" t="n">
        <v>35</v>
      </c>
      <c r="I97" t="n">
        <v>9.5</v>
      </c>
      <c r="J97" t="n">
        <v>699.9748</v>
      </c>
      <c r="K97" t="n">
        <v>3.7656</v>
      </c>
      <c r="L97" t="n">
        <v>3.5799</v>
      </c>
      <c r="M97" t="n">
        <v>0.40332</v>
      </c>
      <c r="N97" t="n">
        <v>579.2908</v>
      </c>
      <c r="O97" t="n">
        <v>0.055968</v>
      </c>
      <c r="P97" t="n">
        <v>31.842</v>
      </c>
      <c r="Q97" t="n">
        <v>2.3504e-14</v>
      </c>
      <c r="R97" t="n">
        <v>1.303</v>
      </c>
      <c r="S97" t="n">
        <v>0.03</v>
      </c>
      <c r="T97" t="n">
        <v>3.9641</v>
      </c>
      <c r="U97" t="n">
        <v>0.4148</v>
      </c>
      <c r="V97" t="n">
        <v>44.89</v>
      </c>
      <c r="W97" t="n">
        <v>0.02</v>
      </c>
      <c r="X97" t="n">
        <v>0.3515</v>
      </c>
      <c r="Y97" t="n">
        <v>0.57423</v>
      </c>
      <c r="Z97" t="n">
        <v>0.37</v>
      </c>
      <c r="AA97" t="n">
        <v>55</v>
      </c>
      <c r="AB97" t="n">
        <v>29</v>
      </c>
      <c r="AC97" t="n">
        <v>0</v>
      </c>
      <c r="AD97" t="n">
        <v>254000</v>
      </c>
      <c r="AE97" t="n">
        <v>231.575</v>
      </c>
      <c r="AF97" t="n">
        <v>0.35</v>
      </c>
      <c r="AG97" t="n">
        <v>1</v>
      </c>
      <c r="AH97" t="n">
        <v>1</v>
      </c>
      <c r="AI97" t="n">
        <v>1.1521</v>
      </c>
      <c r="AJ97" t="inlineStr">
        <is>
          <t>21a_FC11_OCR1.3_DR35</t>
        </is>
      </c>
      <c r="AM97">
        <f>($AR$9+$AS$9*AA97/100)</f>
        <v/>
      </c>
      <c r="AN97">
        <f>($AT$9+$AU$9*AA97/100)</f>
        <v/>
      </c>
      <c r="AO97">
        <f>($AV$9+$AW$9*AA97/100)</f>
        <v/>
      </c>
      <c r="AP97">
        <f>AM97+AN97*EXP(AO97*-G97/H97)</f>
        <v/>
      </c>
      <c r="AQ97" s="8">
        <f t="array" aca="1" ref="AQ97" ca="1">INDIRECT(CONCATENATE("Sheet1!K",AA97+2))+INDIRECT(CONCATENATE("Sheet1!J",AA97))*-PM5_Pu_NGI_AYBR!G97/PM5_Pu_NGI_AYBR!H97</f>
        <v/>
      </c>
    </row>
    <row r="98">
      <c r="A98" t="inlineStr">
        <is>
          <t>PM5</t>
        </is>
      </c>
      <c r="B98" t="inlineStr">
        <is>
          <t>NGI</t>
        </is>
      </c>
      <c r="C98" t="inlineStr">
        <is>
          <t>Empire_Wind_1</t>
        </is>
      </c>
      <c r="D98" t="inlineStr">
        <is>
          <t>L2</t>
        </is>
      </c>
      <c r="E98" t="n">
        <v>0</v>
      </c>
      <c r="F98" t="n">
        <v>12</v>
      </c>
      <c r="G98" t="n">
        <v>-22</v>
      </c>
      <c r="H98" t="n">
        <v>40</v>
      </c>
      <c r="I98" t="n">
        <v>9.5</v>
      </c>
      <c r="J98" t="n">
        <v>699.9748</v>
      </c>
      <c r="K98" t="n">
        <v>3.8838</v>
      </c>
      <c r="L98" t="n">
        <v>3.5799</v>
      </c>
      <c r="M98" t="n">
        <v>0.40332</v>
      </c>
      <c r="N98" t="n">
        <v>525.4775</v>
      </c>
      <c r="O98" t="n">
        <v>0.061472</v>
      </c>
      <c r="P98" t="n">
        <v>31.842</v>
      </c>
      <c r="Q98" t="n">
        <v>2.3504e-14</v>
      </c>
      <c r="R98" t="n">
        <v>1.1891</v>
      </c>
      <c r="S98" t="n">
        <v>0.03</v>
      </c>
      <c r="T98" t="n">
        <v>3.8357</v>
      </c>
      <c r="U98" t="n">
        <v>0.39715</v>
      </c>
      <c r="V98" t="n">
        <v>44.89</v>
      </c>
      <c r="W98" t="n">
        <v>0.02</v>
      </c>
      <c r="X98" t="n">
        <v>0.3515</v>
      </c>
      <c r="Y98" t="n">
        <v>0.57423</v>
      </c>
      <c r="Z98" t="n">
        <v>0.37</v>
      </c>
      <c r="AA98" t="n">
        <v>55</v>
      </c>
      <c r="AB98" t="n">
        <v>29</v>
      </c>
      <c r="AC98" t="n">
        <v>0</v>
      </c>
      <c r="AD98" t="n">
        <v>254000</v>
      </c>
      <c r="AE98" t="n">
        <v>231.575</v>
      </c>
      <c r="AF98" t="n">
        <v>0.35</v>
      </c>
      <c r="AG98" t="n">
        <v>1</v>
      </c>
      <c r="AH98" t="n">
        <v>1</v>
      </c>
      <c r="AI98" t="n">
        <v>1.1521</v>
      </c>
      <c r="AJ98" t="inlineStr">
        <is>
          <t>21a_FC11_OCR1.3_DR35</t>
        </is>
      </c>
      <c r="AM98">
        <f>($AR$9+$AS$9*AA98/100)</f>
        <v/>
      </c>
      <c r="AN98">
        <f>($AT$9+$AU$9*AA98/100)</f>
        <v/>
      </c>
      <c r="AO98">
        <f>($AV$9+$AW$9*AA98/100)</f>
        <v/>
      </c>
      <c r="AP98">
        <f>AM98+AN98*EXP(AO98*-G98/H98)</f>
        <v/>
      </c>
      <c r="AQ98" s="8">
        <f t="array" aca="1" ref="AQ98" ca="1">INDIRECT(CONCATENATE("Sheet1!K",AA98+2))+INDIRECT(CONCATENATE("Sheet1!J",AA98))*-PM5_Pu_NGI_AYBR!G98/PM5_Pu_NGI_AYBR!H98</f>
        <v/>
      </c>
    </row>
    <row r="99">
      <c r="A99" t="inlineStr">
        <is>
          <t>PM5</t>
        </is>
      </c>
      <c r="B99" t="inlineStr">
        <is>
          <t>NGI</t>
        </is>
      </c>
      <c r="C99" t="inlineStr">
        <is>
          <t>Empire_Wind_1</t>
        </is>
      </c>
      <c r="D99" t="inlineStr">
        <is>
          <t>L2</t>
        </is>
      </c>
      <c r="E99" t="n">
        <v>0</v>
      </c>
      <c r="F99" t="n">
        <v>13</v>
      </c>
      <c r="G99" t="n">
        <v>-25</v>
      </c>
      <c r="H99" t="n">
        <v>35</v>
      </c>
      <c r="I99" t="n">
        <v>9.5</v>
      </c>
      <c r="J99" t="n">
        <v>699.9748</v>
      </c>
      <c r="K99" t="n">
        <v>3.6366</v>
      </c>
      <c r="L99" t="n">
        <v>4.0136</v>
      </c>
      <c r="M99" t="n">
        <v>0.40332</v>
      </c>
      <c r="N99" t="n">
        <v>650.3299</v>
      </c>
      <c r="O99" t="n">
        <v>0.049964</v>
      </c>
      <c r="P99" t="n">
        <v>31.842</v>
      </c>
      <c r="Q99" t="n">
        <v>2.3504e-14</v>
      </c>
      <c r="R99" t="n">
        <v>1.303</v>
      </c>
      <c r="S99" t="n">
        <v>0.03</v>
      </c>
      <c r="T99" t="n">
        <v>3.9641</v>
      </c>
      <c r="U99" t="n">
        <v>0.4148</v>
      </c>
      <c r="V99" t="n">
        <v>44.89</v>
      </c>
      <c r="W99" t="n">
        <v>0.02</v>
      </c>
      <c r="X99" t="n">
        <v>0.3515</v>
      </c>
      <c r="Y99" t="n">
        <v>0.57423</v>
      </c>
      <c r="Z99" t="n">
        <v>0.37</v>
      </c>
      <c r="AA99" t="n">
        <v>55</v>
      </c>
      <c r="AB99" t="n">
        <v>29</v>
      </c>
      <c r="AC99" t="n">
        <v>0</v>
      </c>
      <c r="AD99" t="n">
        <v>258285.7143</v>
      </c>
      <c r="AE99" t="n">
        <v>249.25</v>
      </c>
      <c r="AF99" t="n">
        <v>0.35</v>
      </c>
      <c r="AG99" t="n">
        <v>1</v>
      </c>
      <c r="AH99" t="n">
        <v>1</v>
      </c>
      <c r="AI99" t="n">
        <v>1.1521</v>
      </c>
      <c r="AJ99" t="inlineStr">
        <is>
          <t>21a_FC11_OCR1.3_DR35</t>
        </is>
      </c>
      <c r="AM99">
        <f>($AR$9+$AS$9*AA99/100)</f>
        <v/>
      </c>
      <c r="AN99">
        <f>($AT$9+$AU$9*AA99/100)</f>
        <v/>
      </c>
      <c r="AO99">
        <f>($AV$9+$AW$9*AA99/100)</f>
        <v/>
      </c>
      <c r="AP99">
        <f>AM99+AN99*EXP(AO99*-G99/H99)</f>
        <v/>
      </c>
      <c r="AQ99" s="8">
        <f t="array" aca="1" ref="AQ99" ca="1">INDIRECT(CONCATENATE("Sheet1!K",AA99+2))+INDIRECT(CONCATENATE("Sheet1!J",AA99))*-PM5_Pu_NGI_AYBR!G99/PM5_Pu_NGI_AYBR!H99</f>
        <v/>
      </c>
    </row>
    <row r="100">
      <c r="A100" t="inlineStr">
        <is>
          <t>PM5</t>
        </is>
      </c>
      <c r="B100" t="inlineStr">
        <is>
          <t>NGI</t>
        </is>
      </c>
      <c r="C100" t="inlineStr">
        <is>
          <t>Empire_Wind_1</t>
        </is>
      </c>
      <c r="D100" t="inlineStr">
        <is>
          <t>L2</t>
        </is>
      </c>
      <c r="E100" t="n">
        <v>0</v>
      </c>
      <c r="F100" t="n">
        <v>13</v>
      </c>
      <c r="G100" t="n">
        <v>-25</v>
      </c>
      <c r="H100" t="n">
        <v>40</v>
      </c>
      <c r="I100" t="n">
        <v>9.5</v>
      </c>
      <c r="J100" t="n">
        <v>699.9748</v>
      </c>
      <c r="K100" t="n">
        <v>3.771</v>
      </c>
      <c r="L100" t="n">
        <v>4.0136</v>
      </c>
      <c r="M100" t="n">
        <v>0.40332</v>
      </c>
      <c r="N100" t="n">
        <v>575.3626</v>
      </c>
      <c r="O100" t="n">
        <v>0.056218</v>
      </c>
      <c r="P100" t="n">
        <v>31.842</v>
      </c>
      <c r="Q100" t="n">
        <v>2.3504e-14</v>
      </c>
      <c r="R100" t="n">
        <v>1.1891</v>
      </c>
      <c r="S100" t="n">
        <v>0.03</v>
      </c>
      <c r="T100" t="n">
        <v>3.8357</v>
      </c>
      <c r="U100" t="n">
        <v>0.39715</v>
      </c>
      <c r="V100" t="n">
        <v>44.89</v>
      </c>
      <c r="W100" t="n">
        <v>0.02</v>
      </c>
      <c r="X100" t="n">
        <v>0.3515</v>
      </c>
      <c r="Y100" t="n">
        <v>0.57423</v>
      </c>
      <c r="Z100" t="n">
        <v>0.37</v>
      </c>
      <c r="AA100" t="n">
        <v>55</v>
      </c>
      <c r="AB100" t="n">
        <v>29</v>
      </c>
      <c r="AC100" t="n">
        <v>0</v>
      </c>
      <c r="AD100" t="n">
        <v>258285.7143</v>
      </c>
      <c r="AE100" t="n">
        <v>249.25</v>
      </c>
      <c r="AF100" t="n">
        <v>0.35</v>
      </c>
      <c r="AG100" t="n">
        <v>1</v>
      </c>
      <c r="AH100" t="n">
        <v>1</v>
      </c>
      <c r="AI100" t="n">
        <v>1.1521</v>
      </c>
      <c r="AJ100" t="inlineStr">
        <is>
          <t>21a_FC11_OCR1.3_DR35</t>
        </is>
      </c>
      <c r="AM100">
        <f>($AR$9+$AS$9*AA100/100)</f>
        <v/>
      </c>
      <c r="AN100">
        <f>($AT$9+$AU$9*AA100/100)</f>
        <v/>
      </c>
      <c r="AO100">
        <f>($AV$9+$AW$9*AA100/100)</f>
        <v/>
      </c>
      <c r="AP100">
        <f>AM100+AN100*EXP(AO100*-G100/H100)</f>
        <v/>
      </c>
      <c r="AQ100" s="8">
        <f t="array" aca="1" ref="AQ100" ca="1">INDIRECT(CONCATENATE("Sheet1!K",AA100+2))+INDIRECT(CONCATENATE("Sheet1!J",AA100))*-PM5_Pu_NGI_AYBR!G100/PM5_Pu_NGI_AYBR!H100</f>
        <v/>
      </c>
    </row>
    <row r="101">
      <c r="A101" t="inlineStr">
        <is>
          <t>PM5</t>
        </is>
      </c>
      <c r="B101" t="inlineStr">
        <is>
          <t>NGI</t>
        </is>
      </c>
      <c r="C101" t="inlineStr">
        <is>
          <t>Empire_Wind_1</t>
        </is>
      </c>
      <c r="D101" t="inlineStr">
        <is>
          <t>L2</t>
        </is>
      </c>
      <c r="E101" t="n">
        <v>0</v>
      </c>
      <c r="F101" t="n">
        <v>13</v>
      </c>
      <c r="G101" t="n">
        <v>-24.5</v>
      </c>
      <c r="H101" t="n">
        <v>35</v>
      </c>
      <c r="I101" t="n">
        <v>9.5</v>
      </c>
      <c r="J101" t="n">
        <v>699.9748</v>
      </c>
      <c r="K101" t="n">
        <v>3.6581</v>
      </c>
      <c r="L101" t="n">
        <v>3.9413</v>
      </c>
      <c r="M101" t="n">
        <v>0.40332</v>
      </c>
      <c r="N101" t="n">
        <v>637.3043</v>
      </c>
      <c r="O101" t="n">
        <v>0.050964</v>
      </c>
      <c r="P101" t="n">
        <v>31.842</v>
      </c>
      <c r="Q101" t="n">
        <v>2.3504e-14</v>
      </c>
      <c r="R101" t="n">
        <v>1.303</v>
      </c>
      <c r="S101" t="n">
        <v>0.03</v>
      </c>
      <c r="T101" t="n">
        <v>3.9641</v>
      </c>
      <c r="U101" t="n">
        <v>0.4148</v>
      </c>
      <c r="V101" t="n">
        <v>44.89</v>
      </c>
      <c r="W101" t="n">
        <v>0.02</v>
      </c>
      <c r="X101" t="n">
        <v>0.3515</v>
      </c>
      <c r="Y101" t="n">
        <v>0.57423</v>
      </c>
      <c r="Z101" t="n">
        <v>0.37</v>
      </c>
      <c r="AA101" t="n">
        <v>55</v>
      </c>
      <c r="AB101" t="n">
        <v>29</v>
      </c>
      <c r="AC101" t="n">
        <v>0</v>
      </c>
      <c r="AD101" t="n">
        <v>258285.7143</v>
      </c>
      <c r="AE101" t="n">
        <v>249.25</v>
      </c>
      <c r="AF101" t="n">
        <v>0.35</v>
      </c>
      <c r="AG101" t="n">
        <v>1</v>
      </c>
      <c r="AH101" t="n">
        <v>1</v>
      </c>
      <c r="AI101" t="n">
        <v>1.1521</v>
      </c>
      <c r="AJ101" t="inlineStr">
        <is>
          <t>21a_FC11_OCR1.3_DR35</t>
        </is>
      </c>
      <c r="AM101">
        <f>($AR$9+$AS$9*AA101/100)</f>
        <v/>
      </c>
      <c r="AN101">
        <f>($AT$9+$AU$9*AA101/100)</f>
        <v/>
      </c>
      <c r="AO101">
        <f>($AV$9+$AW$9*AA101/100)</f>
        <v/>
      </c>
      <c r="AP101">
        <f>AM101+AN101*EXP(AO101*-G101/H101)</f>
        <v/>
      </c>
      <c r="AQ101" s="8">
        <f t="array" aca="1" ref="AQ101" ca="1">INDIRECT(CONCATENATE("Sheet1!K",AA101+2))+INDIRECT(CONCATENATE("Sheet1!J",AA101))*-PM5_Pu_NGI_AYBR!G101/PM5_Pu_NGI_AYBR!H101</f>
        <v/>
      </c>
    </row>
    <row r="102">
      <c r="A102" t="inlineStr">
        <is>
          <t>PM5</t>
        </is>
      </c>
      <c r="B102" t="inlineStr">
        <is>
          <t>NGI</t>
        </is>
      </c>
      <c r="C102" t="inlineStr">
        <is>
          <t>Empire_Wind_1</t>
        </is>
      </c>
      <c r="D102" t="inlineStr">
        <is>
          <t>L2</t>
        </is>
      </c>
      <c r="E102" t="n">
        <v>0</v>
      </c>
      <c r="F102" t="n">
        <v>13</v>
      </c>
      <c r="G102" t="n">
        <v>-24.5</v>
      </c>
      <c r="H102" t="n">
        <v>40</v>
      </c>
      <c r="I102" t="n">
        <v>9.5</v>
      </c>
      <c r="J102" t="n">
        <v>699.9748</v>
      </c>
      <c r="K102" t="n">
        <v>3.7898</v>
      </c>
      <c r="L102" t="n">
        <v>3.9413</v>
      </c>
      <c r="M102" t="n">
        <v>0.40332</v>
      </c>
      <c r="N102" t="n">
        <v>566.401</v>
      </c>
      <c r="O102" t="n">
        <v>0.057094</v>
      </c>
      <c r="P102" t="n">
        <v>31.842</v>
      </c>
      <c r="Q102" t="n">
        <v>2.3504e-14</v>
      </c>
      <c r="R102" t="n">
        <v>1.1891</v>
      </c>
      <c r="S102" t="n">
        <v>0.03</v>
      </c>
      <c r="T102" t="n">
        <v>3.8357</v>
      </c>
      <c r="U102" t="n">
        <v>0.39715</v>
      </c>
      <c r="V102" t="n">
        <v>44.89</v>
      </c>
      <c r="W102" t="n">
        <v>0.02</v>
      </c>
      <c r="X102" t="n">
        <v>0.3515</v>
      </c>
      <c r="Y102" t="n">
        <v>0.57423</v>
      </c>
      <c r="Z102" t="n">
        <v>0.37</v>
      </c>
      <c r="AA102" t="n">
        <v>55</v>
      </c>
      <c r="AB102" t="n">
        <v>29</v>
      </c>
      <c r="AC102" t="n">
        <v>0</v>
      </c>
      <c r="AD102" t="n">
        <v>258285.7143</v>
      </c>
      <c r="AE102" t="n">
        <v>249.25</v>
      </c>
      <c r="AF102" t="n">
        <v>0.35</v>
      </c>
      <c r="AG102" t="n">
        <v>1</v>
      </c>
      <c r="AH102" t="n">
        <v>1</v>
      </c>
      <c r="AI102" t="n">
        <v>1.1521</v>
      </c>
      <c r="AJ102" t="inlineStr">
        <is>
          <t>21a_FC11_OCR1.3_DR35</t>
        </is>
      </c>
      <c r="AM102">
        <f>($AR$9+$AS$9*AA102/100)</f>
        <v/>
      </c>
      <c r="AN102">
        <f>($AT$9+$AU$9*AA102/100)</f>
        <v/>
      </c>
      <c r="AO102">
        <f>($AV$9+$AW$9*AA102/100)</f>
        <v/>
      </c>
      <c r="AP102">
        <f>AM102+AN102*EXP(AO102*-G102/H102)</f>
        <v/>
      </c>
      <c r="AQ102" s="8">
        <f t="array" aca="1" ref="AQ102" ca="1">INDIRECT(CONCATENATE("Sheet1!K",AA102+2))+INDIRECT(CONCATENATE("Sheet1!J",AA102))*-PM5_Pu_NGI_AYBR!G102/PM5_Pu_NGI_AYBR!H102</f>
        <v/>
      </c>
    </row>
    <row r="103">
      <c r="A103" t="inlineStr">
        <is>
          <t>PM5</t>
        </is>
      </c>
      <c r="B103" t="inlineStr">
        <is>
          <t>NGI</t>
        </is>
      </c>
      <c r="C103" t="inlineStr">
        <is>
          <t>Empire_Wind_1</t>
        </is>
      </c>
      <c r="D103" t="inlineStr">
        <is>
          <t>L2</t>
        </is>
      </c>
      <c r="E103" t="n">
        <v>0</v>
      </c>
      <c r="F103" t="n">
        <v>14</v>
      </c>
      <c r="G103" t="n">
        <v>-28</v>
      </c>
      <c r="H103" t="n">
        <v>35</v>
      </c>
      <c r="I103" t="n">
        <v>9.5</v>
      </c>
      <c r="J103" t="n">
        <v>30</v>
      </c>
      <c r="K103" t="n">
        <v>4.1351</v>
      </c>
      <c r="L103" t="n">
        <v>4.7023</v>
      </c>
      <c r="M103" t="n">
        <v>0.51976</v>
      </c>
      <c r="N103" t="n">
        <v>2.5025</v>
      </c>
      <c r="O103" t="n">
        <v>0.096248</v>
      </c>
      <c r="P103" t="n">
        <v>0.24069</v>
      </c>
      <c r="Q103" t="n">
        <v>0.029379</v>
      </c>
      <c r="R103" t="n">
        <v>1.3001</v>
      </c>
      <c r="S103" t="n">
        <v>0.03</v>
      </c>
      <c r="T103" t="n">
        <v>4.0098</v>
      </c>
      <c r="U103" t="n">
        <v>0.40942</v>
      </c>
      <c r="V103" t="n">
        <v>44.89</v>
      </c>
      <c r="W103" t="n">
        <v>0.02</v>
      </c>
      <c r="X103" t="n">
        <v>0.3515</v>
      </c>
      <c r="Y103" t="n">
        <v>0.56924</v>
      </c>
      <c r="Z103" t="n">
        <v>0.37</v>
      </c>
      <c r="AA103" t="n">
        <v>54</v>
      </c>
      <c r="AB103" t="n">
        <v>29</v>
      </c>
      <c r="AC103" t="n">
        <v>0</v>
      </c>
      <c r="AD103" t="n">
        <v>280000</v>
      </c>
      <c r="AE103" t="n">
        <v>269.45</v>
      </c>
      <c r="AF103" t="n">
        <v>0.35</v>
      </c>
      <c r="AG103" t="n">
        <v>1</v>
      </c>
      <c r="AH103" t="n">
        <v>1</v>
      </c>
      <c r="AI103" t="n">
        <v>1.1425</v>
      </c>
      <c r="AJ103" t="inlineStr">
        <is>
          <t>21a_FC11_OCR1.3_DR35</t>
        </is>
      </c>
      <c r="AM103">
        <f>($AR$9+$AS$9*AA103/100)</f>
        <v/>
      </c>
      <c r="AN103">
        <f>($AT$9+$AU$9*AA103/100)</f>
        <v/>
      </c>
      <c r="AO103">
        <f>($AV$9+$AW$9*AA103/100)</f>
        <v/>
      </c>
      <c r="AP103">
        <f>AM103+AN103*EXP(AO103*-G103/H103)</f>
        <v/>
      </c>
      <c r="AQ103" s="8">
        <f t="array" aca="1" ref="AQ103" ca="1">INDIRECT(CONCATENATE("Sheet1!K",AA103+2))+INDIRECT(CONCATENATE("Sheet1!J",AA103))*-PM5_Pu_NGI_AYBR!G103/PM5_Pu_NGI_AYBR!H103</f>
        <v/>
      </c>
    </row>
    <row r="104">
      <c r="A104" t="inlineStr">
        <is>
          <t>PM5</t>
        </is>
      </c>
      <c r="B104" t="inlineStr">
        <is>
          <t>NGI</t>
        </is>
      </c>
      <c r="C104" t="inlineStr">
        <is>
          <t>Empire_Wind_1</t>
        </is>
      </c>
      <c r="D104" t="inlineStr">
        <is>
          <t>L2</t>
        </is>
      </c>
      <c r="E104" t="n">
        <v>0</v>
      </c>
      <c r="F104" t="n">
        <v>14</v>
      </c>
      <c r="G104" t="n">
        <v>-28</v>
      </c>
      <c r="H104" t="n">
        <v>40</v>
      </c>
      <c r="I104" t="n">
        <v>9.5</v>
      </c>
      <c r="J104" t="n">
        <v>30</v>
      </c>
      <c r="K104" t="n">
        <v>3.7619</v>
      </c>
      <c r="L104" t="n">
        <v>4.7023</v>
      </c>
      <c r="M104" t="n">
        <v>0.51976</v>
      </c>
      <c r="N104" t="n">
        <v>2.4901</v>
      </c>
      <c r="O104" t="n">
        <v>0.096717</v>
      </c>
      <c r="P104" t="n">
        <v>0.24069</v>
      </c>
      <c r="Q104" t="n">
        <v>0.029379</v>
      </c>
      <c r="R104" t="n">
        <v>1.1898</v>
      </c>
      <c r="S104" t="n">
        <v>0.03</v>
      </c>
      <c r="T104" t="n">
        <v>3.8837</v>
      </c>
      <c r="U104" t="n">
        <v>0.39214</v>
      </c>
      <c r="V104" t="n">
        <v>44.89</v>
      </c>
      <c r="W104" t="n">
        <v>0.02</v>
      </c>
      <c r="X104" t="n">
        <v>0.3515</v>
      </c>
      <c r="Y104" t="n">
        <v>0.56924</v>
      </c>
      <c r="Z104" t="n">
        <v>0.37</v>
      </c>
      <c r="AA104" t="n">
        <v>54</v>
      </c>
      <c r="AB104" t="n">
        <v>29</v>
      </c>
      <c r="AC104" t="n">
        <v>0</v>
      </c>
      <c r="AD104" t="n">
        <v>280000</v>
      </c>
      <c r="AE104" t="n">
        <v>269.45</v>
      </c>
      <c r="AF104" t="n">
        <v>0.35</v>
      </c>
      <c r="AG104" t="n">
        <v>1</v>
      </c>
      <c r="AH104" t="n">
        <v>1</v>
      </c>
      <c r="AI104" t="n">
        <v>1.1425</v>
      </c>
      <c r="AJ104" t="inlineStr">
        <is>
          <t>21a_FC11_OCR1.3_DR35</t>
        </is>
      </c>
      <c r="AM104">
        <f>($AR$9+$AS$9*AA104/100)</f>
        <v/>
      </c>
      <c r="AN104">
        <f>($AT$9+$AU$9*AA104/100)</f>
        <v/>
      </c>
      <c r="AO104">
        <f>($AV$9+$AW$9*AA104/100)</f>
        <v/>
      </c>
      <c r="AP104">
        <f>AM104+AN104*EXP(AO104*-G104/H104)</f>
        <v/>
      </c>
      <c r="AQ104" s="8">
        <f t="array" aca="1" ref="AQ104" ca="1">INDIRECT(CONCATENATE("Sheet1!K",AA104+2))+INDIRECT(CONCATENATE("Sheet1!J",AA104))*-PM5_Pu_NGI_AYBR!G104/PM5_Pu_NGI_AYBR!H104</f>
        <v/>
      </c>
    </row>
    <row r="105">
      <c r="A105" t="inlineStr">
        <is>
          <t>PM5</t>
        </is>
      </c>
      <c r="B105" t="inlineStr">
        <is>
          <t>NGI</t>
        </is>
      </c>
      <c r="C105" t="inlineStr">
        <is>
          <t>Empire_Wind_1</t>
        </is>
      </c>
      <c r="D105" t="inlineStr">
        <is>
          <t>L2</t>
        </is>
      </c>
      <c r="E105" t="n">
        <v>0</v>
      </c>
      <c r="F105" t="n">
        <v>14</v>
      </c>
      <c r="G105" t="n">
        <v>-27.5</v>
      </c>
      <c r="H105" t="n">
        <v>35</v>
      </c>
      <c r="I105" t="n">
        <v>9.5</v>
      </c>
      <c r="J105" t="n">
        <v>30</v>
      </c>
      <c r="K105" t="n">
        <v>4.0818</v>
      </c>
      <c r="L105" t="n">
        <v>4.7027</v>
      </c>
      <c r="M105" t="n">
        <v>0.51976</v>
      </c>
      <c r="N105" t="n">
        <v>2.5007</v>
      </c>
      <c r="O105" t="n">
        <v>0.096315</v>
      </c>
      <c r="P105" t="n">
        <v>0.24069</v>
      </c>
      <c r="Q105" t="n">
        <v>0.029379</v>
      </c>
      <c r="R105" t="n">
        <v>1.3001</v>
      </c>
      <c r="S105" t="n">
        <v>0.03</v>
      </c>
      <c r="T105" t="n">
        <v>4.0098</v>
      </c>
      <c r="U105" t="n">
        <v>0.40942</v>
      </c>
      <c r="V105" t="n">
        <v>44.89</v>
      </c>
      <c r="W105" t="n">
        <v>0.02</v>
      </c>
      <c r="X105" t="n">
        <v>0.3515</v>
      </c>
      <c r="Y105" t="n">
        <v>0.56924</v>
      </c>
      <c r="Z105" t="n">
        <v>0.37</v>
      </c>
      <c r="AA105" t="n">
        <v>54</v>
      </c>
      <c r="AB105" t="n">
        <v>29</v>
      </c>
      <c r="AC105" t="n">
        <v>0</v>
      </c>
      <c r="AD105" t="n">
        <v>280000</v>
      </c>
      <c r="AE105" t="n">
        <v>269.45</v>
      </c>
      <c r="AF105" t="n">
        <v>0.35</v>
      </c>
      <c r="AG105" t="n">
        <v>1</v>
      </c>
      <c r="AH105" t="n">
        <v>1</v>
      </c>
      <c r="AI105" t="n">
        <v>1.1425</v>
      </c>
      <c r="AJ105" t="inlineStr">
        <is>
          <t>21a_FC11_OCR1.3_DR35</t>
        </is>
      </c>
      <c r="AM105">
        <f>($AR$9+$AS$9*AA105/100)</f>
        <v/>
      </c>
      <c r="AN105">
        <f>($AT$9+$AU$9*AA105/100)</f>
        <v/>
      </c>
      <c r="AO105">
        <f>($AV$9+$AW$9*AA105/100)</f>
        <v/>
      </c>
      <c r="AP105">
        <f>AM105+AN105*EXP(AO105*-G105/H105)</f>
        <v/>
      </c>
      <c r="AQ105" s="8">
        <f t="array" aca="1" ref="AQ105" ca="1">INDIRECT(CONCATENATE("Sheet1!K",AA105+2))+INDIRECT(CONCATENATE("Sheet1!J",AA105))*-PM5_Pu_NGI_AYBR!G105/PM5_Pu_NGI_AYBR!H105</f>
        <v/>
      </c>
    </row>
    <row r="106">
      <c r="A106" t="inlineStr">
        <is>
          <t>PM5</t>
        </is>
      </c>
      <c r="B106" t="inlineStr">
        <is>
          <t>NGI</t>
        </is>
      </c>
      <c r="C106" t="inlineStr">
        <is>
          <t>Empire_Wind_1</t>
        </is>
      </c>
      <c r="D106" t="inlineStr">
        <is>
          <t>L2</t>
        </is>
      </c>
      <c r="E106" t="n">
        <v>0</v>
      </c>
      <c r="F106" t="n">
        <v>14</v>
      </c>
      <c r="G106" t="n">
        <v>-27.5</v>
      </c>
      <c r="H106" t="n">
        <v>40</v>
      </c>
      <c r="I106" t="n">
        <v>9.5</v>
      </c>
      <c r="J106" t="n">
        <v>30</v>
      </c>
      <c r="K106" t="n">
        <v>3.7152</v>
      </c>
      <c r="L106" t="n">
        <v>4.7027</v>
      </c>
      <c r="M106" t="n">
        <v>0.51976</v>
      </c>
      <c r="N106" t="n">
        <v>2.4886</v>
      </c>
      <c r="O106" t="n">
        <v>0.096775</v>
      </c>
      <c r="P106" t="n">
        <v>0.24069</v>
      </c>
      <c r="Q106" t="n">
        <v>0.029379</v>
      </c>
      <c r="R106" t="n">
        <v>1.1898</v>
      </c>
      <c r="S106" t="n">
        <v>0.03</v>
      </c>
      <c r="T106" t="n">
        <v>3.8837</v>
      </c>
      <c r="U106" t="n">
        <v>0.39214</v>
      </c>
      <c r="V106" t="n">
        <v>44.89</v>
      </c>
      <c r="W106" t="n">
        <v>0.02</v>
      </c>
      <c r="X106" t="n">
        <v>0.3515</v>
      </c>
      <c r="Y106" t="n">
        <v>0.56924</v>
      </c>
      <c r="Z106" t="n">
        <v>0.37</v>
      </c>
      <c r="AA106" t="n">
        <v>54</v>
      </c>
      <c r="AB106" t="n">
        <v>29</v>
      </c>
      <c r="AC106" t="n">
        <v>0</v>
      </c>
      <c r="AD106" t="n">
        <v>280000</v>
      </c>
      <c r="AE106" t="n">
        <v>269.45</v>
      </c>
      <c r="AF106" t="n">
        <v>0.35</v>
      </c>
      <c r="AG106" t="n">
        <v>1</v>
      </c>
      <c r="AH106" t="n">
        <v>1</v>
      </c>
      <c r="AI106" t="n">
        <v>1.1425</v>
      </c>
      <c r="AJ106" t="inlineStr">
        <is>
          <t>21a_FC11_OCR1.3_DR35</t>
        </is>
      </c>
      <c r="AM106">
        <f>($AR$9+$AS$9*AA106/100)</f>
        <v/>
      </c>
      <c r="AN106">
        <f>($AT$9+$AU$9*AA106/100)</f>
        <v/>
      </c>
      <c r="AO106">
        <f>($AV$9+$AW$9*AA106/100)</f>
        <v/>
      </c>
      <c r="AP106">
        <f>AM106+AN106*EXP(AO106*-G106/H106)</f>
        <v/>
      </c>
      <c r="AQ106" s="8">
        <f t="array" aca="1" ref="AQ106" ca="1">INDIRECT(CONCATENATE("Sheet1!K",AA106+2))+INDIRECT(CONCATENATE("Sheet1!J",AA106))*-PM5_Pu_NGI_AYBR!G106/PM5_Pu_NGI_AYBR!H106</f>
        <v/>
      </c>
    </row>
    <row r="107">
      <c r="A107" t="inlineStr">
        <is>
          <t>PM5</t>
        </is>
      </c>
      <c r="B107" t="inlineStr">
        <is>
          <t>NGI</t>
        </is>
      </c>
      <c r="C107" t="inlineStr">
        <is>
          <t>Empire_Wind_1</t>
        </is>
      </c>
      <c r="D107" t="inlineStr">
        <is>
          <t>L2</t>
        </is>
      </c>
      <c r="E107" t="n">
        <v>0</v>
      </c>
      <c r="F107" t="n">
        <v>14</v>
      </c>
      <c r="G107" t="n">
        <v>-27</v>
      </c>
      <c r="H107" t="n">
        <v>35</v>
      </c>
      <c r="I107" t="n">
        <v>9.5</v>
      </c>
      <c r="J107" t="n">
        <v>30</v>
      </c>
      <c r="K107" t="n">
        <v>4.0284</v>
      </c>
      <c r="L107" t="n">
        <v>4.7031</v>
      </c>
      <c r="M107" t="n">
        <v>0.51976</v>
      </c>
      <c r="N107" t="n">
        <v>2.499</v>
      </c>
      <c r="O107" t="n">
        <v>0.096382</v>
      </c>
      <c r="P107" t="n">
        <v>0.24069</v>
      </c>
      <c r="Q107" t="n">
        <v>0.029379</v>
      </c>
      <c r="R107" t="n">
        <v>1.3001</v>
      </c>
      <c r="S107" t="n">
        <v>0.03</v>
      </c>
      <c r="T107" t="n">
        <v>4.0098</v>
      </c>
      <c r="U107" t="n">
        <v>0.40942</v>
      </c>
      <c r="V107" t="n">
        <v>44.89</v>
      </c>
      <c r="W107" t="n">
        <v>0.02</v>
      </c>
      <c r="X107" t="n">
        <v>0.3515</v>
      </c>
      <c r="Y107" t="n">
        <v>0.56924</v>
      </c>
      <c r="Z107" t="n">
        <v>0.37</v>
      </c>
      <c r="AA107" t="n">
        <v>54</v>
      </c>
      <c r="AB107" t="n">
        <v>29</v>
      </c>
      <c r="AC107" t="n">
        <v>0</v>
      </c>
      <c r="AD107" t="n">
        <v>280000</v>
      </c>
      <c r="AE107" t="n">
        <v>269.45</v>
      </c>
      <c r="AF107" t="n">
        <v>0.35</v>
      </c>
      <c r="AG107" t="n">
        <v>1</v>
      </c>
      <c r="AH107" t="n">
        <v>1</v>
      </c>
      <c r="AI107" t="n">
        <v>1.1425</v>
      </c>
      <c r="AJ107" t="inlineStr">
        <is>
          <t>21a_FC11_OCR1.3_DR35</t>
        </is>
      </c>
      <c r="AM107">
        <f>($AR$9+$AS$9*AA107/100)</f>
        <v/>
      </c>
      <c r="AN107">
        <f>($AT$9+$AU$9*AA107/100)</f>
        <v/>
      </c>
      <c r="AO107">
        <f>($AV$9+$AW$9*AA107/100)</f>
        <v/>
      </c>
      <c r="AP107">
        <f>AM107+AN107*EXP(AO107*-G107/H107)</f>
        <v/>
      </c>
      <c r="AQ107" s="8">
        <f t="array" aca="1" ref="AQ107" ca="1">INDIRECT(CONCATENATE("Sheet1!K",AA107+2))+INDIRECT(CONCATENATE("Sheet1!J",AA107))*-PM5_Pu_NGI_AYBR!G107/PM5_Pu_NGI_AYBR!H107</f>
        <v/>
      </c>
    </row>
    <row r="108">
      <c r="A108" t="inlineStr">
        <is>
          <t>PM5</t>
        </is>
      </c>
      <c r="B108" t="inlineStr">
        <is>
          <t>NGI</t>
        </is>
      </c>
      <c r="C108" t="inlineStr">
        <is>
          <t>Empire_Wind_1</t>
        </is>
      </c>
      <c r="D108" t="inlineStr">
        <is>
          <t>L2</t>
        </is>
      </c>
      <c r="E108" t="n">
        <v>0</v>
      </c>
      <c r="F108" t="n">
        <v>14</v>
      </c>
      <c r="G108" t="n">
        <v>-27</v>
      </c>
      <c r="H108" t="n">
        <v>40</v>
      </c>
      <c r="I108" t="n">
        <v>9.5</v>
      </c>
      <c r="J108" t="n">
        <v>30</v>
      </c>
      <c r="K108" t="n">
        <v>3.6686</v>
      </c>
      <c r="L108" t="n">
        <v>4.7031</v>
      </c>
      <c r="M108" t="n">
        <v>0.51976</v>
      </c>
      <c r="N108" t="n">
        <v>2.4871</v>
      </c>
      <c r="O108" t="n">
        <v>0.096834</v>
      </c>
      <c r="P108" t="n">
        <v>0.24069</v>
      </c>
      <c r="Q108" t="n">
        <v>0.029379</v>
      </c>
      <c r="R108" t="n">
        <v>1.1898</v>
      </c>
      <c r="S108" t="n">
        <v>0.03</v>
      </c>
      <c r="T108" t="n">
        <v>3.8837</v>
      </c>
      <c r="U108" t="n">
        <v>0.39214</v>
      </c>
      <c r="V108" t="n">
        <v>44.89</v>
      </c>
      <c r="W108" t="n">
        <v>0.02</v>
      </c>
      <c r="X108" t="n">
        <v>0.3515</v>
      </c>
      <c r="Y108" t="n">
        <v>0.56924</v>
      </c>
      <c r="Z108" t="n">
        <v>0.37</v>
      </c>
      <c r="AA108" t="n">
        <v>54</v>
      </c>
      <c r="AB108" t="n">
        <v>29</v>
      </c>
      <c r="AC108" t="n">
        <v>0</v>
      </c>
      <c r="AD108" t="n">
        <v>280000</v>
      </c>
      <c r="AE108" t="n">
        <v>269.45</v>
      </c>
      <c r="AF108" t="n">
        <v>0.35</v>
      </c>
      <c r="AG108" t="n">
        <v>1</v>
      </c>
      <c r="AH108" t="n">
        <v>1</v>
      </c>
      <c r="AI108" t="n">
        <v>1.1425</v>
      </c>
      <c r="AJ108" t="inlineStr">
        <is>
          <t>21a_FC11_OCR1.3_DR35</t>
        </is>
      </c>
      <c r="AM108">
        <f>($AR$9+$AS$9*AA108/100)</f>
        <v/>
      </c>
      <c r="AN108">
        <f>($AT$9+$AU$9*AA108/100)</f>
        <v/>
      </c>
      <c r="AO108">
        <f>($AV$9+$AW$9*AA108/100)</f>
        <v/>
      </c>
      <c r="AP108">
        <f>AM108+AN108*EXP(AO108*-G108/H108)</f>
        <v/>
      </c>
      <c r="AQ108" s="8">
        <f t="array" aca="1" ref="AQ108" ca="1">INDIRECT(CONCATENATE("Sheet1!K",AA108+2))+INDIRECT(CONCATENATE("Sheet1!J",AA108))*-PM5_Pu_NGI_AYBR!G108/PM5_Pu_NGI_AYBR!H108</f>
        <v/>
      </c>
    </row>
    <row r="109">
      <c r="A109" t="inlineStr">
        <is>
          <t>PM5</t>
        </is>
      </c>
      <c r="B109" t="inlineStr">
        <is>
          <t>NGI</t>
        </is>
      </c>
      <c r="C109" t="inlineStr">
        <is>
          <t>Empire_Wind_1</t>
        </is>
      </c>
      <c r="D109" t="inlineStr">
        <is>
          <t>L2</t>
        </is>
      </c>
      <c r="E109" t="n">
        <v>0</v>
      </c>
      <c r="F109" t="n">
        <v>14</v>
      </c>
      <c r="G109" t="n">
        <v>-26.5</v>
      </c>
      <c r="H109" t="n">
        <v>35</v>
      </c>
      <c r="I109" t="n">
        <v>9.5</v>
      </c>
      <c r="J109" t="n">
        <v>30</v>
      </c>
      <c r="K109" t="n">
        <v>3.9751</v>
      </c>
      <c r="L109" t="n">
        <v>4.7035</v>
      </c>
      <c r="M109" t="n">
        <v>0.51976</v>
      </c>
      <c r="N109" t="n">
        <v>2.4973</v>
      </c>
      <c r="O109" t="n">
        <v>0.09644899999999999</v>
      </c>
      <c r="P109" t="n">
        <v>0.24069</v>
      </c>
      <c r="Q109" t="n">
        <v>0.029379</v>
      </c>
      <c r="R109" t="n">
        <v>1.3001</v>
      </c>
      <c r="S109" t="n">
        <v>0.03</v>
      </c>
      <c r="T109" t="n">
        <v>4.0098</v>
      </c>
      <c r="U109" t="n">
        <v>0.40942</v>
      </c>
      <c r="V109" t="n">
        <v>44.89</v>
      </c>
      <c r="W109" t="n">
        <v>0.02</v>
      </c>
      <c r="X109" t="n">
        <v>0.3515</v>
      </c>
      <c r="Y109" t="n">
        <v>0.56924</v>
      </c>
      <c r="Z109" t="n">
        <v>0.37</v>
      </c>
      <c r="AA109" t="n">
        <v>54</v>
      </c>
      <c r="AB109" t="n">
        <v>29</v>
      </c>
      <c r="AC109" t="n">
        <v>0</v>
      </c>
      <c r="AD109" t="n">
        <v>280000</v>
      </c>
      <c r="AE109" t="n">
        <v>269.45</v>
      </c>
      <c r="AF109" t="n">
        <v>0.35</v>
      </c>
      <c r="AG109" t="n">
        <v>1</v>
      </c>
      <c r="AH109" t="n">
        <v>1</v>
      </c>
      <c r="AI109" t="n">
        <v>1.1425</v>
      </c>
      <c r="AJ109" t="inlineStr">
        <is>
          <t>21a_FC11_OCR1.3_DR35</t>
        </is>
      </c>
      <c r="AM109">
        <f>($AR$9+$AS$9*AA109/100)</f>
        <v/>
      </c>
      <c r="AN109">
        <f>($AT$9+$AU$9*AA109/100)</f>
        <v/>
      </c>
      <c r="AO109">
        <f>($AV$9+$AW$9*AA109/100)</f>
        <v/>
      </c>
      <c r="AP109">
        <f>AM109+AN109*EXP(AO109*-G109/H109)</f>
        <v/>
      </c>
      <c r="AQ109" s="8">
        <f t="array" aca="1" ref="AQ109" ca="1">INDIRECT(CONCATENATE("Sheet1!K",AA109+2))+INDIRECT(CONCATENATE("Sheet1!J",AA109))*-PM5_Pu_NGI_AYBR!G109/PM5_Pu_NGI_AYBR!H109</f>
        <v/>
      </c>
    </row>
    <row r="110">
      <c r="A110" t="inlineStr">
        <is>
          <t>PM5</t>
        </is>
      </c>
      <c r="B110" t="inlineStr">
        <is>
          <t>NGI</t>
        </is>
      </c>
      <c r="C110" t="inlineStr">
        <is>
          <t>Empire_Wind_1</t>
        </is>
      </c>
      <c r="D110" t="inlineStr">
        <is>
          <t>L2</t>
        </is>
      </c>
      <c r="E110" t="n">
        <v>0</v>
      </c>
      <c r="F110" t="n">
        <v>14</v>
      </c>
      <c r="G110" t="n">
        <v>-26.5</v>
      </c>
      <c r="H110" t="n">
        <v>40</v>
      </c>
      <c r="I110" t="n">
        <v>9.5</v>
      </c>
      <c r="J110" t="n">
        <v>30</v>
      </c>
      <c r="K110" t="n">
        <v>3.6219</v>
      </c>
      <c r="L110" t="n">
        <v>4.7035</v>
      </c>
      <c r="M110" t="n">
        <v>0.51976</v>
      </c>
      <c r="N110" t="n">
        <v>2.4856</v>
      </c>
      <c r="O110" t="n">
        <v>0.09689200000000001</v>
      </c>
      <c r="P110" t="n">
        <v>0.24069</v>
      </c>
      <c r="Q110" t="n">
        <v>0.029379</v>
      </c>
      <c r="R110" t="n">
        <v>1.1898</v>
      </c>
      <c r="S110" t="n">
        <v>0.03</v>
      </c>
      <c r="T110" t="n">
        <v>3.8837</v>
      </c>
      <c r="U110" t="n">
        <v>0.39214</v>
      </c>
      <c r="V110" t="n">
        <v>44.89</v>
      </c>
      <c r="W110" t="n">
        <v>0.02</v>
      </c>
      <c r="X110" t="n">
        <v>0.3515</v>
      </c>
      <c r="Y110" t="n">
        <v>0.56924</v>
      </c>
      <c r="Z110" t="n">
        <v>0.37</v>
      </c>
      <c r="AA110" t="n">
        <v>54</v>
      </c>
      <c r="AB110" t="n">
        <v>29</v>
      </c>
      <c r="AC110" t="n">
        <v>0</v>
      </c>
      <c r="AD110" t="n">
        <v>280000</v>
      </c>
      <c r="AE110" t="n">
        <v>269.45</v>
      </c>
      <c r="AF110" t="n">
        <v>0.35</v>
      </c>
      <c r="AG110" t="n">
        <v>1</v>
      </c>
      <c r="AH110" t="n">
        <v>1</v>
      </c>
      <c r="AI110" t="n">
        <v>1.1425</v>
      </c>
      <c r="AJ110" t="inlineStr">
        <is>
          <t>21a_FC11_OCR1.3_DR35</t>
        </is>
      </c>
      <c r="AM110">
        <f>($AR$9+$AS$9*AA110/100)</f>
        <v/>
      </c>
      <c r="AN110">
        <f>($AT$9+$AU$9*AA110/100)</f>
        <v/>
      </c>
      <c r="AO110">
        <f>($AV$9+$AW$9*AA110/100)</f>
        <v/>
      </c>
      <c r="AP110">
        <f>AM110+AN110*EXP(AO110*-G110/H110)</f>
        <v/>
      </c>
      <c r="AQ110" s="8">
        <f t="array" aca="1" ref="AQ110" ca="1">INDIRECT(CONCATENATE("Sheet1!K",AA110+2))+INDIRECT(CONCATENATE("Sheet1!J",AA110))*-PM5_Pu_NGI_AYBR!G110/PM5_Pu_NGI_AYBR!H110</f>
        <v/>
      </c>
    </row>
    <row r="111">
      <c r="A111" t="inlineStr">
        <is>
          <t>PM5</t>
        </is>
      </c>
      <c r="B111" t="inlineStr">
        <is>
          <t>NGI</t>
        </is>
      </c>
      <c r="C111" t="inlineStr">
        <is>
          <t>Empire_Wind_1</t>
        </is>
      </c>
      <c r="D111" t="inlineStr">
        <is>
          <t>L2</t>
        </is>
      </c>
      <c r="E111" t="n">
        <v>0</v>
      </c>
      <c r="F111" t="n">
        <v>14</v>
      </c>
      <c r="G111" t="n">
        <v>-26</v>
      </c>
      <c r="H111" t="n">
        <v>35</v>
      </c>
      <c r="I111" t="n">
        <v>9.5</v>
      </c>
      <c r="J111" t="n">
        <v>30</v>
      </c>
      <c r="K111" t="n">
        <v>3.9218</v>
      </c>
      <c r="L111" t="n">
        <v>4.7038</v>
      </c>
      <c r="M111" t="n">
        <v>0.51976</v>
      </c>
      <c r="N111" t="n">
        <v>2.4955</v>
      </c>
      <c r="O111" t="n">
        <v>0.096516</v>
      </c>
      <c r="P111" t="n">
        <v>0.24069</v>
      </c>
      <c r="Q111" t="n">
        <v>0.029379</v>
      </c>
      <c r="R111" t="n">
        <v>1.3001</v>
      </c>
      <c r="S111" t="n">
        <v>0.03</v>
      </c>
      <c r="T111" t="n">
        <v>4.0098</v>
      </c>
      <c r="U111" t="n">
        <v>0.40942</v>
      </c>
      <c r="V111" t="n">
        <v>44.89</v>
      </c>
      <c r="W111" t="n">
        <v>0.02</v>
      </c>
      <c r="X111" t="n">
        <v>0.3515</v>
      </c>
      <c r="Y111" t="n">
        <v>0.56924</v>
      </c>
      <c r="Z111" t="n">
        <v>0.37</v>
      </c>
      <c r="AA111" t="n">
        <v>54</v>
      </c>
      <c r="AB111" t="n">
        <v>29</v>
      </c>
      <c r="AC111" t="n">
        <v>0</v>
      </c>
      <c r="AD111" t="n">
        <v>280000</v>
      </c>
      <c r="AE111" t="n">
        <v>269.45</v>
      </c>
      <c r="AF111" t="n">
        <v>0.35</v>
      </c>
      <c r="AG111" t="n">
        <v>1</v>
      </c>
      <c r="AH111" t="n">
        <v>1</v>
      </c>
      <c r="AI111" t="n">
        <v>1.1425</v>
      </c>
      <c r="AJ111" t="inlineStr">
        <is>
          <t>21a_FC11_OCR1.3_DR35</t>
        </is>
      </c>
      <c r="AM111">
        <f>($AR$9+$AS$9*AA111/100)</f>
        <v/>
      </c>
      <c r="AN111">
        <f>($AT$9+$AU$9*AA111/100)</f>
        <v/>
      </c>
      <c r="AO111">
        <f>($AV$9+$AW$9*AA111/100)</f>
        <v/>
      </c>
      <c r="AP111">
        <f>AM111+AN111*EXP(AO111*-G111/H111)</f>
        <v/>
      </c>
      <c r="AQ111" s="8">
        <f t="array" aca="1" ref="AQ111" ca="1">INDIRECT(CONCATENATE("Sheet1!K",AA111+2))+INDIRECT(CONCATENATE("Sheet1!J",AA111))*-PM5_Pu_NGI_AYBR!G111/PM5_Pu_NGI_AYBR!H111</f>
        <v/>
      </c>
    </row>
    <row r="112">
      <c r="A112" t="inlineStr">
        <is>
          <t>PM5</t>
        </is>
      </c>
      <c r="B112" t="inlineStr">
        <is>
          <t>NGI</t>
        </is>
      </c>
      <c r="C112" t="inlineStr">
        <is>
          <t>Empire_Wind_1</t>
        </is>
      </c>
      <c r="D112" t="inlineStr">
        <is>
          <t>L2</t>
        </is>
      </c>
      <c r="E112" t="n">
        <v>0</v>
      </c>
      <c r="F112" t="n">
        <v>14</v>
      </c>
      <c r="G112" t="n">
        <v>-26</v>
      </c>
      <c r="H112" t="n">
        <v>40</v>
      </c>
      <c r="I112" t="n">
        <v>9.5</v>
      </c>
      <c r="J112" t="n">
        <v>30</v>
      </c>
      <c r="K112" t="n">
        <v>3.5753</v>
      </c>
      <c r="L112" t="n">
        <v>4.7038</v>
      </c>
      <c r="M112" t="n">
        <v>0.51976</v>
      </c>
      <c r="N112" t="n">
        <v>2.4841</v>
      </c>
      <c r="O112" t="n">
        <v>0.096951</v>
      </c>
      <c r="P112" t="n">
        <v>0.24069</v>
      </c>
      <c r="Q112" t="n">
        <v>0.029379</v>
      </c>
      <c r="R112" t="n">
        <v>1.1898</v>
      </c>
      <c r="S112" t="n">
        <v>0.03</v>
      </c>
      <c r="T112" t="n">
        <v>3.8837</v>
      </c>
      <c r="U112" t="n">
        <v>0.39214</v>
      </c>
      <c r="V112" t="n">
        <v>44.89</v>
      </c>
      <c r="W112" t="n">
        <v>0.02</v>
      </c>
      <c r="X112" t="n">
        <v>0.3515</v>
      </c>
      <c r="Y112" t="n">
        <v>0.56924</v>
      </c>
      <c r="Z112" t="n">
        <v>0.37</v>
      </c>
      <c r="AA112" t="n">
        <v>54</v>
      </c>
      <c r="AB112" t="n">
        <v>29</v>
      </c>
      <c r="AC112" t="n">
        <v>0</v>
      </c>
      <c r="AD112" t="n">
        <v>280000</v>
      </c>
      <c r="AE112" t="n">
        <v>269.45</v>
      </c>
      <c r="AF112" t="n">
        <v>0.35</v>
      </c>
      <c r="AG112" t="n">
        <v>1</v>
      </c>
      <c r="AH112" t="n">
        <v>1</v>
      </c>
      <c r="AI112" t="n">
        <v>1.1425</v>
      </c>
      <c r="AJ112" t="inlineStr">
        <is>
          <t>21a_FC11_OCR1.3_DR35</t>
        </is>
      </c>
      <c r="AM112">
        <f>($AR$9+$AS$9*AA112/100)</f>
        <v/>
      </c>
      <c r="AN112">
        <f>($AT$9+$AU$9*AA112/100)</f>
        <v/>
      </c>
      <c r="AO112">
        <f>($AV$9+$AW$9*AA112/100)</f>
        <v/>
      </c>
      <c r="AP112">
        <f>AM112+AN112*EXP(AO112*-G112/H112)</f>
        <v/>
      </c>
      <c r="AQ112" s="8">
        <f t="array" aca="1" ref="AQ112" ca="1">INDIRECT(CONCATENATE("Sheet1!K",AA112+2))+INDIRECT(CONCATENATE("Sheet1!J",AA112))*-PM5_Pu_NGI_AYBR!G112/PM5_Pu_NGI_AYBR!H112</f>
        <v/>
      </c>
    </row>
    <row r="113">
      <c r="A113" t="inlineStr">
        <is>
          <t>PM5</t>
        </is>
      </c>
      <c r="B113" t="inlineStr">
        <is>
          <t>NGI</t>
        </is>
      </c>
      <c r="C113" t="inlineStr">
        <is>
          <t>Empire_Wind_1</t>
        </is>
      </c>
      <c r="D113" t="inlineStr">
        <is>
          <t>L2</t>
        </is>
      </c>
      <c r="E113" t="n">
        <v>0</v>
      </c>
      <c r="F113" t="n">
        <v>14</v>
      </c>
      <c r="G113" t="n">
        <v>-25.5</v>
      </c>
      <c r="H113" t="n">
        <v>35</v>
      </c>
      <c r="I113" t="n">
        <v>9.5</v>
      </c>
      <c r="J113" t="n">
        <v>30</v>
      </c>
      <c r="K113" t="n">
        <v>3.8685</v>
      </c>
      <c r="L113" t="n">
        <v>4.7042</v>
      </c>
      <c r="M113" t="n">
        <v>0.51976</v>
      </c>
      <c r="N113" t="n">
        <v>2.4938</v>
      </c>
      <c r="O113" t="n">
        <v>0.096583</v>
      </c>
      <c r="P113" t="n">
        <v>0.24069</v>
      </c>
      <c r="Q113" t="n">
        <v>0.029379</v>
      </c>
      <c r="R113" t="n">
        <v>1.3001</v>
      </c>
      <c r="S113" t="n">
        <v>0.03</v>
      </c>
      <c r="T113" t="n">
        <v>4.0098</v>
      </c>
      <c r="U113" t="n">
        <v>0.40942</v>
      </c>
      <c r="V113" t="n">
        <v>44.89</v>
      </c>
      <c r="W113" t="n">
        <v>0.02</v>
      </c>
      <c r="X113" t="n">
        <v>0.3515</v>
      </c>
      <c r="Y113" t="n">
        <v>0.56924</v>
      </c>
      <c r="Z113" t="n">
        <v>0.37</v>
      </c>
      <c r="AA113" t="n">
        <v>54</v>
      </c>
      <c r="AB113" t="n">
        <v>29</v>
      </c>
      <c r="AC113" t="n">
        <v>0</v>
      </c>
      <c r="AD113" t="n">
        <v>280000</v>
      </c>
      <c r="AE113" t="n">
        <v>269.45</v>
      </c>
      <c r="AF113" t="n">
        <v>0.35</v>
      </c>
      <c r="AG113" t="n">
        <v>1</v>
      </c>
      <c r="AH113" t="n">
        <v>1</v>
      </c>
      <c r="AI113" t="n">
        <v>1.1425</v>
      </c>
      <c r="AJ113" t="inlineStr">
        <is>
          <t>21a_FC11_OCR1.3_DR35</t>
        </is>
      </c>
      <c r="AM113">
        <f>($AR$9+$AS$9*AA113/100)</f>
        <v/>
      </c>
      <c r="AN113">
        <f>($AT$9+$AU$9*AA113/100)</f>
        <v/>
      </c>
      <c r="AO113">
        <f>($AV$9+$AW$9*AA113/100)</f>
        <v/>
      </c>
      <c r="AP113">
        <f>AM113+AN113*EXP(AO113*-G113/H113)</f>
        <v/>
      </c>
      <c r="AQ113" s="8">
        <f t="array" aca="1" ref="AQ113" ca="1">INDIRECT(CONCATENATE("Sheet1!K",AA113+2))+INDIRECT(CONCATENATE("Sheet1!J",AA113))*-PM5_Pu_NGI_AYBR!G113/PM5_Pu_NGI_AYBR!H113</f>
        <v/>
      </c>
    </row>
    <row r="114">
      <c r="A114" t="inlineStr">
        <is>
          <t>PM5</t>
        </is>
      </c>
      <c r="B114" t="inlineStr">
        <is>
          <t>NGI</t>
        </is>
      </c>
      <c r="C114" t="inlineStr">
        <is>
          <t>Empire_Wind_1</t>
        </is>
      </c>
      <c r="D114" t="inlineStr">
        <is>
          <t>L2</t>
        </is>
      </c>
      <c r="E114" t="n">
        <v>0</v>
      </c>
      <c r="F114" t="n">
        <v>14</v>
      </c>
      <c r="G114" t="n">
        <v>-25.5</v>
      </c>
      <c r="H114" t="n">
        <v>40</v>
      </c>
      <c r="I114" t="n">
        <v>9.5</v>
      </c>
      <c r="J114" t="n">
        <v>30</v>
      </c>
      <c r="K114" t="n">
        <v>3.5286</v>
      </c>
      <c r="L114" t="n">
        <v>4.7042</v>
      </c>
      <c r="M114" t="n">
        <v>0.51976</v>
      </c>
      <c r="N114" t="n">
        <v>2.4826</v>
      </c>
      <c r="O114" t="n">
        <v>0.09701</v>
      </c>
      <c r="P114" t="n">
        <v>0.24069</v>
      </c>
      <c r="Q114" t="n">
        <v>0.029379</v>
      </c>
      <c r="R114" t="n">
        <v>1.1898</v>
      </c>
      <c r="S114" t="n">
        <v>0.03</v>
      </c>
      <c r="T114" t="n">
        <v>3.8837</v>
      </c>
      <c r="U114" t="n">
        <v>0.39214</v>
      </c>
      <c r="V114" t="n">
        <v>44.89</v>
      </c>
      <c r="W114" t="n">
        <v>0.02</v>
      </c>
      <c r="X114" t="n">
        <v>0.3515</v>
      </c>
      <c r="Y114" t="n">
        <v>0.56924</v>
      </c>
      <c r="Z114" t="n">
        <v>0.37</v>
      </c>
      <c r="AA114" t="n">
        <v>54</v>
      </c>
      <c r="AB114" t="n">
        <v>29</v>
      </c>
      <c r="AC114" t="n">
        <v>0</v>
      </c>
      <c r="AD114" t="n">
        <v>280000</v>
      </c>
      <c r="AE114" t="n">
        <v>269.45</v>
      </c>
      <c r="AF114" t="n">
        <v>0.35</v>
      </c>
      <c r="AG114" t="n">
        <v>1</v>
      </c>
      <c r="AH114" t="n">
        <v>1</v>
      </c>
      <c r="AI114" t="n">
        <v>1.1425</v>
      </c>
      <c r="AJ114" t="inlineStr">
        <is>
          <t>21a_FC11_OCR1.3_DR35</t>
        </is>
      </c>
      <c r="AM114">
        <f>($AR$9+$AS$9*AA114/100)</f>
        <v/>
      </c>
      <c r="AN114">
        <f>($AT$9+$AU$9*AA114/100)</f>
        <v/>
      </c>
      <c r="AO114">
        <f>($AV$9+$AW$9*AA114/100)</f>
        <v/>
      </c>
      <c r="AP114">
        <f>AM114+AN114*EXP(AO114*-G114/H114)</f>
        <v/>
      </c>
      <c r="AQ114" s="8">
        <f t="array" aca="1" ref="AQ114" ca="1">INDIRECT(CONCATENATE("Sheet1!K",AA114+2))+INDIRECT(CONCATENATE("Sheet1!J",AA114))*-PM5_Pu_NGI_AYBR!G114/PM5_Pu_NGI_AYBR!H114</f>
        <v/>
      </c>
    </row>
    <row r="115">
      <c r="A115" t="inlineStr">
        <is>
          <t>PM5</t>
        </is>
      </c>
      <c r="B115" t="inlineStr">
        <is>
          <t>NGI</t>
        </is>
      </c>
      <c r="C115" t="inlineStr">
        <is>
          <t>Empire_Wind_1</t>
        </is>
      </c>
      <c r="D115" t="inlineStr">
        <is>
          <t>L2</t>
        </is>
      </c>
      <c r="E115" t="n">
        <v>0</v>
      </c>
      <c r="F115" t="n">
        <v>15</v>
      </c>
      <c r="G115" t="n">
        <v>-31</v>
      </c>
      <c r="H115" t="n">
        <v>35</v>
      </c>
      <c r="I115" t="n">
        <v>9.5</v>
      </c>
      <c r="J115" t="n">
        <v>30</v>
      </c>
      <c r="K115" t="n">
        <v>4.455</v>
      </c>
      <c r="L115" t="n">
        <v>4.7001</v>
      </c>
      <c r="M115" t="n">
        <v>0.51976</v>
      </c>
      <c r="N115" t="n">
        <v>2.513</v>
      </c>
      <c r="O115" t="n">
        <v>0.095845</v>
      </c>
      <c r="P115" t="n">
        <v>0.24069</v>
      </c>
      <c r="Q115" t="n">
        <v>0.029379</v>
      </c>
      <c r="R115" t="n">
        <v>1.3001</v>
      </c>
      <c r="S115" t="n">
        <v>0.03</v>
      </c>
      <c r="T115" t="n">
        <v>4.0098</v>
      </c>
      <c r="U115" t="n">
        <v>0.40942</v>
      </c>
      <c r="V115" t="n">
        <v>44.89</v>
      </c>
      <c r="W115" t="n">
        <v>0.02</v>
      </c>
      <c r="X115" t="n">
        <v>0.3515</v>
      </c>
      <c r="Y115" t="n">
        <v>0.56924</v>
      </c>
      <c r="Z115" t="n">
        <v>0.37</v>
      </c>
      <c r="AA115" t="n">
        <v>54</v>
      </c>
      <c r="AB115" t="n">
        <v>29</v>
      </c>
      <c r="AC115" t="n">
        <v>0</v>
      </c>
      <c r="AD115" t="n">
        <v>280000</v>
      </c>
      <c r="AE115" t="n">
        <v>299.75</v>
      </c>
      <c r="AF115" t="n">
        <v>0.35</v>
      </c>
      <c r="AG115" t="n">
        <v>1</v>
      </c>
      <c r="AH115" t="n">
        <v>1</v>
      </c>
      <c r="AI115" t="n">
        <v>1.1425</v>
      </c>
      <c r="AJ115" t="inlineStr">
        <is>
          <t>21a_FC11_OCR1.3_DR35</t>
        </is>
      </c>
      <c r="AM115">
        <f>($AR$9+$AS$9*AA115/100)</f>
        <v/>
      </c>
      <c r="AN115">
        <f>($AT$9+$AU$9*AA115/100)</f>
        <v/>
      </c>
      <c r="AO115">
        <f>($AV$9+$AW$9*AA115/100)</f>
        <v/>
      </c>
      <c r="AP115">
        <f>AM115+AN115*EXP(AO115*-G115/H115)</f>
        <v/>
      </c>
      <c r="AQ115" s="8">
        <f t="array" aca="1" ref="AQ115" ca="1">INDIRECT(CONCATENATE("Sheet1!K",AA115+2))+INDIRECT(CONCATENATE("Sheet1!J",AA115))*-PM5_Pu_NGI_AYBR!G115/PM5_Pu_NGI_AYBR!H115</f>
        <v/>
      </c>
    </row>
    <row r="116">
      <c r="A116" t="inlineStr">
        <is>
          <t>PM5</t>
        </is>
      </c>
      <c r="B116" t="inlineStr">
        <is>
          <t>NGI</t>
        </is>
      </c>
      <c r="C116" t="inlineStr">
        <is>
          <t>Empire_Wind_1</t>
        </is>
      </c>
      <c r="D116" t="inlineStr">
        <is>
          <t>L2</t>
        </is>
      </c>
      <c r="E116" t="n">
        <v>0</v>
      </c>
      <c r="F116" t="n">
        <v>15</v>
      </c>
      <c r="G116" t="n">
        <v>-31</v>
      </c>
      <c r="H116" t="n">
        <v>40</v>
      </c>
      <c r="I116" t="n">
        <v>9.5</v>
      </c>
      <c r="J116" t="n">
        <v>30</v>
      </c>
      <c r="K116" t="n">
        <v>4.0418</v>
      </c>
      <c r="L116" t="n">
        <v>4.7001</v>
      </c>
      <c r="M116" t="n">
        <v>0.51976</v>
      </c>
      <c r="N116" t="n">
        <v>2.4992</v>
      </c>
      <c r="O116" t="n">
        <v>0.09636500000000001</v>
      </c>
      <c r="P116" t="n">
        <v>0.24069</v>
      </c>
      <c r="Q116" t="n">
        <v>0.029379</v>
      </c>
      <c r="R116" t="n">
        <v>1.1898</v>
      </c>
      <c r="S116" t="n">
        <v>0.03</v>
      </c>
      <c r="T116" t="n">
        <v>3.8837</v>
      </c>
      <c r="U116" t="n">
        <v>0.39214</v>
      </c>
      <c r="V116" t="n">
        <v>44.89</v>
      </c>
      <c r="W116" t="n">
        <v>0.02</v>
      </c>
      <c r="X116" t="n">
        <v>0.3515</v>
      </c>
      <c r="Y116" t="n">
        <v>0.56924</v>
      </c>
      <c r="Z116" t="n">
        <v>0.37</v>
      </c>
      <c r="AA116" t="n">
        <v>54</v>
      </c>
      <c r="AB116" t="n">
        <v>29</v>
      </c>
      <c r="AC116" t="n">
        <v>0</v>
      </c>
      <c r="AD116" t="n">
        <v>280000</v>
      </c>
      <c r="AE116" t="n">
        <v>299.75</v>
      </c>
      <c r="AF116" t="n">
        <v>0.35</v>
      </c>
      <c r="AG116" t="n">
        <v>1</v>
      </c>
      <c r="AH116" t="n">
        <v>1</v>
      </c>
      <c r="AI116" t="n">
        <v>1.1425</v>
      </c>
      <c r="AJ116" t="inlineStr">
        <is>
          <t>21a_FC11_OCR1.3_DR35</t>
        </is>
      </c>
      <c r="AM116">
        <f>($AR$9+$AS$9*AA116/100)</f>
        <v/>
      </c>
      <c r="AN116">
        <f>($AT$9+$AU$9*AA116/100)</f>
        <v/>
      </c>
      <c r="AO116">
        <f>($AV$9+$AW$9*AA116/100)</f>
        <v/>
      </c>
      <c r="AP116">
        <f>AM116+AN116*EXP(AO116*-G116/H116)</f>
        <v/>
      </c>
      <c r="AQ116" s="8">
        <f t="array" aca="1" ref="AQ116" ca="1">INDIRECT(CONCATENATE("Sheet1!K",AA116+2))+INDIRECT(CONCATENATE("Sheet1!J",AA116))*-PM5_Pu_NGI_AYBR!G116/PM5_Pu_NGI_AYBR!H116</f>
        <v/>
      </c>
    </row>
    <row r="117">
      <c r="A117" t="inlineStr">
        <is>
          <t>PM5</t>
        </is>
      </c>
      <c r="B117" t="inlineStr">
        <is>
          <t>NGI</t>
        </is>
      </c>
      <c r="C117" t="inlineStr">
        <is>
          <t>Empire_Wind_1</t>
        </is>
      </c>
      <c r="D117" t="inlineStr">
        <is>
          <t>L2</t>
        </is>
      </c>
      <c r="E117" t="n">
        <v>0</v>
      </c>
      <c r="F117" t="n">
        <v>15</v>
      </c>
      <c r="G117" t="n">
        <v>-30.5</v>
      </c>
      <c r="H117" t="n">
        <v>35</v>
      </c>
      <c r="I117" t="n">
        <v>9.5</v>
      </c>
      <c r="J117" t="n">
        <v>30</v>
      </c>
      <c r="K117" t="n">
        <v>4.4017</v>
      </c>
      <c r="L117" t="n">
        <v>4.7004</v>
      </c>
      <c r="M117" t="n">
        <v>0.51976</v>
      </c>
      <c r="N117" t="n">
        <v>2.5112</v>
      </c>
      <c r="O117" t="n">
        <v>0.095912</v>
      </c>
      <c r="P117" t="n">
        <v>0.24069</v>
      </c>
      <c r="Q117" t="n">
        <v>0.029379</v>
      </c>
      <c r="R117" t="n">
        <v>1.3001</v>
      </c>
      <c r="S117" t="n">
        <v>0.03</v>
      </c>
      <c r="T117" t="n">
        <v>4.0098</v>
      </c>
      <c r="U117" t="n">
        <v>0.40942</v>
      </c>
      <c r="V117" t="n">
        <v>44.89</v>
      </c>
      <c r="W117" t="n">
        <v>0.02</v>
      </c>
      <c r="X117" t="n">
        <v>0.3515</v>
      </c>
      <c r="Y117" t="n">
        <v>0.56924</v>
      </c>
      <c r="Z117" t="n">
        <v>0.37</v>
      </c>
      <c r="AA117" t="n">
        <v>54</v>
      </c>
      <c r="AB117" t="n">
        <v>29</v>
      </c>
      <c r="AC117" t="n">
        <v>0</v>
      </c>
      <c r="AD117" t="n">
        <v>280000</v>
      </c>
      <c r="AE117" t="n">
        <v>299.75</v>
      </c>
      <c r="AF117" t="n">
        <v>0.35</v>
      </c>
      <c r="AG117" t="n">
        <v>1</v>
      </c>
      <c r="AH117" t="n">
        <v>1</v>
      </c>
      <c r="AI117" t="n">
        <v>1.1425</v>
      </c>
      <c r="AJ117" t="inlineStr">
        <is>
          <t>21a_FC11_OCR1.3_DR35</t>
        </is>
      </c>
      <c r="AM117">
        <f>($AR$9+$AS$9*AA117/100)</f>
        <v/>
      </c>
      <c r="AN117">
        <f>($AT$9+$AU$9*AA117/100)</f>
        <v/>
      </c>
      <c r="AO117">
        <f>($AV$9+$AW$9*AA117/100)</f>
        <v/>
      </c>
      <c r="AP117">
        <f>AM117+AN117*EXP(AO117*-G117/H117)</f>
        <v/>
      </c>
      <c r="AQ117" s="8">
        <f t="array" aca="1" ref="AQ117" ca="1">INDIRECT(CONCATENATE("Sheet1!K",AA117+2))+INDIRECT(CONCATENATE("Sheet1!J",AA117))*-PM5_Pu_NGI_AYBR!G117/PM5_Pu_NGI_AYBR!H117</f>
        <v/>
      </c>
    </row>
    <row r="118">
      <c r="A118" t="inlineStr">
        <is>
          <t>PM5</t>
        </is>
      </c>
      <c r="B118" t="inlineStr">
        <is>
          <t>NGI</t>
        </is>
      </c>
      <c r="C118" t="inlineStr">
        <is>
          <t>Empire_Wind_1</t>
        </is>
      </c>
      <c r="D118" t="inlineStr">
        <is>
          <t>L2</t>
        </is>
      </c>
      <c r="E118" t="n">
        <v>0</v>
      </c>
      <c r="F118" t="n">
        <v>15</v>
      </c>
      <c r="G118" t="n">
        <v>-30.5</v>
      </c>
      <c r="H118" t="n">
        <v>40</v>
      </c>
      <c r="I118" t="n">
        <v>9.5</v>
      </c>
      <c r="J118" t="n">
        <v>30</v>
      </c>
      <c r="K118" t="n">
        <v>3.9951</v>
      </c>
      <c r="L118" t="n">
        <v>4.7004</v>
      </c>
      <c r="M118" t="n">
        <v>0.51976</v>
      </c>
      <c r="N118" t="n">
        <v>2.4977</v>
      </c>
      <c r="O118" t="n">
        <v>0.09642299999999999</v>
      </c>
      <c r="P118" t="n">
        <v>0.24069</v>
      </c>
      <c r="Q118" t="n">
        <v>0.029379</v>
      </c>
      <c r="R118" t="n">
        <v>1.1898</v>
      </c>
      <c r="S118" t="n">
        <v>0.03</v>
      </c>
      <c r="T118" t="n">
        <v>3.8837</v>
      </c>
      <c r="U118" t="n">
        <v>0.39214</v>
      </c>
      <c r="V118" t="n">
        <v>44.89</v>
      </c>
      <c r="W118" t="n">
        <v>0.02</v>
      </c>
      <c r="X118" t="n">
        <v>0.3515</v>
      </c>
      <c r="Y118" t="n">
        <v>0.56924</v>
      </c>
      <c r="Z118" t="n">
        <v>0.37</v>
      </c>
      <c r="AA118" t="n">
        <v>54</v>
      </c>
      <c r="AB118" t="n">
        <v>29</v>
      </c>
      <c r="AC118" t="n">
        <v>0</v>
      </c>
      <c r="AD118" t="n">
        <v>280000</v>
      </c>
      <c r="AE118" t="n">
        <v>299.75</v>
      </c>
      <c r="AF118" t="n">
        <v>0.35</v>
      </c>
      <c r="AG118" t="n">
        <v>1</v>
      </c>
      <c r="AH118" t="n">
        <v>1</v>
      </c>
      <c r="AI118" t="n">
        <v>1.1425</v>
      </c>
      <c r="AJ118" t="inlineStr">
        <is>
          <t>21a_FC11_OCR1.3_DR35</t>
        </is>
      </c>
      <c r="AM118">
        <f>($AR$9+$AS$9*AA118/100)</f>
        <v/>
      </c>
      <c r="AN118">
        <f>($AT$9+$AU$9*AA118/100)</f>
        <v/>
      </c>
      <c r="AO118">
        <f>($AV$9+$AW$9*AA118/100)</f>
        <v/>
      </c>
      <c r="AP118">
        <f>AM118+AN118*EXP(AO118*-G118/H118)</f>
        <v/>
      </c>
      <c r="AQ118" s="8">
        <f t="array" aca="1" ref="AQ118" ca="1">INDIRECT(CONCATENATE("Sheet1!K",AA118+2))+INDIRECT(CONCATENATE("Sheet1!J",AA118))*-PM5_Pu_NGI_AYBR!G118/PM5_Pu_NGI_AYBR!H118</f>
        <v/>
      </c>
    </row>
    <row r="119">
      <c r="A119" t="inlineStr">
        <is>
          <t>PM5</t>
        </is>
      </c>
      <c r="B119" t="inlineStr">
        <is>
          <t>NGI</t>
        </is>
      </c>
      <c r="C119" t="inlineStr">
        <is>
          <t>Empire_Wind_1</t>
        </is>
      </c>
      <c r="D119" t="inlineStr">
        <is>
          <t>L2</t>
        </is>
      </c>
      <c r="E119" t="n">
        <v>0</v>
      </c>
      <c r="F119" t="n">
        <v>15</v>
      </c>
      <c r="G119" t="n">
        <v>-30</v>
      </c>
      <c r="H119" t="n">
        <v>35</v>
      </c>
      <c r="I119" t="n">
        <v>9.5</v>
      </c>
      <c r="J119" t="n">
        <v>30</v>
      </c>
      <c r="K119" t="n">
        <v>4.3483</v>
      </c>
      <c r="L119" t="n">
        <v>4.7008</v>
      </c>
      <c r="M119" t="n">
        <v>0.51976</v>
      </c>
      <c r="N119" t="n">
        <v>2.5095</v>
      </c>
      <c r="O119" t="n">
        <v>0.09597899999999999</v>
      </c>
      <c r="P119" t="n">
        <v>0.24069</v>
      </c>
      <c r="Q119" t="n">
        <v>0.029379</v>
      </c>
      <c r="R119" t="n">
        <v>1.3001</v>
      </c>
      <c r="S119" t="n">
        <v>0.03</v>
      </c>
      <c r="T119" t="n">
        <v>4.0098</v>
      </c>
      <c r="U119" t="n">
        <v>0.40942</v>
      </c>
      <c r="V119" t="n">
        <v>44.89</v>
      </c>
      <c r="W119" t="n">
        <v>0.02</v>
      </c>
      <c r="X119" t="n">
        <v>0.3515</v>
      </c>
      <c r="Y119" t="n">
        <v>0.56924</v>
      </c>
      <c r="Z119" t="n">
        <v>0.37</v>
      </c>
      <c r="AA119" t="n">
        <v>54</v>
      </c>
      <c r="AB119" t="n">
        <v>29</v>
      </c>
      <c r="AC119" t="n">
        <v>0</v>
      </c>
      <c r="AD119" t="n">
        <v>280000</v>
      </c>
      <c r="AE119" t="n">
        <v>299.75</v>
      </c>
      <c r="AF119" t="n">
        <v>0.35</v>
      </c>
      <c r="AG119" t="n">
        <v>1</v>
      </c>
      <c r="AH119" t="n">
        <v>1</v>
      </c>
      <c r="AI119" t="n">
        <v>1.1425</v>
      </c>
      <c r="AJ119" t="inlineStr">
        <is>
          <t>21a_FC11_OCR1.3_DR35</t>
        </is>
      </c>
      <c r="AM119">
        <f>($AR$9+$AS$9*AA119/100)</f>
        <v/>
      </c>
      <c r="AN119">
        <f>($AT$9+$AU$9*AA119/100)</f>
        <v/>
      </c>
      <c r="AO119">
        <f>($AV$9+$AW$9*AA119/100)</f>
        <v/>
      </c>
      <c r="AP119">
        <f>AM119+AN119*EXP(AO119*-G119/H119)</f>
        <v/>
      </c>
      <c r="AQ119" s="8">
        <f t="array" aca="1" ref="AQ119" ca="1">INDIRECT(CONCATENATE("Sheet1!K",AA119+2))+INDIRECT(CONCATENATE("Sheet1!J",AA119))*-PM5_Pu_NGI_AYBR!G119/PM5_Pu_NGI_AYBR!H119</f>
        <v/>
      </c>
    </row>
    <row r="120">
      <c r="A120" t="inlineStr">
        <is>
          <t>PM5</t>
        </is>
      </c>
      <c r="B120" t="inlineStr">
        <is>
          <t>NGI</t>
        </is>
      </c>
      <c r="C120" t="inlineStr">
        <is>
          <t>Empire_Wind_1</t>
        </is>
      </c>
      <c r="D120" t="inlineStr">
        <is>
          <t>L2</t>
        </is>
      </c>
      <c r="E120" t="n">
        <v>0</v>
      </c>
      <c r="F120" t="n">
        <v>15</v>
      </c>
      <c r="G120" t="n">
        <v>-30</v>
      </c>
      <c r="H120" t="n">
        <v>40</v>
      </c>
      <c r="I120" t="n">
        <v>9.5</v>
      </c>
      <c r="J120" t="n">
        <v>30</v>
      </c>
      <c r="K120" t="n">
        <v>3.9485</v>
      </c>
      <c r="L120" t="n">
        <v>4.7008</v>
      </c>
      <c r="M120" t="n">
        <v>0.51976</v>
      </c>
      <c r="N120" t="n">
        <v>2.4962</v>
      </c>
      <c r="O120" t="n">
        <v>0.096482</v>
      </c>
      <c r="P120" t="n">
        <v>0.24069</v>
      </c>
      <c r="Q120" t="n">
        <v>0.029379</v>
      </c>
      <c r="R120" t="n">
        <v>1.1898</v>
      </c>
      <c r="S120" t="n">
        <v>0.03</v>
      </c>
      <c r="T120" t="n">
        <v>3.8837</v>
      </c>
      <c r="U120" t="n">
        <v>0.39214</v>
      </c>
      <c r="V120" t="n">
        <v>44.89</v>
      </c>
      <c r="W120" t="n">
        <v>0.02</v>
      </c>
      <c r="X120" t="n">
        <v>0.3515</v>
      </c>
      <c r="Y120" t="n">
        <v>0.56924</v>
      </c>
      <c r="Z120" t="n">
        <v>0.37</v>
      </c>
      <c r="AA120" t="n">
        <v>54</v>
      </c>
      <c r="AB120" t="n">
        <v>29</v>
      </c>
      <c r="AC120" t="n">
        <v>0</v>
      </c>
      <c r="AD120" t="n">
        <v>280000</v>
      </c>
      <c r="AE120" t="n">
        <v>299.75</v>
      </c>
      <c r="AF120" t="n">
        <v>0.35</v>
      </c>
      <c r="AG120" t="n">
        <v>1</v>
      </c>
      <c r="AH120" t="n">
        <v>1</v>
      </c>
      <c r="AI120" t="n">
        <v>1.1425</v>
      </c>
      <c r="AJ120" t="inlineStr">
        <is>
          <t>21a_FC11_OCR1.3_DR35</t>
        </is>
      </c>
      <c r="AM120">
        <f>($AR$9+$AS$9*AA120/100)</f>
        <v/>
      </c>
      <c r="AN120">
        <f>($AT$9+$AU$9*AA120/100)</f>
        <v/>
      </c>
      <c r="AO120">
        <f>($AV$9+$AW$9*AA120/100)</f>
        <v/>
      </c>
      <c r="AP120">
        <f>AM120+AN120*EXP(AO120*-G120/H120)</f>
        <v/>
      </c>
      <c r="AQ120" s="8">
        <f t="array" aca="1" ref="AQ120" ca="1">INDIRECT(CONCATENATE("Sheet1!K",AA120+2))+INDIRECT(CONCATENATE("Sheet1!J",AA120))*-PM5_Pu_NGI_AYBR!G120/PM5_Pu_NGI_AYBR!H120</f>
        <v/>
      </c>
    </row>
    <row r="121">
      <c r="A121" t="inlineStr">
        <is>
          <t>PM5</t>
        </is>
      </c>
      <c r="B121" t="inlineStr">
        <is>
          <t>NGI</t>
        </is>
      </c>
      <c r="C121" t="inlineStr">
        <is>
          <t>Empire_Wind_1</t>
        </is>
      </c>
      <c r="D121" t="inlineStr">
        <is>
          <t>L2</t>
        </is>
      </c>
      <c r="E121" t="n">
        <v>0</v>
      </c>
      <c r="F121" t="n">
        <v>15</v>
      </c>
      <c r="G121" t="n">
        <v>-29.5</v>
      </c>
      <c r="H121" t="n">
        <v>35</v>
      </c>
      <c r="I121" t="n">
        <v>9.5</v>
      </c>
      <c r="J121" t="n">
        <v>30</v>
      </c>
      <c r="K121" t="n">
        <v>4.295</v>
      </c>
      <c r="L121" t="n">
        <v>4.7012</v>
      </c>
      <c r="M121" t="n">
        <v>0.51976</v>
      </c>
      <c r="N121" t="n">
        <v>2.5077</v>
      </c>
      <c r="O121" t="n">
        <v>0.09604600000000001</v>
      </c>
      <c r="P121" t="n">
        <v>0.24069</v>
      </c>
      <c r="Q121" t="n">
        <v>0.029379</v>
      </c>
      <c r="R121" t="n">
        <v>1.3001</v>
      </c>
      <c r="S121" t="n">
        <v>0.03</v>
      </c>
      <c r="T121" t="n">
        <v>4.0098</v>
      </c>
      <c r="U121" t="n">
        <v>0.40942</v>
      </c>
      <c r="V121" t="n">
        <v>44.89</v>
      </c>
      <c r="W121" t="n">
        <v>0.02</v>
      </c>
      <c r="X121" t="n">
        <v>0.3515</v>
      </c>
      <c r="Y121" t="n">
        <v>0.56924</v>
      </c>
      <c r="Z121" t="n">
        <v>0.37</v>
      </c>
      <c r="AA121" t="n">
        <v>54</v>
      </c>
      <c r="AB121" t="n">
        <v>29</v>
      </c>
      <c r="AC121" t="n">
        <v>0</v>
      </c>
      <c r="AD121" t="n">
        <v>280000</v>
      </c>
      <c r="AE121" t="n">
        <v>299.75</v>
      </c>
      <c r="AF121" t="n">
        <v>0.35</v>
      </c>
      <c r="AG121" t="n">
        <v>1</v>
      </c>
      <c r="AH121" t="n">
        <v>1</v>
      </c>
      <c r="AI121" t="n">
        <v>1.1425</v>
      </c>
      <c r="AJ121" t="inlineStr">
        <is>
          <t>21a_FC11_OCR1.3_DR35</t>
        </is>
      </c>
      <c r="AM121">
        <f>($AR$9+$AS$9*AA121/100)</f>
        <v/>
      </c>
      <c r="AN121">
        <f>($AT$9+$AU$9*AA121/100)</f>
        <v/>
      </c>
      <c r="AO121">
        <f>($AV$9+$AW$9*AA121/100)</f>
        <v/>
      </c>
      <c r="AP121">
        <f>AM121+AN121*EXP(AO121*-G121/H121)</f>
        <v/>
      </c>
      <c r="AQ121" s="8">
        <f t="array" aca="1" ref="AQ121" ca="1">INDIRECT(CONCATENATE("Sheet1!K",AA121+2))+INDIRECT(CONCATENATE("Sheet1!J",AA121))*-PM5_Pu_NGI_AYBR!G121/PM5_Pu_NGI_AYBR!H121</f>
        <v/>
      </c>
    </row>
    <row r="122">
      <c r="A122" t="inlineStr">
        <is>
          <t>PM5</t>
        </is>
      </c>
      <c r="B122" t="inlineStr">
        <is>
          <t>NGI</t>
        </is>
      </c>
      <c r="C122" t="inlineStr">
        <is>
          <t>Empire_Wind_1</t>
        </is>
      </c>
      <c r="D122" t="inlineStr">
        <is>
          <t>L2</t>
        </is>
      </c>
      <c r="E122" t="n">
        <v>0</v>
      </c>
      <c r="F122" t="n">
        <v>15</v>
      </c>
      <c r="G122" t="n">
        <v>-29.5</v>
      </c>
      <c r="H122" t="n">
        <v>40</v>
      </c>
      <c r="I122" t="n">
        <v>9.5</v>
      </c>
      <c r="J122" t="n">
        <v>30</v>
      </c>
      <c r="K122" t="n">
        <v>3.9018</v>
      </c>
      <c r="L122" t="n">
        <v>4.7012</v>
      </c>
      <c r="M122" t="n">
        <v>0.51976</v>
      </c>
      <c r="N122" t="n">
        <v>2.4947</v>
      </c>
      <c r="O122" t="n">
        <v>0.096541</v>
      </c>
      <c r="P122" t="n">
        <v>0.24069</v>
      </c>
      <c r="Q122" t="n">
        <v>0.029379</v>
      </c>
      <c r="R122" t="n">
        <v>1.1898</v>
      </c>
      <c r="S122" t="n">
        <v>0.03</v>
      </c>
      <c r="T122" t="n">
        <v>3.8837</v>
      </c>
      <c r="U122" t="n">
        <v>0.39214</v>
      </c>
      <c r="V122" t="n">
        <v>44.89</v>
      </c>
      <c r="W122" t="n">
        <v>0.02</v>
      </c>
      <c r="X122" t="n">
        <v>0.3515</v>
      </c>
      <c r="Y122" t="n">
        <v>0.56924</v>
      </c>
      <c r="Z122" t="n">
        <v>0.37</v>
      </c>
      <c r="AA122" t="n">
        <v>54</v>
      </c>
      <c r="AB122" t="n">
        <v>29</v>
      </c>
      <c r="AC122" t="n">
        <v>0</v>
      </c>
      <c r="AD122" t="n">
        <v>280000</v>
      </c>
      <c r="AE122" t="n">
        <v>299.75</v>
      </c>
      <c r="AF122" t="n">
        <v>0.35</v>
      </c>
      <c r="AG122" t="n">
        <v>1</v>
      </c>
      <c r="AH122" t="n">
        <v>1</v>
      </c>
      <c r="AI122" t="n">
        <v>1.1425</v>
      </c>
      <c r="AJ122" t="inlineStr">
        <is>
          <t>21a_FC11_OCR1.3_DR35</t>
        </is>
      </c>
      <c r="AM122">
        <f>($AR$9+$AS$9*AA122/100)</f>
        <v/>
      </c>
      <c r="AN122">
        <f>($AT$9+$AU$9*AA122/100)</f>
        <v/>
      </c>
      <c r="AO122">
        <f>($AV$9+$AW$9*AA122/100)</f>
        <v/>
      </c>
      <c r="AP122">
        <f>AM122+AN122*EXP(AO122*-G122/H122)</f>
        <v/>
      </c>
      <c r="AQ122" s="8">
        <f t="array" aca="1" ref="AQ122" ca="1">INDIRECT(CONCATENATE("Sheet1!K",AA122+2))+INDIRECT(CONCATENATE("Sheet1!J",AA122))*-PM5_Pu_NGI_AYBR!G122/PM5_Pu_NGI_AYBR!H122</f>
        <v/>
      </c>
    </row>
    <row r="123">
      <c r="A123" t="inlineStr">
        <is>
          <t>PM5</t>
        </is>
      </c>
      <c r="B123" t="inlineStr">
        <is>
          <t>NGI</t>
        </is>
      </c>
      <c r="C123" t="inlineStr">
        <is>
          <t>Empire_Wind_1</t>
        </is>
      </c>
      <c r="D123" t="inlineStr">
        <is>
          <t>L2</t>
        </is>
      </c>
      <c r="E123" t="n">
        <v>0</v>
      </c>
      <c r="F123" t="n">
        <v>15</v>
      </c>
      <c r="G123" t="n">
        <v>-29</v>
      </c>
      <c r="H123" t="n">
        <v>35</v>
      </c>
      <c r="I123" t="n">
        <v>9.5</v>
      </c>
      <c r="J123" t="n">
        <v>30</v>
      </c>
      <c r="K123" t="n">
        <v>4.2417</v>
      </c>
      <c r="L123" t="n">
        <v>4.7016</v>
      </c>
      <c r="M123" t="n">
        <v>0.51976</v>
      </c>
      <c r="N123" t="n">
        <v>2.506</v>
      </c>
      <c r="O123" t="n">
        <v>0.096114</v>
      </c>
      <c r="P123" t="n">
        <v>0.24069</v>
      </c>
      <c r="Q123" t="n">
        <v>0.029379</v>
      </c>
      <c r="R123" t="n">
        <v>1.3001</v>
      </c>
      <c r="S123" t="n">
        <v>0.03</v>
      </c>
      <c r="T123" t="n">
        <v>4.0098</v>
      </c>
      <c r="U123" t="n">
        <v>0.40942</v>
      </c>
      <c r="V123" t="n">
        <v>44.89</v>
      </c>
      <c r="W123" t="n">
        <v>0.02</v>
      </c>
      <c r="X123" t="n">
        <v>0.3515</v>
      </c>
      <c r="Y123" t="n">
        <v>0.56924</v>
      </c>
      <c r="Z123" t="n">
        <v>0.37</v>
      </c>
      <c r="AA123" t="n">
        <v>54</v>
      </c>
      <c r="AB123" t="n">
        <v>29</v>
      </c>
      <c r="AC123" t="n">
        <v>0</v>
      </c>
      <c r="AD123" t="n">
        <v>280000</v>
      </c>
      <c r="AE123" t="n">
        <v>299.75</v>
      </c>
      <c r="AF123" t="n">
        <v>0.35</v>
      </c>
      <c r="AG123" t="n">
        <v>1</v>
      </c>
      <c r="AH123" t="n">
        <v>1</v>
      </c>
      <c r="AI123" t="n">
        <v>1.1425</v>
      </c>
      <c r="AJ123" t="inlineStr">
        <is>
          <t>21a_FC11_OCR1.3_DR35</t>
        </is>
      </c>
      <c r="AM123">
        <f>($AR$9+$AS$9*AA123/100)</f>
        <v/>
      </c>
      <c r="AN123">
        <f>($AT$9+$AU$9*AA123/100)</f>
        <v/>
      </c>
      <c r="AO123">
        <f>($AV$9+$AW$9*AA123/100)</f>
        <v/>
      </c>
      <c r="AP123">
        <f>AM123+AN123*EXP(AO123*-G123/H123)</f>
        <v/>
      </c>
      <c r="AQ123" s="8">
        <f t="array" aca="1" ref="AQ123" ca="1">INDIRECT(CONCATENATE("Sheet1!K",AA123+2))+INDIRECT(CONCATENATE("Sheet1!J",AA123))*-PM5_Pu_NGI_AYBR!G123/PM5_Pu_NGI_AYBR!H123</f>
        <v/>
      </c>
    </row>
    <row r="124">
      <c r="A124" t="inlineStr">
        <is>
          <t>PM5</t>
        </is>
      </c>
      <c r="B124" t="inlineStr">
        <is>
          <t>NGI</t>
        </is>
      </c>
      <c r="C124" t="inlineStr">
        <is>
          <t>Empire_Wind_1</t>
        </is>
      </c>
      <c r="D124" t="inlineStr">
        <is>
          <t>L2</t>
        </is>
      </c>
      <c r="E124" t="n">
        <v>0</v>
      </c>
      <c r="F124" t="n">
        <v>15</v>
      </c>
      <c r="G124" t="n">
        <v>-29</v>
      </c>
      <c r="H124" t="n">
        <v>40</v>
      </c>
      <c r="I124" t="n">
        <v>9.5</v>
      </c>
      <c r="J124" t="n">
        <v>30</v>
      </c>
      <c r="K124" t="n">
        <v>3.8552</v>
      </c>
      <c r="L124" t="n">
        <v>4.7016</v>
      </c>
      <c r="M124" t="n">
        <v>0.51976</v>
      </c>
      <c r="N124" t="n">
        <v>2.4931</v>
      </c>
      <c r="O124" t="n">
        <v>0.096599</v>
      </c>
      <c r="P124" t="n">
        <v>0.24069</v>
      </c>
      <c r="Q124" t="n">
        <v>0.029379</v>
      </c>
      <c r="R124" t="n">
        <v>1.1898</v>
      </c>
      <c r="S124" t="n">
        <v>0.03</v>
      </c>
      <c r="T124" t="n">
        <v>3.8837</v>
      </c>
      <c r="U124" t="n">
        <v>0.39214</v>
      </c>
      <c r="V124" t="n">
        <v>44.89</v>
      </c>
      <c r="W124" t="n">
        <v>0.02</v>
      </c>
      <c r="X124" t="n">
        <v>0.3515</v>
      </c>
      <c r="Y124" t="n">
        <v>0.56924</v>
      </c>
      <c r="Z124" t="n">
        <v>0.37</v>
      </c>
      <c r="AA124" t="n">
        <v>54</v>
      </c>
      <c r="AB124" t="n">
        <v>29</v>
      </c>
      <c r="AC124" t="n">
        <v>0</v>
      </c>
      <c r="AD124" t="n">
        <v>280000</v>
      </c>
      <c r="AE124" t="n">
        <v>299.75</v>
      </c>
      <c r="AF124" t="n">
        <v>0.35</v>
      </c>
      <c r="AG124" t="n">
        <v>1</v>
      </c>
      <c r="AH124" t="n">
        <v>1</v>
      </c>
      <c r="AI124" t="n">
        <v>1.1425</v>
      </c>
      <c r="AJ124" t="inlineStr">
        <is>
          <t>21a_FC11_OCR1.3_DR35</t>
        </is>
      </c>
      <c r="AM124">
        <f>($AR$9+$AS$9*AA124/100)</f>
        <v/>
      </c>
      <c r="AN124">
        <f>($AT$9+$AU$9*AA124/100)</f>
        <v/>
      </c>
      <c r="AO124">
        <f>($AV$9+$AW$9*AA124/100)</f>
        <v/>
      </c>
      <c r="AP124">
        <f>AM124+AN124*EXP(AO124*-G124/H124)</f>
        <v/>
      </c>
      <c r="AQ124" s="8">
        <f t="array" aca="1" ref="AQ124" ca="1">INDIRECT(CONCATENATE("Sheet1!K",AA124+2))+INDIRECT(CONCATENATE("Sheet1!J",AA124))*-PM5_Pu_NGI_AYBR!G124/PM5_Pu_NGI_AYBR!H124</f>
        <v/>
      </c>
    </row>
    <row r="125">
      <c r="A125" t="inlineStr">
        <is>
          <t>PM5</t>
        </is>
      </c>
      <c r="B125" t="inlineStr">
        <is>
          <t>NGI</t>
        </is>
      </c>
      <c r="C125" t="inlineStr">
        <is>
          <t>Empire_Wind_1</t>
        </is>
      </c>
      <c r="D125" t="inlineStr">
        <is>
          <t>L2</t>
        </is>
      </c>
      <c r="E125" t="n">
        <v>0</v>
      </c>
      <c r="F125" t="n">
        <v>15</v>
      </c>
      <c r="G125" t="n">
        <v>-28.5</v>
      </c>
      <c r="H125" t="n">
        <v>35</v>
      </c>
      <c r="I125" t="n">
        <v>9.5</v>
      </c>
      <c r="J125" t="n">
        <v>30</v>
      </c>
      <c r="K125" t="n">
        <v>4.1884</v>
      </c>
      <c r="L125" t="n">
        <v>4.7019</v>
      </c>
      <c r="M125" t="n">
        <v>0.51976</v>
      </c>
      <c r="N125" t="n">
        <v>2.5042</v>
      </c>
      <c r="O125" t="n">
        <v>0.096181</v>
      </c>
      <c r="P125" t="n">
        <v>0.24069</v>
      </c>
      <c r="Q125" t="n">
        <v>0.029379</v>
      </c>
      <c r="R125" t="n">
        <v>1.3001</v>
      </c>
      <c r="S125" t="n">
        <v>0.03</v>
      </c>
      <c r="T125" t="n">
        <v>4.0098</v>
      </c>
      <c r="U125" t="n">
        <v>0.40942</v>
      </c>
      <c r="V125" t="n">
        <v>44.89</v>
      </c>
      <c r="W125" t="n">
        <v>0.02</v>
      </c>
      <c r="X125" t="n">
        <v>0.3515</v>
      </c>
      <c r="Y125" t="n">
        <v>0.56924</v>
      </c>
      <c r="Z125" t="n">
        <v>0.37</v>
      </c>
      <c r="AA125" t="n">
        <v>54</v>
      </c>
      <c r="AB125" t="n">
        <v>29</v>
      </c>
      <c r="AC125" t="n">
        <v>0</v>
      </c>
      <c r="AD125" t="n">
        <v>280000</v>
      </c>
      <c r="AE125" t="n">
        <v>299.75</v>
      </c>
      <c r="AF125" t="n">
        <v>0.35</v>
      </c>
      <c r="AG125" t="n">
        <v>1</v>
      </c>
      <c r="AH125" t="n">
        <v>1</v>
      </c>
      <c r="AI125" t="n">
        <v>1.1425</v>
      </c>
      <c r="AJ125" t="inlineStr">
        <is>
          <t>21a_FC11_OCR1.3_DR35</t>
        </is>
      </c>
      <c r="AM125">
        <f>($AR$9+$AS$9*AA125/100)</f>
        <v/>
      </c>
      <c r="AN125">
        <f>($AT$9+$AU$9*AA125/100)</f>
        <v/>
      </c>
      <c r="AO125">
        <f>($AV$9+$AW$9*AA125/100)</f>
        <v/>
      </c>
      <c r="AP125">
        <f>AM125+AN125*EXP(AO125*-G125/H125)</f>
        <v/>
      </c>
      <c r="AQ125" s="8">
        <f t="array" aca="1" ref="AQ125" ca="1">INDIRECT(CONCATENATE("Sheet1!K",AA125+2))+INDIRECT(CONCATENATE("Sheet1!J",AA125))*-PM5_Pu_NGI_AYBR!G125/PM5_Pu_NGI_AYBR!H125</f>
        <v/>
      </c>
    </row>
    <row r="126">
      <c r="A126" t="inlineStr">
        <is>
          <t>PM5</t>
        </is>
      </c>
      <c r="B126" t="inlineStr">
        <is>
          <t>NGI</t>
        </is>
      </c>
      <c r="C126" t="inlineStr">
        <is>
          <t>Empire_Wind_1</t>
        </is>
      </c>
      <c r="D126" t="inlineStr">
        <is>
          <t>L2</t>
        </is>
      </c>
      <c r="E126" t="n">
        <v>0</v>
      </c>
      <c r="F126" t="n">
        <v>15</v>
      </c>
      <c r="G126" t="n">
        <v>-28.5</v>
      </c>
      <c r="H126" t="n">
        <v>40</v>
      </c>
      <c r="I126" t="n">
        <v>9.5</v>
      </c>
      <c r="J126" t="n">
        <v>30</v>
      </c>
      <c r="K126" t="n">
        <v>3.8085</v>
      </c>
      <c r="L126" t="n">
        <v>4.7019</v>
      </c>
      <c r="M126" t="n">
        <v>0.51976</v>
      </c>
      <c r="N126" t="n">
        <v>2.4916</v>
      </c>
      <c r="O126" t="n">
        <v>0.09665799999999999</v>
      </c>
      <c r="P126" t="n">
        <v>0.24069</v>
      </c>
      <c r="Q126" t="n">
        <v>0.029379</v>
      </c>
      <c r="R126" t="n">
        <v>1.1898</v>
      </c>
      <c r="S126" t="n">
        <v>0.03</v>
      </c>
      <c r="T126" t="n">
        <v>3.8837</v>
      </c>
      <c r="U126" t="n">
        <v>0.39214</v>
      </c>
      <c r="V126" t="n">
        <v>44.89</v>
      </c>
      <c r="W126" t="n">
        <v>0.02</v>
      </c>
      <c r="X126" t="n">
        <v>0.3515</v>
      </c>
      <c r="Y126" t="n">
        <v>0.56924</v>
      </c>
      <c r="Z126" t="n">
        <v>0.37</v>
      </c>
      <c r="AA126" t="n">
        <v>54</v>
      </c>
      <c r="AB126" t="n">
        <v>29</v>
      </c>
      <c r="AC126" t="n">
        <v>0</v>
      </c>
      <c r="AD126" t="n">
        <v>280000</v>
      </c>
      <c r="AE126" t="n">
        <v>299.75</v>
      </c>
      <c r="AF126" t="n">
        <v>0.35</v>
      </c>
      <c r="AG126" t="n">
        <v>1</v>
      </c>
      <c r="AH126" t="n">
        <v>1</v>
      </c>
      <c r="AI126" t="n">
        <v>1.1425</v>
      </c>
      <c r="AJ126" t="inlineStr">
        <is>
          <t>21a_FC11_OCR1.3_DR35</t>
        </is>
      </c>
      <c r="AM126">
        <f>($AR$9+$AS$9*AA126/100)</f>
        <v/>
      </c>
      <c r="AN126">
        <f>($AT$9+$AU$9*AA126/100)</f>
        <v/>
      </c>
      <c r="AO126">
        <f>($AV$9+$AW$9*AA126/100)</f>
        <v/>
      </c>
      <c r="AP126">
        <f>AM126+AN126*EXP(AO126*-G126/H126)</f>
        <v/>
      </c>
      <c r="AQ126" s="8">
        <f t="array" aca="1" ref="AQ126" ca="1">INDIRECT(CONCATENATE("Sheet1!K",AA126+2))+INDIRECT(CONCATENATE("Sheet1!J",AA126))*-PM5_Pu_NGI_AYBR!G126/PM5_Pu_NGI_AYBR!H126</f>
        <v/>
      </c>
    </row>
    <row r="127">
      <c r="A127" t="inlineStr">
        <is>
          <t>PM5</t>
        </is>
      </c>
      <c r="B127" t="inlineStr">
        <is>
          <t>NGI</t>
        </is>
      </c>
      <c r="C127" t="inlineStr">
        <is>
          <t>Empire_Wind_1</t>
        </is>
      </c>
      <c r="D127" t="inlineStr">
        <is>
          <t>S3</t>
        </is>
      </c>
      <c r="E127" t="n">
        <v>0</v>
      </c>
      <c r="F127" t="n">
        <v>16</v>
      </c>
      <c r="G127" t="n">
        <v>-34.4</v>
      </c>
      <c r="H127" t="n">
        <v>35</v>
      </c>
      <c r="I127" t="n">
        <v>9.699999999999999</v>
      </c>
      <c r="J127" t="n">
        <v>999939.6311</v>
      </c>
      <c r="K127" t="n">
        <v>6.3586</v>
      </c>
      <c r="L127" t="n">
        <v>25.2563</v>
      </c>
      <c r="M127" t="n">
        <v>0.95912</v>
      </c>
      <c r="N127" t="n">
        <v>327.1307</v>
      </c>
      <c r="O127" t="n">
        <v>0.048904</v>
      </c>
      <c r="P127" t="n">
        <v>15.754</v>
      </c>
      <c r="Q127" t="n">
        <v>0.99844</v>
      </c>
      <c r="R127" t="n">
        <v>40</v>
      </c>
      <c r="S127" t="n">
        <v>0.02</v>
      </c>
      <c r="T127" t="n">
        <v>0.06813</v>
      </c>
      <c r="U127" t="n">
        <v>0.4507</v>
      </c>
      <c r="V127" t="n">
        <v>35</v>
      </c>
      <c r="W127" t="n">
        <v>0.015358</v>
      </c>
      <c r="X127" t="n">
        <v>0.0082402</v>
      </c>
      <c r="Y127" t="n">
        <v>0.34236</v>
      </c>
      <c r="Z127" t="n">
        <v>0.37</v>
      </c>
      <c r="AA127" t="n">
        <v>75</v>
      </c>
      <c r="AB127" t="n">
        <v>30</v>
      </c>
      <c r="AC127" t="n">
        <v>0</v>
      </c>
      <c r="AD127" t="n">
        <v>390000</v>
      </c>
      <c r="AE127" t="n">
        <v>292.34</v>
      </c>
      <c r="AF127" t="n">
        <v>0.35</v>
      </c>
      <c r="AG127" t="n">
        <v>1</v>
      </c>
      <c r="AH127" t="n">
        <v>1</v>
      </c>
      <c r="AI127" t="n">
        <v>1.5431</v>
      </c>
      <c r="AJ127" t="inlineStr">
        <is>
          <t>21a_FC11_OCR1.3_DR35</t>
        </is>
      </c>
      <c r="AM127">
        <f>($AR$9+$AS$9*AA127/100)</f>
        <v/>
      </c>
      <c r="AN127">
        <f>($AT$9+$AU$9*AA127/100)</f>
        <v/>
      </c>
      <c r="AO127">
        <f>($AV$9+$AW$9*AA127/100)</f>
        <v/>
      </c>
      <c r="AP127">
        <f>AM127+AN127*EXP(AO127*-G127/H127)</f>
        <v/>
      </c>
      <c r="AQ127" s="8">
        <f t="array" aca="1" ref="AQ127" ca="1">INDIRECT(CONCATENATE("Sheet1!K",AA127+2))+INDIRECT(CONCATENATE("Sheet1!J",AA127))*-PM5_Pu_NGI_AYBR!G127/PM5_Pu_NGI_AYBR!H127</f>
        <v/>
      </c>
    </row>
    <row r="128">
      <c r="A128" t="inlineStr">
        <is>
          <t>PM5</t>
        </is>
      </c>
      <c r="B128" t="inlineStr">
        <is>
          <t>NGI</t>
        </is>
      </c>
      <c r="C128" t="inlineStr">
        <is>
          <t>Empire_Wind_1</t>
        </is>
      </c>
      <c r="D128" t="inlineStr">
        <is>
          <t>S3</t>
        </is>
      </c>
      <c r="E128" t="n">
        <v>0</v>
      </c>
      <c r="F128" t="n">
        <v>16</v>
      </c>
      <c r="G128" t="n">
        <v>-34.4</v>
      </c>
      <c r="H128" t="n">
        <v>40</v>
      </c>
      <c r="I128" t="n">
        <v>9.699999999999999</v>
      </c>
      <c r="J128" t="n">
        <v>999939.6311</v>
      </c>
      <c r="K128" t="n">
        <v>5.6888</v>
      </c>
      <c r="L128" t="n">
        <v>25.2563</v>
      </c>
      <c r="M128" t="n">
        <v>0.95912</v>
      </c>
      <c r="N128" t="n">
        <v>288.2004</v>
      </c>
      <c r="O128" t="n">
        <v>0.055316</v>
      </c>
      <c r="P128" t="n">
        <v>15.754</v>
      </c>
      <c r="Q128" t="n">
        <v>0.99844</v>
      </c>
      <c r="R128" t="n">
        <v>40</v>
      </c>
      <c r="S128" t="n">
        <v>0.02</v>
      </c>
      <c r="T128" t="n">
        <v>0.06813</v>
      </c>
      <c r="U128" t="n">
        <v>0.4507</v>
      </c>
      <c r="V128" t="n">
        <v>35</v>
      </c>
      <c r="W128" t="n">
        <v>0.015358</v>
      </c>
      <c r="X128" t="n">
        <v>0.0082402</v>
      </c>
      <c r="Y128" t="n">
        <v>0.34236</v>
      </c>
      <c r="Z128" t="n">
        <v>0.37</v>
      </c>
      <c r="AA128" t="n">
        <v>75</v>
      </c>
      <c r="AB128" t="n">
        <v>30</v>
      </c>
      <c r="AC128" t="n">
        <v>0</v>
      </c>
      <c r="AD128" t="n">
        <v>390000</v>
      </c>
      <c r="AE128" t="n">
        <v>292.34</v>
      </c>
      <c r="AF128" t="n">
        <v>0.35</v>
      </c>
      <c r="AG128" t="n">
        <v>1</v>
      </c>
      <c r="AH128" t="n">
        <v>1</v>
      </c>
      <c r="AI128" t="n">
        <v>1.5431</v>
      </c>
      <c r="AJ128" t="inlineStr">
        <is>
          <t>21a_FC11_OCR1.3_DR35</t>
        </is>
      </c>
      <c r="AM128">
        <f>($AR$9+$AS$9*AA128/100)</f>
        <v/>
      </c>
      <c r="AN128">
        <f>($AT$9+$AU$9*AA128/100)</f>
        <v/>
      </c>
      <c r="AO128">
        <f>($AV$9+$AW$9*AA128/100)</f>
        <v/>
      </c>
      <c r="AP128">
        <f>AM128+AN128*EXP(AO128*-G128/H128)</f>
        <v/>
      </c>
      <c r="AQ128" s="8">
        <f t="array" aca="1" ref="AQ128" ca="1">INDIRECT(CONCATENATE("Sheet1!K",AA128+2))+INDIRECT(CONCATENATE("Sheet1!J",AA128))*-PM5_Pu_NGI_AYBR!G128/PM5_Pu_NGI_AYBR!H128</f>
        <v/>
      </c>
    </row>
    <row r="129">
      <c r="A129" t="inlineStr">
        <is>
          <t>PM5</t>
        </is>
      </c>
      <c r="B129" t="inlineStr">
        <is>
          <t>NGI</t>
        </is>
      </c>
      <c r="C129" t="inlineStr">
        <is>
          <t>Empire_Wind_1</t>
        </is>
      </c>
      <c r="D129" t="inlineStr">
        <is>
          <t>S3</t>
        </is>
      </c>
      <c r="E129" t="n">
        <v>0</v>
      </c>
      <c r="F129" t="n">
        <v>16</v>
      </c>
      <c r="G129" t="n">
        <v>-33.9</v>
      </c>
      <c r="H129" t="n">
        <v>35</v>
      </c>
      <c r="I129" t="n">
        <v>9.699999999999999</v>
      </c>
      <c r="J129" t="n">
        <v>999939.6311</v>
      </c>
      <c r="K129" t="n">
        <v>6.2807</v>
      </c>
      <c r="L129" t="n">
        <v>24.8921</v>
      </c>
      <c r="M129" t="n">
        <v>0.95912</v>
      </c>
      <c r="N129" t="n">
        <v>322.1433</v>
      </c>
      <c r="O129" t="n">
        <v>0.049649</v>
      </c>
      <c r="P129" t="n">
        <v>15.754</v>
      </c>
      <c r="Q129" t="n">
        <v>0.99844</v>
      </c>
      <c r="R129" t="n">
        <v>40</v>
      </c>
      <c r="S129" t="n">
        <v>0.02</v>
      </c>
      <c r="T129" t="n">
        <v>0.06813</v>
      </c>
      <c r="U129" t="n">
        <v>0.4507</v>
      </c>
      <c r="V129" t="n">
        <v>35</v>
      </c>
      <c r="W129" t="n">
        <v>0.015358</v>
      </c>
      <c r="X129" t="n">
        <v>0.0082402</v>
      </c>
      <c r="Y129" t="n">
        <v>0.34236</v>
      </c>
      <c r="Z129" t="n">
        <v>0.37</v>
      </c>
      <c r="AA129" t="n">
        <v>75</v>
      </c>
      <c r="AB129" t="n">
        <v>30</v>
      </c>
      <c r="AC129" t="n">
        <v>0</v>
      </c>
      <c r="AD129" t="n">
        <v>390000</v>
      </c>
      <c r="AE129" t="n">
        <v>292.34</v>
      </c>
      <c r="AF129" t="n">
        <v>0.35</v>
      </c>
      <c r="AG129" t="n">
        <v>1</v>
      </c>
      <c r="AH129" t="n">
        <v>1</v>
      </c>
      <c r="AI129" t="n">
        <v>1.5431</v>
      </c>
      <c r="AJ129" t="inlineStr">
        <is>
          <t>21a_FC11_OCR1.3_DR35</t>
        </is>
      </c>
      <c r="AM129">
        <f>($AR$9+$AS$9*AA129/100)</f>
        <v/>
      </c>
      <c r="AN129">
        <f>($AT$9+$AU$9*AA129/100)</f>
        <v/>
      </c>
      <c r="AO129">
        <f>($AV$9+$AW$9*AA129/100)</f>
        <v/>
      </c>
      <c r="AP129">
        <f>AM129+AN129*EXP(AO129*-G129/H129)</f>
        <v/>
      </c>
      <c r="AQ129" s="8">
        <f t="array" aca="1" ref="AQ129" ca="1">INDIRECT(CONCATENATE("Sheet1!K",AA129+2))+INDIRECT(CONCATENATE("Sheet1!J",AA129))*-PM5_Pu_NGI_AYBR!G129/PM5_Pu_NGI_AYBR!H129</f>
        <v/>
      </c>
    </row>
    <row r="130">
      <c r="A130" t="inlineStr">
        <is>
          <t>PM5</t>
        </is>
      </c>
      <c r="B130" t="inlineStr">
        <is>
          <t>NGI</t>
        </is>
      </c>
      <c r="C130" t="inlineStr">
        <is>
          <t>Empire_Wind_1</t>
        </is>
      </c>
      <c r="D130" t="inlineStr">
        <is>
          <t>S3</t>
        </is>
      </c>
      <c r="E130" t="n">
        <v>0</v>
      </c>
      <c r="F130" t="n">
        <v>16</v>
      </c>
      <c r="G130" t="n">
        <v>-33.9</v>
      </c>
      <c r="H130" t="n">
        <v>40</v>
      </c>
      <c r="I130" t="n">
        <v>9.699999999999999</v>
      </c>
      <c r="J130" t="n">
        <v>999939.6311</v>
      </c>
      <c r="K130" t="n">
        <v>5.6207</v>
      </c>
      <c r="L130" t="n">
        <v>24.8921</v>
      </c>
      <c r="M130" t="n">
        <v>0.95912</v>
      </c>
      <c r="N130" t="n">
        <v>284.8014</v>
      </c>
      <c r="O130" t="n">
        <v>0.055968</v>
      </c>
      <c r="P130" t="n">
        <v>15.754</v>
      </c>
      <c r="Q130" t="n">
        <v>0.99844</v>
      </c>
      <c r="R130" t="n">
        <v>40</v>
      </c>
      <c r="S130" t="n">
        <v>0.02</v>
      </c>
      <c r="T130" t="n">
        <v>0.06813</v>
      </c>
      <c r="U130" t="n">
        <v>0.4507</v>
      </c>
      <c r="V130" t="n">
        <v>35</v>
      </c>
      <c r="W130" t="n">
        <v>0.015358</v>
      </c>
      <c r="X130" t="n">
        <v>0.0082402</v>
      </c>
      <c r="Y130" t="n">
        <v>0.34236</v>
      </c>
      <c r="Z130" t="n">
        <v>0.37</v>
      </c>
      <c r="AA130" t="n">
        <v>75</v>
      </c>
      <c r="AB130" t="n">
        <v>30</v>
      </c>
      <c r="AC130" t="n">
        <v>0</v>
      </c>
      <c r="AD130" t="n">
        <v>390000</v>
      </c>
      <c r="AE130" t="n">
        <v>292.34</v>
      </c>
      <c r="AF130" t="n">
        <v>0.35</v>
      </c>
      <c r="AG130" t="n">
        <v>1</v>
      </c>
      <c r="AH130" t="n">
        <v>1</v>
      </c>
      <c r="AI130" t="n">
        <v>1.5431</v>
      </c>
      <c r="AJ130" t="inlineStr">
        <is>
          <t>21a_FC11_OCR1.3_DR35</t>
        </is>
      </c>
      <c r="AM130">
        <f>($AR$9+$AS$9*AA130/100)</f>
        <v/>
      </c>
      <c r="AN130">
        <f>($AT$9+$AU$9*AA130/100)</f>
        <v/>
      </c>
      <c r="AO130">
        <f>($AV$9+$AW$9*AA130/100)</f>
        <v/>
      </c>
      <c r="AP130">
        <f>AM130+AN130*EXP(AO130*-G130/H130)</f>
        <v/>
      </c>
      <c r="AQ130" s="8">
        <f t="array" aca="1" ref="AQ130" ca="1">INDIRECT(CONCATENATE("Sheet1!K",AA130+2))+INDIRECT(CONCATENATE("Sheet1!J",AA130))*-PM5_Pu_NGI_AYBR!G130/PM5_Pu_NGI_AYBR!H130</f>
        <v/>
      </c>
    </row>
    <row r="131">
      <c r="A131" t="inlineStr">
        <is>
          <t>PM5</t>
        </is>
      </c>
      <c r="B131" t="inlineStr">
        <is>
          <t>NGI</t>
        </is>
      </c>
      <c r="C131" t="inlineStr">
        <is>
          <t>Empire_Wind_1</t>
        </is>
      </c>
      <c r="D131" t="inlineStr">
        <is>
          <t>S3</t>
        </is>
      </c>
      <c r="E131" t="n">
        <v>0</v>
      </c>
      <c r="F131" t="n">
        <v>16</v>
      </c>
      <c r="G131" t="n">
        <v>-33.4</v>
      </c>
      <c r="H131" t="n">
        <v>35</v>
      </c>
      <c r="I131" t="n">
        <v>9.699999999999999</v>
      </c>
      <c r="J131" t="n">
        <v>999939.6311</v>
      </c>
      <c r="K131" t="n">
        <v>6.2029</v>
      </c>
      <c r="L131" t="n">
        <v>24.5279</v>
      </c>
      <c r="M131" t="n">
        <v>0.95912</v>
      </c>
      <c r="N131" t="n">
        <v>317.3057</v>
      </c>
      <c r="O131" t="n">
        <v>0.050395</v>
      </c>
      <c r="P131" t="n">
        <v>15.754</v>
      </c>
      <c r="Q131" t="n">
        <v>0.99844</v>
      </c>
      <c r="R131" t="n">
        <v>40</v>
      </c>
      <c r="S131" t="n">
        <v>0.02</v>
      </c>
      <c r="T131" t="n">
        <v>0.06813</v>
      </c>
      <c r="U131" t="n">
        <v>0.4507</v>
      </c>
      <c r="V131" t="n">
        <v>35</v>
      </c>
      <c r="W131" t="n">
        <v>0.015358</v>
      </c>
      <c r="X131" t="n">
        <v>0.0082402</v>
      </c>
      <c r="Y131" t="n">
        <v>0.34236</v>
      </c>
      <c r="Z131" t="n">
        <v>0.37</v>
      </c>
      <c r="AA131" t="n">
        <v>75</v>
      </c>
      <c r="AB131" t="n">
        <v>30</v>
      </c>
      <c r="AC131" t="n">
        <v>0</v>
      </c>
      <c r="AD131" t="n">
        <v>390000</v>
      </c>
      <c r="AE131" t="n">
        <v>292.34</v>
      </c>
      <c r="AF131" t="n">
        <v>0.35</v>
      </c>
      <c r="AG131" t="n">
        <v>1</v>
      </c>
      <c r="AH131" t="n">
        <v>1</v>
      </c>
      <c r="AI131" t="n">
        <v>1.5431</v>
      </c>
      <c r="AJ131" t="inlineStr">
        <is>
          <t>21a_FC11_OCR1.3_DR35</t>
        </is>
      </c>
      <c r="AM131">
        <f>($AR$9+$AS$9*AA131/100)</f>
        <v/>
      </c>
      <c r="AN131">
        <f>($AT$9+$AU$9*AA131/100)</f>
        <v/>
      </c>
      <c r="AO131">
        <f>($AV$9+$AW$9*AA131/100)</f>
        <v/>
      </c>
      <c r="AP131">
        <f>AM131+AN131*EXP(AO131*-G131/H131)</f>
        <v/>
      </c>
      <c r="AQ131" s="8">
        <f t="array" aca="1" ref="AQ131" ca="1">INDIRECT(CONCATENATE("Sheet1!K",AA131+2))+INDIRECT(CONCATENATE("Sheet1!J",AA131))*-PM5_Pu_NGI_AYBR!G131/PM5_Pu_NGI_AYBR!H131</f>
        <v/>
      </c>
    </row>
    <row r="132">
      <c r="A132" t="inlineStr">
        <is>
          <t>PM5</t>
        </is>
      </c>
      <c r="B132" t="inlineStr">
        <is>
          <t>NGI</t>
        </is>
      </c>
      <c r="C132" t="inlineStr">
        <is>
          <t>Empire_Wind_1</t>
        </is>
      </c>
      <c r="D132" t="inlineStr">
        <is>
          <t>S3</t>
        </is>
      </c>
      <c r="E132" t="n">
        <v>0</v>
      </c>
      <c r="F132" t="n">
        <v>16</v>
      </c>
      <c r="G132" t="n">
        <v>-33.4</v>
      </c>
      <c r="H132" t="n">
        <v>40</v>
      </c>
      <c r="I132" t="n">
        <v>9.699999999999999</v>
      </c>
      <c r="J132" t="n">
        <v>999939.6311</v>
      </c>
      <c r="K132" t="n">
        <v>5.5525</v>
      </c>
      <c r="L132" t="n">
        <v>24.5279</v>
      </c>
      <c r="M132" t="n">
        <v>0.95912</v>
      </c>
      <c r="N132" t="n">
        <v>281.4816</v>
      </c>
      <c r="O132" t="n">
        <v>0.056621</v>
      </c>
      <c r="P132" t="n">
        <v>15.754</v>
      </c>
      <c r="Q132" t="n">
        <v>0.99844</v>
      </c>
      <c r="R132" t="n">
        <v>40</v>
      </c>
      <c r="S132" t="n">
        <v>0.02</v>
      </c>
      <c r="T132" t="n">
        <v>0.06813</v>
      </c>
      <c r="U132" t="n">
        <v>0.4507</v>
      </c>
      <c r="V132" t="n">
        <v>35</v>
      </c>
      <c r="W132" t="n">
        <v>0.015358</v>
      </c>
      <c r="X132" t="n">
        <v>0.0082402</v>
      </c>
      <c r="Y132" t="n">
        <v>0.34236</v>
      </c>
      <c r="Z132" t="n">
        <v>0.37</v>
      </c>
      <c r="AA132" t="n">
        <v>75</v>
      </c>
      <c r="AB132" t="n">
        <v>30</v>
      </c>
      <c r="AC132" t="n">
        <v>0</v>
      </c>
      <c r="AD132" t="n">
        <v>390000</v>
      </c>
      <c r="AE132" t="n">
        <v>292.34</v>
      </c>
      <c r="AF132" t="n">
        <v>0.35</v>
      </c>
      <c r="AG132" t="n">
        <v>1</v>
      </c>
      <c r="AH132" t="n">
        <v>1</v>
      </c>
      <c r="AI132" t="n">
        <v>1.5431</v>
      </c>
      <c r="AJ132" t="inlineStr">
        <is>
          <t>21a_FC11_OCR1.3_DR35</t>
        </is>
      </c>
      <c r="AM132">
        <f>($AR$9+$AS$9*AA132/100)</f>
        <v/>
      </c>
      <c r="AN132">
        <f>($AT$9+$AU$9*AA132/100)</f>
        <v/>
      </c>
      <c r="AO132">
        <f>($AV$9+$AW$9*AA132/100)</f>
        <v/>
      </c>
      <c r="AP132">
        <f>AM132+AN132*EXP(AO132*-G132/H132)</f>
        <v/>
      </c>
      <c r="AQ132" s="8">
        <f t="array" aca="1" ref="AQ132" ca="1">INDIRECT(CONCATENATE("Sheet1!K",AA132+2))+INDIRECT(CONCATENATE("Sheet1!J",AA132))*-PM5_Pu_NGI_AYBR!G132/PM5_Pu_NGI_AYBR!H132</f>
        <v/>
      </c>
    </row>
    <row r="133">
      <c r="A133" t="inlineStr">
        <is>
          <t>PM5</t>
        </is>
      </c>
      <c r="B133" t="inlineStr">
        <is>
          <t>NGI</t>
        </is>
      </c>
      <c r="C133" t="inlineStr">
        <is>
          <t>Empire_Wind_1</t>
        </is>
      </c>
      <c r="D133" t="inlineStr">
        <is>
          <t>S3</t>
        </is>
      </c>
      <c r="E133" t="n">
        <v>0</v>
      </c>
      <c r="F133" t="n">
        <v>16</v>
      </c>
      <c r="G133" t="n">
        <v>-32.9</v>
      </c>
      <c r="H133" t="n">
        <v>35</v>
      </c>
      <c r="I133" t="n">
        <v>9.699999999999999</v>
      </c>
      <c r="J133" t="n">
        <v>999939.6311</v>
      </c>
      <c r="K133" t="n">
        <v>6.125</v>
      </c>
      <c r="L133" t="n">
        <v>24.1637</v>
      </c>
      <c r="M133" t="n">
        <v>0.95912</v>
      </c>
      <c r="N133" t="n">
        <v>312.6112</v>
      </c>
      <c r="O133" t="n">
        <v>0.05114</v>
      </c>
      <c r="P133" t="n">
        <v>15.754</v>
      </c>
      <c r="Q133" t="n">
        <v>0.99844</v>
      </c>
      <c r="R133" t="n">
        <v>40</v>
      </c>
      <c r="S133" t="n">
        <v>0.02</v>
      </c>
      <c r="T133" t="n">
        <v>0.06813</v>
      </c>
      <c r="U133" t="n">
        <v>0.4507</v>
      </c>
      <c r="V133" t="n">
        <v>35</v>
      </c>
      <c r="W133" t="n">
        <v>0.015358</v>
      </c>
      <c r="X133" t="n">
        <v>0.0082402</v>
      </c>
      <c r="Y133" t="n">
        <v>0.34236</v>
      </c>
      <c r="Z133" t="n">
        <v>0.37</v>
      </c>
      <c r="AA133" t="n">
        <v>75</v>
      </c>
      <c r="AB133" t="n">
        <v>30</v>
      </c>
      <c r="AC133" t="n">
        <v>0</v>
      </c>
      <c r="AD133" t="n">
        <v>390000</v>
      </c>
      <c r="AE133" t="n">
        <v>292.34</v>
      </c>
      <c r="AF133" t="n">
        <v>0.35</v>
      </c>
      <c r="AG133" t="n">
        <v>1</v>
      </c>
      <c r="AH133" t="n">
        <v>1</v>
      </c>
      <c r="AI133" t="n">
        <v>1.5431</v>
      </c>
      <c r="AJ133" t="inlineStr">
        <is>
          <t>21a_FC11_OCR1.3_DR35</t>
        </is>
      </c>
      <c r="AM133">
        <f>($AR$9+$AS$9*AA133/100)</f>
        <v/>
      </c>
      <c r="AN133">
        <f>($AT$9+$AU$9*AA133/100)</f>
        <v/>
      </c>
      <c r="AO133">
        <f>($AV$9+$AW$9*AA133/100)</f>
        <v/>
      </c>
      <c r="AP133">
        <f>AM133+AN133*EXP(AO133*-G133/H133)</f>
        <v/>
      </c>
      <c r="AQ133" s="8">
        <f t="array" aca="1" ref="AQ133" ca="1">INDIRECT(CONCATENATE("Sheet1!K",AA133+2))+INDIRECT(CONCATENATE("Sheet1!J",AA133))*-PM5_Pu_NGI_AYBR!G133/PM5_Pu_NGI_AYBR!H133</f>
        <v/>
      </c>
    </row>
    <row r="134">
      <c r="A134" t="inlineStr">
        <is>
          <t>PM5</t>
        </is>
      </c>
      <c r="B134" t="inlineStr">
        <is>
          <t>NGI</t>
        </is>
      </c>
      <c r="C134" t="inlineStr">
        <is>
          <t>Empire_Wind_1</t>
        </is>
      </c>
      <c r="D134" t="inlineStr">
        <is>
          <t>S3</t>
        </is>
      </c>
      <c r="E134" t="n">
        <v>0</v>
      </c>
      <c r="F134" t="n">
        <v>16</v>
      </c>
      <c r="G134" t="n">
        <v>-32.9</v>
      </c>
      <c r="H134" t="n">
        <v>40</v>
      </c>
      <c r="I134" t="n">
        <v>9.699999999999999</v>
      </c>
      <c r="J134" t="n">
        <v>999939.6311</v>
      </c>
      <c r="K134" t="n">
        <v>5.4844</v>
      </c>
      <c r="L134" t="n">
        <v>24.1637</v>
      </c>
      <c r="M134" t="n">
        <v>0.95912</v>
      </c>
      <c r="N134" t="n">
        <v>278.2384</v>
      </c>
      <c r="O134" t="n">
        <v>0.057273</v>
      </c>
      <c r="P134" t="n">
        <v>15.754</v>
      </c>
      <c r="Q134" t="n">
        <v>0.99844</v>
      </c>
      <c r="R134" t="n">
        <v>40</v>
      </c>
      <c r="S134" t="n">
        <v>0.02</v>
      </c>
      <c r="T134" t="n">
        <v>0.06813</v>
      </c>
      <c r="U134" t="n">
        <v>0.4507</v>
      </c>
      <c r="V134" t="n">
        <v>35</v>
      </c>
      <c r="W134" t="n">
        <v>0.015358</v>
      </c>
      <c r="X134" t="n">
        <v>0.0082402</v>
      </c>
      <c r="Y134" t="n">
        <v>0.34236</v>
      </c>
      <c r="Z134" t="n">
        <v>0.37</v>
      </c>
      <c r="AA134" t="n">
        <v>75</v>
      </c>
      <c r="AB134" t="n">
        <v>30</v>
      </c>
      <c r="AC134" t="n">
        <v>0</v>
      </c>
      <c r="AD134" t="n">
        <v>390000</v>
      </c>
      <c r="AE134" t="n">
        <v>292.34</v>
      </c>
      <c r="AF134" t="n">
        <v>0.35</v>
      </c>
      <c r="AG134" t="n">
        <v>1</v>
      </c>
      <c r="AH134" t="n">
        <v>1</v>
      </c>
      <c r="AI134" t="n">
        <v>1.5431</v>
      </c>
      <c r="AJ134" t="inlineStr">
        <is>
          <t>21a_FC11_OCR1.3_DR35</t>
        </is>
      </c>
      <c r="AM134">
        <f>($AR$9+$AS$9*AA134/100)</f>
        <v/>
      </c>
      <c r="AN134">
        <f>($AT$9+$AU$9*AA134/100)</f>
        <v/>
      </c>
      <c r="AO134">
        <f>($AV$9+$AW$9*AA134/100)</f>
        <v/>
      </c>
      <c r="AP134">
        <f>AM134+AN134*EXP(AO134*-G134/H134)</f>
        <v/>
      </c>
      <c r="AQ134" s="8">
        <f t="array" aca="1" ref="AQ134" ca="1">INDIRECT(CONCATENATE("Sheet1!K",AA134+2))+INDIRECT(CONCATENATE("Sheet1!J",AA134))*-PM5_Pu_NGI_AYBR!G134/PM5_Pu_NGI_AYBR!H134</f>
        <v/>
      </c>
    </row>
    <row r="135">
      <c r="A135" t="inlineStr">
        <is>
          <t>PM5</t>
        </is>
      </c>
      <c r="B135" t="inlineStr">
        <is>
          <t>NGI</t>
        </is>
      </c>
      <c r="C135" t="inlineStr">
        <is>
          <t>Empire_Wind_1</t>
        </is>
      </c>
      <c r="D135" t="inlineStr">
        <is>
          <t>S3</t>
        </is>
      </c>
      <c r="E135" t="n">
        <v>0</v>
      </c>
      <c r="F135" t="n">
        <v>16</v>
      </c>
      <c r="G135" t="n">
        <v>-32.4</v>
      </c>
      <c r="H135" t="n">
        <v>35</v>
      </c>
      <c r="I135" t="n">
        <v>9.699999999999999</v>
      </c>
      <c r="J135" t="n">
        <v>999939.6311</v>
      </c>
      <c r="K135" t="n">
        <v>6.0471</v>
      </c>
      <c r="L135" t="n">
        <v>23.7996</v>
      </c>
      <c r="M135" t="n">
        <v>0.95912</v>
      </c>
      <c r="N135" t="n">
        <v>308.0535</v>
      </c>
      <c r="O135" t="n">
        <v>0.051886</v>
      </c>
      <c r="P135" t="n">
        <v>15.754</v>
      </c>
      <c r="Q135" t="n">
        <v>0.99844</v>
      </c>
      <c r="R135" t="n">
        <v>40</v>
      </c>
      <c r="S135" t="n">
        <v>0.02</v>
      </c>
      <c r="T135" t="n">
        <v>0.06813</v>
      </c>
      <c r="U135" t="n">
        <v>0.4507</v>
      </c>
      <c r="V135" t="n">
        <v>35</v>
      </c>
      <c r="W135" t="n">
        <v>0.015358</v>
      </c>
      <c r="X135" t="n">
        <v>0.0082402</v>
      </c>
      <c r="Y135" t="n">
        <v>0.34236</v>
      </c>
      <c r="Z135" t="n">
        <v>0.37</v>
      </c>
      <c r="AA135" t="n">
        <v>75</v>
      </c>
      <c r="AB135" t="n">
        <v>30</v>
      </c>
      <c r="AC135" t="n">
        <v>0</v>
      </c>
      <c r="AD135" t="n">
        <v>390000</v>
      </c>
      <c r="AE135" t="n">
        <v>292.34</v>
      </c>
      <c r="AF135" t="n">
        <v>0.35</v>
      </c>
      <c r="AG135" t="n">
        <v>1</v>
      </c>
      <c r="AH135" t="n">
        <v>1</v>
      </c>
      <c r="AI135" t="n">
        <v>1.5431</v>
      </c>
      <c r="AJ135" t="inlineStr">
        <is>
          <t>21a_FC11_OCR1.3_DR35</t>
        </is>
      </c>
      <c r="AM135">
        <f>($AR$9+$AS$9*AA135/100)</f>
        <v/>
      </c>
      <c r="AN135">
        <f>($AT$9+$AU$9*AA135/100)</f>
        <v/>
      </c>
      <c r="AO135">
        <f>($AV$9+$AW$9*AA135/100)</f>
        <v/>
      </c>
      <c r="AP135">
        <f>AM135+AN135*EXP(AO135*-G135/H135)</f>
        <v/>
      </c>
      <c r="AQ135" s="8">
        <f t="array" aca="1" ref="AQ135" ca="1">INDIRECT(CONCATENATE("Sheet1!K",AA135+2))+INDIRECT(CONCATENATE("Sheet1!J",AA135))*-PM5_Pu_NGI_AYBR!G135/PM5_Pu_NGI_AYBR!H135</f>
        <v/>
      </c>
    </row>
    <row r="136">
      <c r="A136" t="inlineStr">
        <is>
          <t>PM5</t>
        </is>
      </c>
      <c r="B136" t="inlineStr">
        <is>
          <t>NGI</t>
        </is>
      </c>
      <c r="C136" t="inlineStr">
        <is>
          <t>Empire_Wind_1</t>
        </is>
      </c>
      <c r="D136" t="inlineStr">
        <is>
          <t>S3</t>
        </is>
      </c>
      <c r="E136" t="n">
        <v>0</v>
      </c>
      <c r="F136" t="n">
        <v>16</v>
      </c>
      <c r="G136" t="n">
        <v>-32.4</v>
      </c>
      <c r="H136" t="n">
        <v>40</v>
      </c>
      <c r="I136" t="n">
        <v>9.699999999999999</v>
      </c>
      <c r="J136" t="n">
        <v>999939.6311</v>
      </c>
      <c r="K136" t="n">
        <v>5.4162</v>
      </c>
      <c r="L136" t="n">
        <v>23.7996</v>
      </c>
      <c r="M136" t="n">
        <v>0.95912</v>
      </c>
      <c r="N136" t="n">
        <v>275.069</v>
      </c>
      <c r="O136" t="n">
        <v>0.057925</v>
      </c>
      <c r="P136" t="n">
        <v>15.754</v>
      </c>
      <c r="Q136" t="n">
        <v>0.99844</v>
      </c>
      <c r="R136" t="n">
        <v>40</v>
      </c>
      <c r="S136" t="n">
        <v>0.02</v>
      </c>
      <c r="T136" t="n">
        <v>0.06813</v>
      </c>
      <c r="U136" t="n">
        <v>0.4507</v>
      </c>
      <c r="V136" t="n">
        <v>35</v>
      </c>
      <c r="W136" t="n">
        <v>0.015358</v>
      </c>
      <c r="X136" t="n">
        <v>0.0082402</v>
      </c>
      <c r="Y136" t="n">
        <v>0.34236</v>
      </c>
      <c r="Z136" t="n">
        <v>0.37</v>
      </c>
      <c r="AA136" t="n">
        <v>75</v>
      </c>
      <c r="AB136" t="n">
        <v>30</v>
      </c>
      <c r="AC136" t="n">
        <v>0</v>
      </c>
      <c r="AD136" t="n">
        <v>390000</v>
      </c>
      <c r="AE136" t="n">
        <v>292.34</v>
      </c>
      <c r="AF136" t="n">
        <v>0.35</v>
      </c>
      <c r="AG136" t="n">
        <v>1</v>
      </c>
      <c r="AH136" t="n">
        <v>1</v>
      </c>
      <c r="AI136" t="n">
        <v>1.5431</v>
      </c>
      <c r="AJ136" t="inlineStr">
        <is>
          <t>21a_FC11_OCR1.3_DR35</t>
        </is>
      </c>
      <c r="AM136">
        <f>($AR$9+$AS$9*AA136/100)</f>
        <v/>
      </c>
      <c r="AN136">
        <f>($AT$9+$AU$9*AA136/100)</f>
        <v/>
      </c>
      <c r="AO136">
        <f>($AV$9+$AW$9*AA136/100)</f>
        <v/>
      </c>
      <c r="AP136">
        <f>AM136+AN136*EXP(AO136*-G136/H136)</f>
        <v/>
      </c>
      <c r="AQ136" s="8">
        <f t="array" aca="1" ref="AQ136" ca="1">INDIRECT(CONCATENATE("Sheet1!K",AA136+2))+INDIRECT(CONCATENATE("Sheet1!J",AA136))*-PM5_Pu_NGI_AYBR!G136/PM5_Pu_NGI_AYBR!H136</f>
        <v/>
      </c>
    </row>
    <row r="137">
      <c r="A137" t="inlineStr">
        <is>
          <t>PM5</t>
        </is>
      </c>
      <c r="B137" t="inlineStr">
        <is>
          <t>NGI</t>
        </is>
      </c>
      <c r="C137" t="inlineStr">
        <is>
          <t>Empire_Wind_1</t>
        </is>
      </c>
      <c r="D137" t="inlineStr">
        <is>
          <t>S3</t>
        </is>
      </c>
      <c r="E137" t="n">
        <v>0</v>
      </c>
      <c r="F137" t="n">
        <v>16</v>
      </c>
      <c r="G137" t="n">
        <v>-31.9</v>
      </c>
      <c r="H137" t="n">
        <v>35</v>
      </c>
      <c r="I137" t="n">
        <v>9.699999999999999</v>
      </c>
      <c r="J137" t="n">
        <v>999939.6311</v>
      </c>
      <c r="K137" t="n">
        <v>5.9692</v>
      </c>
      <c r="L137" t="n">
        <v>23.4354</v>
      </c>
      <c r="M137" t="n">
        <v>0.95912</v>
      </c>
      <c r="N137" t="n">
        <v>303.6269</v>
      </c>
      <c r="O137" t="n">
        <v>0.052632</v>
      </c>
      <c r="P137" t="n">
        <v>15.754</v>
      </c>
      <c r="Q137" t="n">
        <v>0.99844</v>
      </c>
      <c r="R137" t="n">
        <v>40</v>
      </c>
      <c r="S137" t="n">
        <v>0.02</v>
      </c>
      <c r="T137" t="n">
        <v>0.06813</v>
      </c>
      <c r="U137" t="n">
        <v>0.4507</v>
      </c>
      <c r="V137" t="n">
        <v>35</v>
      </c>
      <c r="W137" t="n">
        <v>0.015358</v>
      </c>
      <c r="X137" t="n">
        <v>0.0082402</v>
      </c>
      <c r="Y137" t="n">
        <v>0.34236</v>
      </c>
      <c r="Z137" t="n">
        <v>0.37</v>
      </c>
      <c r="AA137" t="n">
        <v>75</v>
      </c>
      <c r="AB137" t="n">
        <v>30</v>
      </c>
      <c r="AC137" t="n">
        <v>0</v>
      </c>
      <c r="AD137" t="n">
        <v>390000</v>
      </c>
      <c r="AE137" t="n">
        <v>292.34</v>
      </c>
      <c r="AF137" t="n">
        <v>0.35</v>
      </c>
      <c r="AG137" t="n">
        <v>1</v>
      </c>
      <c r="AH137" t="n">
        <v>1</v>
      </c>
      <c r="AI137" t="n">
        <v>1.5431</v>
      </c>
      <c r="AJ137" t="inlineStr">
        <is>
          <t>21a_FC11_OCR1.3_DR35</t>
        </is>
      </c>
      <c r="AM137">
        <f>($AR$9+$AS$9*AA137/100)</f>
        <v/>
      </c>
      <c r="AN137">
        <f>($AT$9+$AU$9*AA137/100)</f>
        <v/>
      </c>
      <c r="AO137">
        <f>($AV$9+$AW$9*AA137/100)</f>
        <v/>
      </c>
      <c r="AP137">
        <f>AM137+AN137*EXP(AO137*-G137/H137)</f>
        <v/>
      </c>
      <c r="AQ137" s="8">
        <f t="array" aca="1" ref="AQ137" ca="1">INDIRECT(CONCATENATE("Sheet1!K",AA137+2))+INDIRECT(CONCATENATE("Sheet1!J",AA137))*-PM5_Pu_NGI_AYBR!G137/PM5_Pu_NGI_AYBR!H137</f>
        <v/>
      </c>
    </row>
    <row r="138">
      <c r="A138" t="inlineStr">
        <is>
          <t>PM5</t>
        </is>
      </c>
      <c r="B138" t="inlineStr">
        <is>
          <t>NGI</t>
        </is>
      </c>
      <c r="C138" t="inlineStr">
        <is>
          <t>Empire_Wind_1</t>
        </is>
      </c>
      <c r="D138" t="inlineStr">
        <is>
          <t>S3</t>
        </is>
      </c>
      <c r="E138" t="n">
        <v>0</v>
      </c>
      <c r="F138" t="n">
        <v>16</v>
      </c>
      <c r="G138" t="n">
        <v>-31.9</v>
      </c>
      <c r="H138" t="n">
        <v>40</v>
      </c>
      <c r="I138" t="n">
        <v>9.699999999999999</v>
      </c>
      <c r="J138" t="n">
        <v>999939.6311</v>
      </c>
      <c r="K138" t="n">
        <v>5.348</v>
      </c>
      <c r="L138" t="n">
        <v>23.4354</v>
      </c>
      <c r="M138" t="n">
        <v>0.95912</v>
      </c>
      <c r="N138" t="n">
        <v>271.971</v>
      </c>
      <c r="O138" t="n">
        <v>0.058578</v>
      </c>
      <c r="P138" t="n">
        <v>15.754</v>
      </c>
      <c r="Q138" t="n">
        <v>0.99844</v>
      </c>
      <c r="R138" t="n">
        <v>40</v>
      </c>
      <c r="S138" t="n">
        <v>0.02</v>
      </c>
      <c r="T138" t="n">
        <v>0.06813</v>
      </c>
      <c r="U138" t="n">
        <v>0.4507</v>
      </c>
      <c r="V138" t="n">
        <v>35</v>
      </c>
      <c r="W138" t="n">
        <v>0.015358</v>
      </c>
      <c r="X138" t="n">
        <v>0.0082402</v>
      </c>
      <c r="Y138" t="n">
        <v>0.34236</v>
      </c>
      <c r="Z138" t="n">
        <v>0.37</v>
      </c>
      <c r="AA138" t="n">
        <v>75</v>
      </c>
      <c r="AB138" t="n">
        <v>30</v>
      </c>
      <c r="AC138" t="n">
        <v>0</v>
      </c>
      <c r="AD138" t="n">
        <v>390000</v>
      </c>
      <c r="AE138" t="n">
        <v>292.34</v>
      </c>
      <c r="AF138" t="n">
        <v>0.35</v>
      </c>
      <c r="AG138" t="n">
        <v>1</v>
      </c>
      <c r="AH138" t="n">
        <v>1</v>
      </c>
      <c r="AI138" t="n">
        <v>1.5431</v>
      </c>
      <c r="AJ138" t="inlineStr">
        <is>
          <t>21a_FC11_OCR1.3_DR35</t>
        </is>
      </c>
      <c r="AM138">
        <f>($AR$9+$AS$9*AA138/100)</f>
        <v/>
      </c>
      <c r="AN138">
        <f>($AT$9+$AU$9*AA138/100)</f>
        <v/>
      </c>
      <c r="AO138">
        <f>($AV$9+$AW$9*AA138/100)</f>
        <v/>
      </c>
      <c r="AP138">
        <f>AM138+AN138*EXP(AO138*-G138/H138)</f>
        <v/>
      </c>
      <c r="AQ138" s="8">
        <f t="array" aca="1" ref="AQ138" ca="1">INDIRECT(CONCATENATE("Sheet1!K",AA138+2))+INDIRECT(CONCATENATE("Sheet1!J",AA138))*-PM5_Pu_NGI_AYBR!G138/PM5_Pu_NGI_AYBR!H138</f>
        <v/>
      </c>
    </row>
    <row r="139">
      <c r="A139" t="inlineStr">
        <is>
          <t>PM5</t>
        </is>
      </c>
      <c r="B139" t="inlineStr">
        <is>
          <t>NGI</t>
        </is>
      </c>
      <c r="C139" t="inlineStr">
        <is>
          <t>Empire_Wind_1</t>
        </is>
      </c>
      <c r="D139" t="inlineStr">
        <is>
          <t>S3</t>
        </is>
      </c>
      <c r="E139" t="n">
        <v>0</v>
      </c>
      <c r="F139" t="n">
        <v>17</v>
      </c>
      <c r="G139" t="n">
        <v>-37.4</v>
      </c>
      <c r="H139" t="n">
        <v>40</v>
      </c>
      <c r="I139" t="n">
        <v>9.699999999999999</v>
      </c>
      <c r="J139" t="n">
        <v>999939.6311</v>
      </c>
      <c r="K139" t="n">
        <v>6.0977</v>
      </c>
      <c r="L139" t="n">
        <v>27.4415</v>
      </c>
      <c r="M139" t="n">
        <v>0.95912</v>
      </c>
      <c r="N139" t="n">
        <v>310.4296</v>
      </c>
      <c r="O139" t="n">
        <v>0.051401</v>
      </c>
      <c r="P139" t="n">
        <v>15.754</v>
      </c>
      <c r="Q139" t="n">
        <v>0.99844</v>
      </c>
      <c r="R139" t="n">
        <v>40</v>
      </c>
      <c r="S139" t="n">
        <v>0.02</v>
      </c>
      <c r="T139" t="n">
        <v>0.06813</v>
      </c>
      <c r="U139" t="n">
        <v>0.4507</v>
      </c>
      <c r="V139" t="n">
        <v>35</v>
      </c>
      <c r="W139" t="n">
        <v>0.015358</v>
      </c>
      <c r="X139" t="n">
        <v>0.0082402</v>
      </c>
      <c r="Y139" t="n">
        <v>0.34236</v>
      </c>
      <c r="Z139" t="n">
        <v>0.37</v>
      </c>
      <c r="AA139" t="n">
        <v>75</v>
      </c>
      <c r="AB139" t="n">
        <v>30</v>
      </c>
      <c r="AC139" t="n">
        <v>0</v>
      </c>
      <c r="AD139" t="n">
        <v>390000</v>
      </c>
      <c r="AE139" t="n">
        <v>322.64</v>
      </c>
      <c r="AF139" t="n">
        <v>0.35</v>
      </c>
      <c r="AG139" t="n">
        <v>1</v>
      </c>
      <c r="AH139" t="n">
        <v>1</v>
      </c>
      <c r="AI139" t="n">
        <v>1.5431</v>
      </c>
      <c r="AJ139" t="inlineStr">
        <is>
          <t>21a_FC11_OCR1.3_DR35</t>
        </is>
      </c>
      <c r="AM139">
        <f>($AR$9+$AS$9*AA139/100)</f>
        <v/>
      </c>
      <c r="AN139">
        <f>($AT$9+$AU$9*AA139/100)</f>
        <v/>
      </c>
      <c r="AO139">
        <f>($AV$9+$AW$9*AA139/100)</f>
        <v/>
      </c>
      <c r="AP139">
        <f>AM139+AN139*EXP(AO139*-G139/H139)</f>
        <v/>
      </c>
      <c r="AQ139" s="8">
        <f t="array" aca="1" ref="AQ139" ca="1">INDIRECT(CONCATENATE("Sheet1!K",AA139+2))+INDIRECT(CONCATENATE("Sheet1!J",AA139))*-PM5_Pu_NGI_AYBR!G139/PM5_Pu_NGI_AYBR!H139</f>
        <v/>
      </c>
    </row>
    <row r="140">
      <c r="A140" t="inlineStr">
        <is>
          <t>PM5</t>
        </is>
      </c>
      <c r="B140" t="inlineStr">
        <is>
          <t>NGI</t>
        </is>
      </c>
      <c r="C140" t="inlineStr">
        <is>
          <t>Empire_Wind_1</t>
        </is>
      </c>
      <c r="D140" t="inlineStr">
        <is>
          <t>S3</t>
        </is>
      </c>
      <c r="E140" t="n">
        <v>0</v>
      </c>
      <c r="F140" t="n">
        <v>17</v>
      </c>
      <c r="G140" t="n">
        <v>-36.9</v>
      </c>
      <c r="H140" t="n">
        <v>40</v>
      </c>
      <c r="I140" t="n">
        <v>9.699999999999999</v>
      </c>
      <c r="J140" t="n">
        <v>999939.6311</v>
      </c>
      <c r="K140" t="n">
        <v>6.0296</v>
      </c>
      <c r="L140" t="n">
        <v>27.0773</v>
      </c>
      <c r="M140" t="n">
        <v>0.95912</v>
      </c>
      <c r="N140" t="n">
        <v>306.4896</v>
      </c>
      <c r="O140" t="n">
        <v>0.052054</v>
      </c>
      <c r="P140" t="n">
        <v>15.754</v>
      </c>
      <c r="Q140" t="n">
        <v>0.99844</v>
      </c>
      <c r="R140" t="n">
        <v>40</v>
      </c>
      <c r="S140" t="n">
        <v>0.02</v>
      </c>
      <c r="T140" t="n">
        <v>0.06813</v>
      </c>
      <c r="U140" t="n">
        <v>0.4507</v>
      </c>
      <c r="V140" t="n">
        <v>35</v>
      </c>
      <c r="W140" t="n">
        <v>0.015358</v>
      </c>
      <c r="X140" t="n">
        <v>0.0082402</v>
      </c>
      <c r="Y140" t="n">
        <v>0.34236</v>
      </c>
      <c r="Z140" t="n">
        <v>0.37</v>
      </c>
      <c r="AA140" t="n">
        <v>75</v>
      </c>
      <c r="AB140" t="n">
        <v>30</v>
      </c>
      <c r="AC140" t="n">
        <v>0</v>
      </c>
      <c r="AD140" t="n">
        <v>390000</v>
      </c>
      <c r="AE140" t="n">
        <v>322.64</v>
      </c>
      <c r="AF140" t="n">
        <v>0.35</v>
      </c>
      <c r="AG140" t="n">
        <v>1</v>
      </c>
      <c r="AH140" t="n">
        <v>1</v>
      </c>
      <c r="AI140" t="n">
        <v>1.5431</v>
      </c>
      <c r="AJ140" t="inlineStr">
        <is>
          <t>21a_FC11_OCR1.3_DR35</t>
        </is>
      </c>
      <c r="AM140">
        <f>($AR$9+$AS$9*AA140/100)</f>
        <v/>
      </c>
      <c r="AN140">
        <f>($AT$9+$AU$9*AA140/100)</f>
        <v/>
      </c>
      <c r="AO140">
        <f>($AV$9+$AW$9*AA140/100)</f>
        <v/>
      </c>
      <c r="AP140">
        <f>AM140+AN140*EXP(AO140*-G140/H140)</f>
        <v/>
      </c>
      <c r="AQ140" s="8">
        <f t="array" aca="1" ref="AQ140" ca="1">INDIRECT(CONCATENATE("Sheet1!K",AA140+2))+INDIRECT(CONCATENATE("Sheet1!J",AA140))*-PM5_Pu_NGI_AYBR!G140/PM5_Pu_NGI_AYBR!H140</f>
        <v/>
      </c>
    </row>
    <row r="141">
      <c r="A141" t="inlineStr">
        <is>
          <t>PM5</t>
        </is>
      </c>
      <c r="B141" t="inlineStr">
        <is>
          <t>NGI</t>
        </is>
      </c>
      <c r="C141" t="inlineStr">
        <is>
          <t>Empire_Wind_1</t>
        </is>
      </c>
      <c r="D141" t="inlineStr">
        <is>
          <t>S3</t>
        </is>
      </c>
      <c r="E141" t="n">
        <v>0</v>
      </c>
      <c r="F141" t="n">
        <v>17</v>
      </c>
      <c r="G141" t="n">
        <v>-36.4</v>
      </c>
      <c r="H141" t="n">
        <v>40</v>
      </c>
      <c r="I141" t="n">
        <v>9.699999999999999</v>
      </c>
      <c r="J141" t="n">
        <v>999939.6311</v>
      </c>
      <c r="K141" t="n">
        <v>5.9614</v>
      </c>
      <c r="L141" t="n">
        <v>26.7131</v>
      </c>
      <c r="M141" t="n">
        <v>0.95912</v>
      </c>
      <c r="N141" t="n">
        <v>302.6484</v>
      </c>
      <c r="O141" t="n">
        <v>0.052706</v>
      </c>
      <c r="P141" t="n">
        <v>15.754</v>
      </c>
      <c r="Q141" t="n">
        <v>0.99844</v>
      </c>
      <c r="R141" t="n">
        <v>40</v>
      </c>
      <c r="S141" t="n">
        <v>0.02</v>
      </c>
      <c r="T141" t="n">
        <v>0.06813</v>
      </c>
      <c r="U141" t="n">
        <v>0.4507</v>
      </c>
      <c r="V141" t="n">
        <v>35</v>
      </c>
      <c r="W141" t="n">
        <v>0.015358</v>
      </c>
      <c r="X141" t="n">
        <v>0.0082402</v>
      </c>
      <c r="Y141" t="n">
        <v>0.34236</v>
      </c>
      <c r="Z141" t="n">
        <v>0.37</v>
      </c>
      <c r="AA141" t="n">
        <v>75</v>
      </c>
      <c r="AB141" t="n">
        <v>30</v>
      </c>
      <c r="AC141" t="n">
        <v>0</v>
      </c>
      <c r="AD141" t="n">
        <v>390000</v>
      </c>
      <c r="AE141" t="n">
        <v>322.64</v>
      </c>
      <c r="AF141" t="n">
        <v>0.35</v>
      </c>
      <c r="AG141" t="n">
        <v>1</v>
      </c>
      <c r="AH141" t="n">
        <v>1</v>
      </c>
      <c r="AI141" t="n">
        <v>1.5431</v>
      </c>
      <c r="AJ141" t="inlineStr">
        <is>
          <t>21a_FC11_OCR1.3_DR35</t>
        </is>
      </c>
      <c r="AM141">
        <f>($AR$9+$AS$9*AA141/100)</f>
        <v/>
      </c>
      <c r="AN141">
        <f>($AT$9+$AU$9*AA141/100)</f>
        <v/>
      </c>
      <c r="AO141">
        <f>($AV$9+$AW$9*AA141/100)</f>
        <v/>
      </c>
      <c r="AP141">
        <f>AM141+AN141*EXP(AO141*-G141/H141)</f>
        <v/>
      </c>
      <c r="AQ141" s="8">
        <f t="array" aca="1" ref="AQ141" ca="1">INDIRECT(CONCATENATE("Sheet1!K",AA141+2))+INDIRECT(CONCATENATE("Sheet1!J",AA141))*-PM5_Pu_NGI_AYBR!G141/PM5_Pu_NGI_AYBR!H141</f>
        <v/>
      </c>
    </row>
    <row r="142">
      <c r="A142" t="inlineStr">
        <is>
          <t>PM5</t>
        </is>
      </c>
      <c r="B142" t="inlineStr">
        <is>
          <t>NGI</t>
        </is>
      </c>
      <c r="C142" t="inlineStr">
        <is>
          <t>Empire_Wind_1</t>
        </is>
      </c>
      <c r="D142" t="inlineStr">
        <is>
          <t>S3</t>
        </is>
      </c>
      <c r="E142" t="n">
        <v>0</v>
      </c>
      <c r="F142" t="n">
        <v>17</v>
      </c>
      <c r="G142" t="n">
        <v>-35.9</v>
      </c>
      <c r="H142" t="n">
        <v>40</v>
      </c>
      <c r="I142" t="n">
        <v>9.699999999999999</v>
      </c>
      <c r="J142" t="n">
        <v>999939.6311</v>
      </c>
      <c r="K142" t="n">
        <v>5.8933</v>
      </c>
      <c r="L142" t="n">
        <v>26.3489</v>
      </c>
      <c r="M142" t="n">
        <v>0.95912</v>
      </c>
      <c r="N142" t="n">
        <v>298.9023</v>
      </c>
      <c r="O142" t="n">
        <v>0.053359</v>
      </c>
      <c r="P142" t="n">
        <v>15.754</v>
      </c>
      <c r="Q142" t="n">
        <v>0.99844</v>
      </c>
      <c r="R142" t="n">
        <v>40</v>
      </c>
      <c r="S142" t="n">
        <v>0.02</v>
      </c>
      <c r="T142" t="n">
        <v>0.06813</v>
      </c>
      <c r="U142" t="n">
        <v>0.4507</v>
      </c>
      <c r="V142" t="n">
        <v>35</v>
      </c>
      <c r="W142" t="n">
        <v>0.015358</v>
      </c>
      <c r="X142" t="n">
        <v>0.0082402</v>
      </c>
      <c r="Y142" t="n">
        <v>0.34236</v>
      </c>
      <c r="Z142" t="n">
        <v>0.37</v>
      </c>
      <c r="AA142" t="n">
        <v>75</v>
      </c>
      <c r="AB142" t="n">
        <v>30</v>
      </c>
      <c r="AC142" t="n">
        <v>0</v>
      </c>
      <c r="AD142" t="n">
        <v>390000</v>
      </c>
      <c r="AE142" t="n">
        <v>322.64</v>
      </c>
      <c r="AF142" t="n">
        <v>0.35</v>
      </c>
      <c r="AG142" t="n">
        <v>1</v>
      </c>
      <c r="AH142" t="n">
        <v>1</v>
      </c>
      <c r="AI142" t="n">
        <v>1.5431</v>
      </c>
      <c r="AJ142" t="inlineStr">
        <is>
          <t>21a_FC11_OCR1.3_DR35</t>
        </is>
      </c>
      <c r="AM142">
        <f>($AR$9+$AS$9*AA142/100)</f>
        <v/>
      </c>
      <c r="AN142">
        <f>($AT$9+$AU$9*AA142/100)</f>
        <v/>
      </c>
      <c r="AO142">
        <f>($AV$9+$AW$9*AA142/100)</f>
        <v/>
      </c>
      <c r="AP142">
        <f>AM142+AN142*EXP(AO142*-G142/H142)</f>
        <v/>
      </c>
      <c r="AQ142" s="8">
        <f t="array" aca="1" ref="AQ142" ca="1">INDIRECT(CONCATENATE("Sheet1!K",AA142+2))+INDIRECT(CONCATENATE("Sheet1!J",AA142))*-PM5_Pu_NGI_AYBR!G142/PM5_Pu_NGI_AYBR!H142</f>
        <v/>
      </c>
    </row>
    <row r="143">
      <c r="A143" t="inlineStr">
        <is>
          <t>PM5</t>
        </is>
      </c>
      <c r="B143" t="inlineStr">
        <is>
          <t>NGI</t>
        </is>
      </c>
      <c r="C143" t="inlineStr">
        <is>
          <t>Empire_Wind_1</t>
        </is>
      </c>
      <c r="D143" t="inlineStr">
        <is>
          <t>S3</t>
        </is>
      </c>
      <c r="E143" t="n">
        <v>0</v>
      </c>
      <c r="F143" t="n">
        <v>17</v>
      </c>
      <c r="G143" t="n">
        <v>-35.4</v>
      </c>
      <c r="H143" t="n">
        <v>40</v>
      </c>
      <c r="I143" t="n">
        <v>9.699999999999999</v>
      </c>
      <c r="J143" t="n">
        <v>999939.6311</v>
      </c>
      <c r="K143" t="n">
        <v>5.8251</v>
      </c>
      <c r="L143" t="n">
        <v>25.9847</v>
      </c>
      <c r="M143" t="n">
        <v>0.95912</v>
      </c>
      <c r="N143" t="n">
        <v>295.2478</v>
      </c>
      <c r="O143" t="n">
        <v>0.054011</v>
      </c>
      <c r="P143" t="n">
        <v>15.754</v>
      </c>
      <c r="Q143" t="n">
        <v>0.99844</v>
      </c>
      <c r="R143" t="n">
        <v>40</v>
      </c>
      <c r="S143" t="n">
        <v>0.02</v>
      </c>
      <c r="T143" t="n">
        <v>0.06813</v>
      </c>
      <c r="U143" t="n">
        <v>0.4507</v>
      </c>
      <c r="V143" t="n">
        <v>35</v>
      </c>
      <c r="W143" t="n">
        <v>0.015358</v>
      </c>
      <c r="X143" t="n">
        <v>0.0082402</v>
      </c>
      <c r="Y143" t="n">
        <v>0.34236</v>
      </c>
      <c r="Z143" t="n">
        <v>0.37</v>
      </c>
      <c r="AA143" t="n">
        <v>75</v>
      </c>
      <c r="AB143" t="n">
        <v>30</v>
      </c>
      <c r="AC143" t="n">
        <v>0</v>
      </c>
      <c r="AD143" t="n">
        <v>390000</v>
      </c>
      <c r="AE143" t="n">
        <v>322.64</v>
      </c>
      <c r="AF143" t="n">
        <v>0.35</v>
      </c>
      <c r="AG143" t="n">
        <v>1</v>
      </c>
      <c r="AH143" t="n">
        <v>1</v>
      </c>
      <c r="AI143" t="n">
        <v>1.5431</v>
      </c>
      <c r="AJ143" t="inlineStr">
        <is>
          <t>21a_FC11_OCR1.3_DR35</t>
        </is>
      </c>
      <c r="AM143">
        <f>($AR$9+$AS$9*AA143/100)</f>
        <v/>
      </c>
      <c r="AN143">
        <f>($AT$9+$AU$9*AA143/100)</f>
        <v/>
      </c>
      <c r="AO143">
        <f>($AV$9+$AW$9*AA143/100)</f>
        <v/>
      </c>
      <c r="AP143">
        <f>AM143+AN143*EXP(AO143*-G143/H143)</f>
        <v/>
      </c>
      <c r="AQ143" s="8">
        <f t="array" aca="1" ref="AQ143" ca="1">INDIRECT(CONCATENATE("Sheet1!K",AA143+2))+INDIRECT(CONCATENATE("Sheet1!J",AA143))*-PM5_Pu_NGI_AYBR!G143/PM5_Pu_NGI_AYBR!H143</f>
        <v/>
      </c>
    </row>
    <row r="144">
      <c r="A144" t="inlineStr">
        <is>
          <t>PM5</t>
        </is>
      </c>
      <c r="B144" t="inlineStr">
        <is>
          <t>NGI</t>
        </is>
      </c>
      <c r="C144" t="inlineStr">
        <is>
          <t>Empire_Wind_1</t>
        </is>
      </c>
      <c r="D144" t="inlineStr">
        <is>
          <t>S3</t>
        </is>
      </c>
      <c r="E144" t="n">
        <v>0</v>
      </c>
      <c r="F144" t="n">
        <v>17</v>
      </c>
      <c r="G144" t="n">
        <v>-35</v>
      </c>
      <c r="H144" t="n">
        <v>35</v>
      </c>
      <c r="I144" t="n">
        <v>9.699999999999999</v>
      </c>
      <c r="J144" t="n">
        <v>999939.6311</v>
      </c>
      <c r="K144" t="n">
        <v>6.4521</v>
      </c>
      <c r="L144" t="n">
        <v>25.6934</v>
      </c>
      <c r="M144" t="n">
        <v>0.95912</v>
      </c>
      <c r="N144" t="n">
        <v>328.3508</v>
      </c>
      <c r="O144" t="n">
        <v>0.048009</v>
      </c>
      <c r="P144" t="n">
        <v>15.754</v>
      </c>
      <c r="Q144" t="n">
        <v>0.99844</v>
      </c>
      <c r="R144" t="n">
        <v>40</v>
      </c>
      <c r="S144" t="n">
        <v>0.02</v>
      </c>
      <c r="T144" t="n">
        <v>0.06813</v>
      </c>
      <c r="U144" t="n">
        <v>0.4507</v>
      </c>
      <c r="V144" t="n">
        <v>35</v>
      </c>
      <c r="W144" t="n">
        <v>0.015358</v>
      </c>
      <c r="X144" t="n">
        <v>0.0082402</v>
      </c>
      <c r="Y144" t="n">
        <v>0.34236</v>
      </c>
      <c r="Z144" t="n">
        <v>0.37</v>
      </c>
      <c r="AA144" t="n">
        <v>75</v>
      </c>
      <c r="AB144" t="n">
        <v>30</v>
      </c>
      <c r="AC144" t="n">
        <v>0</v>
      </c>
      <c r="AD144" t="n">
        <v>390000</v>
      </c>
      <c r="AE144" t="n">
        <v>322.64</v>
      </c>
      <c r="AF144" t="n">
        <v>0.35</v>
      </c>
      <c r="AG144" t="n">
        <v>1</v>
      </c>
      <c r="AH144" t="n">
        <v>1</v>
      </c>
      <c r="AI144" t="n">
        <v>1.5431</v>
      </c>
      <c r="AJ144" t="inlineStr">
        <is>
          <t>21a_FC11_OCR1.3_DR35</t>
        </is>
      </c>
      <c r="AM144">
        <f>($AR$9+$AS$9*AA144/100)</f>
        <v/>
      </c>
      <c r="AN144">
        <f>($AT$9+$AU$9*AA144/100)</f>
        <v/>
      </c>
      <c r="AO144">
        <f>($AV$9+$AW$9*AA144/100)</f>
        <v/>
      </c>
      <c r="AP144">
        <f>AM144+AN144*EXP(AO144*-G144/H144)</f>
        <v/>
      </c>
      <c r="AQ144" s="8">
        <f t="array" aca="1" ref="AQ144" ca="1">INDIRECT(CONCATENATE("Sheet1!K",AA144+2))+INDIRECT(CONCATENATE("Sheet1!J",AA144))*-PM5_Pu_NGI_AYBR!G144/PM5_Pu_NGI_AYBR!H144</f>
        <v/>
      </c>
    </row>
    <row r="145">
      <c r="A145" t="inlineStr">
        <is>
          <t>PM5</t>
        </is>
      </c>
      <c r="B145" t="inlineStr">
        <is>
          <t>NGI</t>
        </is>
      </c>
      <c r="C145" t="inlineStr">
        <is>
          <t>Empire_Wind_1</t>
        </is>
      </c>
      <c r="D145" t="inlineStr">
        <is>
          <t>S3</t>
        </is>
      </c>
      <c r="E145" t="n">
        <v>0</v>
      </c>
      <c r="F145" t="n">
        <v>17</v>
      </c>
      <c r="G145" t="n">
        <v>-34.9</v>
      </c>
      <c r="H145" t="n">
        <v>35</v>
      </c>
      <c r="I145" t="n">
        <v>9.699999999999999</v>
      </c>
      <c r="J145" t="n">
        <v>999939.6311</v>
      </c>
      <c r="K145" t="n">
        <v>6.4365</v>
      </c>
      <c r="L145" t="n">
        <v>25.6205</v>
      </c>
      <c r="M145" t="n">
        <v>0.95912</v>
      </c>
      <c r="N145" t="n">
        <v>328.1468</v>
      </c>
      <c r="O145" t="n">
        <v>0.048158</v>
      </c>
      <c r="P145" t="n">
        <v>15.754</v>
      </c>
      <c r="Q145" t="n">
        <v>0.99844</v>
      </c>
      <c r="R145" t="n">
        <v>40</v>
      </c>
      <c r="S145" t="n">
        <v>0.02</v>
      </c>
      <c r="T145" t="n">
        <v>0.06813</v>
      </c>
      <c r="U145" t="n">
        <v>0.4507</v>
      </c>
      <c r="V145" t="n">
        <v>35</v>
      </c>
      <c r="W145" t="n">
        <v>0.015358</v>
      </c>
      <c r="X145" t="n">
        <v>0.0082402</v>
      </c>
      <c r="Y145" t="n">
        <v>0.34236</v>
      </c>
      <c r="Z145" t="n">
        <v>0.37</v>
      </c>
      <c r="AA145" t="n">
        <v>75</v>
      </c>
      <c r="AB145" t="n">
        <v>30</v>
      </c>
      <c r="AC145" t="n">
        <v>0</v>
      </c>
      <c r="AD145" t="n">
        <v>390000</v>
      </c>
      <c r="AE145" t="n">
        <v>322.64</v>
      </c>
      <c r="AF145" t="n">
        <v>0.35</v>
      </c>
      <c r="AG145" t="n">
        <v>1</v>
      </c>
      <c r="AH145" t="n">
        <v>1</v>
      </c>
      <c r="AI145" t="n">
        <v>1.5431</v>
      </c>
      <c r="AJ145" t="inlineStr">
        <is>
          <t>21a_FC11_OCR1.3_DR35</t>
        </is>
      </c>
      <c r="AM145">
        <f>($AR$9+$AS$9*AA145/100)</f>
        <v/>
      </c>
      <c r="AN145">
        <f>($AT$9+$AU$9*AA145/100)</f>
        <v/>
      </c>
      <c r="AO145">
        <f>($AV$9+$AW$9*AA145/100)</f>
        <v/>
      </c>
      <c r="AP145">
        <f>AM145+AN145*EXP(AO145*-G145/H145)</f>
        <v/>
      </c>
      <c r="AQ145" s="8">
        <f t="array" aca="1" ref="AQ145" ca="1">INDIRECT(CONCATENATE("Sheet1!K",AA145+2))+INDIRECT(CONCATENATE("Sheet1!J",AA145))*-PM5_Pu_NGI_AYBR!G145/PM5_Pu_NGI_AYBR!H145</f>
        <v/>
      </c>
    </row>
    <row r="146">
      <c r="A146" t="inlineStr">
        <is>
          <t>PM5</t>
        </is>
      </c>
      <c r="B146" t="inlineStr">
        <is>
          <t>NGI</t>
        </is>
      </c>
      <c r="C146" t="inlineStr">
        <is>
          <t>Empire_Wind_1</t>
        </is>
      </c>
      <c r="D146" t="inlineStr">
        <is>
          <t>S3</t>
        </is>
      </c>
      <c r="E146" t="n">
        <v>0</v>
      </c>
      <c r="F146" t="n">
        <v>17</v>
      </c>
      <c r="G146" t="n">
        <v>-34.9</v>
      </c>
      <c r="H146" t="n">
        <v>40</v>
      </c>
      <c r="I146" t="n">
        <v>9.699999999999999</v>
      </c>
      <c r="J146" t="n">
        <v>999939.6311</v>
      </c>
      <c r="K146" t="n">
        <v>5.757</v>
      </c>
      <c r="L146" t="n">
        <v>25.6205</v>
      </c>
      <c r="M146" t="n">
        <v>0.95912</v>
      </c>
      <c r="N146" t="n">
        <v>291.6815</v>
      </c>
      <c r="O146" t="n">
        <v>0.054663</v>
      </c>
      <c r="P146" t="n">
        <v>15.754</v>
      </c>
      <c r="Q146" t="n">
        <v>0.99844</v>
      </c>
      <c r="R146" t="n">
        <v>40</v>
      </c>
      <c r="S146" t="n">
        <v>0.02</v>
      </c>
      <c r="T146" t="n">
        <v>0.06813</v>
      </c>
      <c r="U146" t="n">
        <v>0.4507</v>
      </c>
      <c r="V146" t="n">
        <v>35</v>
      </c>
      <c r="W146" t="n">
        <v>0.015358</v>
      </c>
      <c r="X146" t="n">
        <v>0.0082402</v>
      </c>
      <c r="Y146" t="n">
        <v>0.34236</v>
      </c>
      <c r="Z146" t="n">
        <v>0.37</v>
      </c>
      <c r="AA146" t="n">
        <v>75</v>
      </c>
      <c r="AB146" t="n">
        <v>30</v>
      </c>
      <c r="AC146" t="n">
        <v>0</v>
      </c>
      <c r="AD146" t="n">
        <v>390000</v>
      </c>
      <c r="AE146" t="n">
        <v>322.64</v>
      </c>
      <c r="AF146" t="n">
        <v>0.35</v>
      </c>
      <c r="AG146" t="n">
        <v>1</v>
      </c>
      <c r="AH146" t="n">
        <v>1</v>
      </c>
      <c r="AI146" t="n">
        <v>1.5431</v>
      </c>
      <c r="AJ146" t="inlineStr">
        <is>
          <t>21a_FC11_OCR1.3_DR35</t>
        </is>
      </c>
      <c r="AM146">
        <f>($AR$9+$AS$9*AA146/100)</f>
        <v/>
      </c>
      <c r="AN146">
        <f>($AT$9+$AU$9*AA146/100)</f>
        <v/>
      </c>
      <c r="AO146">
        <f>($AV$9+$AW$9*AA146/100)</f>
        <v/>
      </c>
      <c r="AP146">
        <f>AM146+AN146*EXP(AO146*-G146/H146)</f>
        <v/>
      </c>
      <c r="AQ146" s="8">
        <f t="array" aca="1" ref="AQ146" ca="1">INDIRECT(CONCATENATE("Sheet1!K",AA146+2))+INDIRECT(CONCATENATE("Sheet1!J",AA146))*-PM5_Pu_NGI_AYBR!G146/PM5_Pu_NGI_AYBR!H146</f>
        <v/>
      </c>
    </row>
    <row r="147">
      <c r="A147" t="inlineStr">
        <is>
          <t>PM5</t>
        </is>
      </c>
      <c r="B147" t="inlineStr">
        <is>
          <t>NGI</t>
        </is>
      </c>
      <c r="C147" t="inlineStr">
        <is>
          <t>Empire_Wind_1</t>
        </is>
      </c>
      <c r="D147" t="inlineStr">
        <is>
          <t>S3</t>
        </is>
      </c>
      <c r="E147" t="n">
        <v>0</v>
      </c>
      <c r="F147" t="n">
        <v>18</v>
      </c>
      <c r="G147" t="n">
        <v>-40</v>
      </c>
      <c r="H147" t="n">
        <v>40</v>
      </c>
      <c r="I147" t="n">
        <v>9.699999999999999</v>
      </c>
      <c r="J147" t="n">
        <v>999939.6311</v>
      </c>
      <c r="K147" t="n">
        <v>6.4521</v>
      </c>
      <c r="L147" t="n">
        <v>29.3353</v>
      </c>
      <c r="M147" t="n">
        <v>0.95912</v>
      </c>
      <c r="N147" t="n">
        <v>328.8977</v>
      </c>
      <c r="O147" t="n">
        <v>0.048009</v>
      </c>
      <c r="P147" t="n">
        <v>15.754</v>
      </c>
      <c r="Q147" t="n">
        <v>0.99844</v>
      </c>
      <c r="R147" t="n">
        <v>40</v>
      </c>
      <c r="S147" t="n">
        <v>0.02</v>
      </c>
      <c r="T147" t="n">
        <v>0.06813</v>
      </c>
      <c r="U147" t="n">
        <v>0.4507</v>
      </c>
      <c r="V147" t="n">
        <v>35</v>
      </c>
      <c r="W147" t="n">
        <v>0.015358</v>
      </c>
      <c r="X147" t="n">
        <v>0.0082402</v>
      </c>
      <c r="Y147" t="n">
        <v>0.34236</v>
      </c>
      <c r="Z147" t="n">
        <v>0.37</v>
      </c>
      <c r="AA147" t="n">
        <v>75</v>
      </c>
      <c r="AB147" t="n">
        <v>30</v>
      </c>
      <c r="AC147" t="n">
        <v>0</v>
      </c>
      <c r="AD147" t="n">
        <v>390000</v>
      </c>
      <c r="AE147" t="n">
        <v>352.94</v>
      </c>
      <c r="AF147" t="n">
        <v>0.35</v>
      </c>
      <c r="AG147" t="n">
        <v>1</v>
      </c>
      <c r="AH147" t="n">
        <v>1</v>
      </c>
      <c r="AI147" t="n">
        <v>1.5431</v>
      </c>
      <c r="AJ147" t="inlineStr">
        <is>
          <t>21a_FC11_OCR1.3_DR35</t>
        </is>
      </c>
      <c r="AM147">
        <f>($AR$9+$AS$9*AA147/100)</f>
        <v/>
      </c>
      <c r="AN147">
        <f>($AT$9+$AU$9*AA147/100)</f>
        <v/>
      </c>
      <c r="AO147">
        <f>($AV$9+$AW$9*AA147/100)</f>
        <v/>
      </c>
      <c r="AP147">
        <f>AM147+AN147*EXP(AO147*-G147/H147)</f>
        <v/>
      </c>
      <c r="AQ147" s="8">
        <f t="array" aca="1" ref="AQ147" ca="1">INDIRECT(CONCATENATE("Sheet1!K",AA147+2))+INDIRECT(CONCATENATE("Sheet1!J",AA147))*-PM5_Pu_NGI_AYBR!G147/PM5_Pu_NGI_AYBR!H147</f>
        <v/>
      </c>
    </row>
    <row r="148">
      <c r="A148" t="inlineStr">
        <is>
          <t>PM5</t>
        </is>
      </c>
      <c r="B148" t="inlineStr">
        <is>
          <t>NGI</t>
        </is>
      </c>
      <c r="C148" t="inlineStr">
        <is>
          <t>Empire_Wind_1</t>
        </is>
      </c>
      <c r="D148" t="inlineStr">
        <is>
          <t>S3</t>
        </is>
      </c>
      <c r="E148" t="n">
        <v>0</v>
      </c>
      <c r="F148" t="n">
        <v>18</v>
      </c>
      <c r="G148" t="n">
        <v>-39.58</v>
      </c>
      <c r="H148" t="n">
        <v>40</v>
      </c>
      <c r="I148" t="n">
        <v>9.699999999999999</v>
      </c>
      <c r="J148" t="n">
        <v>999939.6311</v>
      </c>
      <c r="K148" t="n">
        <v>6.3949</v>
      </c>
      <c r="L148" t="n">
        <v>29.0293</v>
      </c>
      <c r="M148" t="n">
        <v>0.95912</v>
      </c>
      <c r="N148" t="n">
        <v>328.1468</v>
      </c>
      <c r="O148" t="n">
        <v>0.048557</v>
      </c>
      <c r="P148" t="n">
        <v>15.754</v>
      </c>
      <c r="Q148" t="n">
        <v>0.99844</v>
      </c>
      <c r="R148" t="n">
        <v>40</v>
      </c>
      <c r="S148" t="n">
        <v>0.02</v>
      </c>
      <c r="T148" t="n">
        <v>0.06813</v>
      </c>
      <c r="U148" t="n">
        <v>0.4507</v>
      </c>
      <c r="V148" t="n">
        <v>35</v>
      </c>
      <c r="W148" t="n">
        <v>0.015358</v>
      </c>
      <c r="X148" t="n">
        <v>0.0082402</v>
      </c>
      <c r="Y148" t="n">
        <v>0.34236</v>
      </c>
      <c r="Z148" t="n">
        <v>0.37</v>
      </c>
      <c r="AA148" t="n">
        <v>75</v>
      </c>
      <c r="AB148" t="n">
        <v>30</v>
      </c>
      <c r="AC148" t="n">
        <v>0</v>
      </c>
      <c r="AD148" t="n">
        <v>390000</v>
      </c>
      <c r="AE148" t="n">
        <v>352.94</v>
      </c>
      <c r="AF148" t="n">
        <v>0.35</v>
      </c>
      <c r="AG148" t="n">
        <v>1</v>
      </c>
      <c r="AH148" t="n">
        <v>1</v>
      </c>
      <c r="AI148" t="n">
        <v>1.5431</v>
      </c>
      <c r="AJ148" t="inlineStr">
        <is>
          <t>21a_FC11_OCR1.3_DR35</t>
        </is>
      </c>
      <c r="AM148">
        <f>($AR$9+$AS$9*AA148/100)</f>
        <v/>
      </c>
      <c r="AN148">
        <f>($AT$9+$AU$9*AA148/100)</f>
        <v/>
      </c>
      <c r="AO148">
        <f>($AV$9+$AW$9*AA148/100)</f>
        <v/>
      </c>
      <c r="AP148">
        <f>AM148+AN148*EXP(AO148*-G148/H148)</f>
        <v/>
      </c>
      <c r="AQ148" s="8">
        <f t="array" aca="1" ref="AQ148" ca="1">INDIRECT(CONCATENATE("Sheet1!K",AA148+2))+INDIRECT(CONCATENATE("Sheet1!J",AA148))*-PM5_Pu_NGI_AYBR!G148/PM5_Pu_NGI_AYBR!H148</f>
        <v/>
      </c>
    </row>
    <row r="149">
      <c r="A149" t="inlineStr">
        <is>
          <t>PM5</t>
        </is>
      </c>
      <c r="B149" t="inlineStr">
        <is>
          <t>NGI</t>
        </is>
      </c>
      <c r="C149" t="inlineStr">
        <is>
          <t>Empire_Wind_1</t>
        </is>
      </c>
      <c r="D149" t="inlineStr">
        <is>
          <t>S3</t>
        </is>
      </c>
      <c r="E149" t="n">
        <v>0</v>
      </c>
      <c r="F149" t="n">
        <v>18</v>
      </c>
      <c r="G149" t="n">
        <v>-39.16</v>
      </c>
      <c r="H149" t="n">
        <v>40</v>
      </c>
      <c r="I149" t="n">
        <v>9.699999999999999</v>
      </c>
      <c r="J149" t="n">
        <v>999939.6311</v>
      </c>
      <c r="K149" t="n">
        <v>6.3376</v>
      </c>
      <c r="L149" t="n">
        <v>28.7234</v>
      </c>
      <c r="M149" t="n">
        <v>0.95912</v>
      </c>
      <c r="N149" t="n">
        <v>324.4434</v>
      </c>
      <c r="O149" t="n">
        <v>0.049105</v>
      </c>
      <c r="P149" t="n">
        <v>15.754</v>
      </c>
      <c r="Q149" t="n">
        <v>0.99844</v>
      </c>
      <c r="R149" t="n">
        <v>40</v>
      </c>
      <c r="S149" t="n">
        <v>0.02</v>
      </c>
      <c r="T149" t="n">
        <v>0.06813</v>
      </c>
      <c r="U149" t="n">
        <v>0.4507</v>
      </c>
      <c r="V149" t="n">
        <v>35</v>
      </c>
      <c r="W149" t="n">
        <v>0.015358</v>
      </c>
      <c r="X149" t="n">
        <v>0.0082402</v>
      </c>
      <c r="Y149" t="n">
        <v>0.34236</v>
      </c>
      <c r="Z149" t="n">
        <v>0.37</v>
      </c>
      <c r="AA149" t="n">
        <v>75</v>
      </c>
      <c r="AB149" t="n">
        <v>30</v>
      </c>
      <c r="AC149" t="n">
        <v>0</v>
      </c>
      <c r="AD149" t="n">
        <v>390000</v>
      </c>
      <c r="AE149" t="n">
        <v>352.94</v>
      </c>
      <c r="AF149" t="n">
        <v>0.35</v>
      </c>
      <c r="AG149" t="n">
        <v>1</v>
      </c>
      <c r="AH149" t="n">
        <v>1</v>
      </c>
      <c r="AI149" t="n">
        <v>1.5431</v>
      </c>
      <c r="AJ149" t="inlineStr">
        <is>
          <t>21a_FC11_OCR1.3_DR35</t>
        </is>
      </c>
      <c r="AM149">
        <f>($AR$9+$AS$9*AA149/100)</f>
        <v/>
      </c>
      <c r="AN149">
        <f>($AT$9+$AU$9*AA149/100)</f>
        <v/>
      </c>
      <c r="AO149">
        <f>($AV$9+$AW$9*AA149/100)</f>
        <v/>
      </c>
      <c r="AP149">
        <f>AM149+AN149*EXP(AO149*-G149/H149)</f>
        <v/>
      </c>
      <c r="AQ149" s="8">
        <f t="array" aca="1" ref="AQ149" ca="1">INDIRECT(CONCATENATE("Sheet1!K",AA149+2))+INDIRECT(CONCATENATE("Sheet1!J",AA149))*-PM5_Pu_NGI_AYBR!G149/PM5_Pu_NGI_AYBR!H149</f>
        <v/>
      </c>
    </row>
    <row r="150">
      <c r="A150" t="inlineStr">
        <is>
          <t>PM5</t>
        </is>
      </c>
      <c r="B150" t="inlineStr">
        <is>
          <t>NGI</t>
        </is>
      </c>
      <c r="C150" t="inlineStr">
        <is>
          <t>Empire_Wind_1</t>
        </is>
      </c>
      <c r="D150" t="inlineStr">
        <is>
          <t>S3</t>
        </is>
      </c>
      <c r="E150" t="n">
        <v>0</v>
      </c>
      <c r="F150" t="n">
        <v>18</v>
      </c>
      <c r="G150" t="n">
        <v>-38.74</v>
      </c>
      <c r="H150" t="n">
        <v>40</v>
      </c>
      <c r="I150" t="n">
        <v>9.699999999999999</v>
      </c>
      <c r="J150" t="n">
        <v>999939.6311</v>
      </c>
      <c r="K150" t="n">
        <v>6.2804</v>
      </c>
      <c r="L150" t="n">
        <v>28.4175</v>
      </c>
      <c r="M150" t="n">
        <v>0.95912</v>
      </c>
      <c r="N150" t="n">
        <v>320.8227</v>
      </c>
      <c r="O150" t="n">
        <v>0.049653</v>
      </c>
      <c r="P150" t="n">
        <v>15.754</v>
      </c>
      <c r="Q150" t="n">
        <v>0.99844</v>
      </c>
      <c r="R150" t="n">
        <v>40</v>
      </c>
      <c r="S150" t="n">
        <v>0.02</v>
      </c>
      <c r="T150" t="n">
        <v>0.06813</v>
      </c>
      <c r="U150" t="n">
        <v>0.4507</v>
      </c>
      <c r="V150" t="n">
        <v>35</v>
      </c>
      <c r="W150" t="n">
        <v>0.015358</v>
      </c>
      <c r="X150" t="n">
        <v>0.0082402</v>
      </c>
      <c r="Y150" t="n">
        <v>0.34236</v>
      </c>
      <c r="Z150" t="n">
        <v>0.37</v>
      </c>
      <c r="AA150" t="n">
        <v>75</v>
      </c>
      <c r="AB150" t="n">
        <v>30</v>
      </c>
      <c r="AC150" t="n">
        <v>0</v>
      </c>
      <c r="AD150" t="n">
        <v>390000</v>
      </c>
      <c r="AE150" t="n">
        <v>352.94</v>
      </c>
      <c r="AF150" t="n">
        <v>0.35</v>
      </c>
      <c r="AG150" t="n">
        <v>1</v>
      </c>
      <c r="AH150" t="n">
        <v>1</v>
      </c>
      <c r="AI150" t="n">
        <v>1.5431</v>
      </c>
      <c r="AJ150" t="inlineStr">
        <is>
          <t>21a_FC11_OCR1.3_DR35</t>
        </is>
      </c>
      <c r="AM150">
        <f>($AR$9+$AS$9*AA150/100)</f>
        <v/>
      </c>
      <c r="AN150">
        <f>($AT$9+$AU$9*AA150/100)</f>
        <v/>
      </c>
      <c r="AO150">
        <f>($AV$9+$AW$9*AA150/100)</f>
        <v/>
      </c>
      <c r="AP150">
        <f>AM150+AN150*EXP(AO150*-G150/H150)</f>
        <v/>
      </c>
      <c r="AQ150" s="8">
        <f t="array" aca="1" ref="AQ150" ca="1">INDIRECT(CONCATENATE("Sheet1!K",AA150+2))+INDIRECT(CONCATENATE("Sheet1!J",AA150))*-PM5_Pu_NGI_AYBR!G150/PM5_Pu_NGI_AYBR!H150</f>
        <v/>
      </c>
    </row>
    <row r="151">
      <c r="A151" t="inlineStr">
        <is>
          <t>PM5</t>
        </is>
      </c>
      <c r="B151" t="inlineStr">
        <is>
          <t>NGI</t>
        </is>
      </c>
      <c r="C151" t="inlineStr">
        <is>
          <t>Empire_Wind_1</t>
        </is>
      </c>
      <c r="D151" t="inlineStr">
        <is>
          <t>S3</t>
        </is>
      </c>
      <c r="E151" t="n">
        <v>0</v>
      </c>
      <c r="F151" t="n">
        <v>18</v>
      </c>
      <c r="G151" t="n">
        <v>-38.32</v>
      </c>
      <c r="H151" t="n">
        <v>40</v>
      </c>
      <c r="I151" t="n">
        <v>9.699999999999999</v>
      </c>
      <c r="J151" t="n">
        <v>999939.6311</v>
      </c>
      <c r="K151" t="n">
        <v>6.2231</v>
      </c>
      <c r="L151" t="n">
        <v>28.1116</v>
      </c>
      <c r="M151" t="n">
        <v>0.95912</v>
      </c>
      <c r="N151" t="n">
        <v>317.2818</v>
      </c>
      <c r="O151" t="n">
        <v>0.050201</v>
      </c>
      <c r="P151" t="n">
        <v>15.754</v>
      </c>
      <c r="Q151" t="n">
        <v>0.99844</v>
      </c>
      <c r="R151" t="n">
        <v>40</v>
      </c>
      <c r="S151" t="n">
        <v>0.02</v>
      </c>
      <c r="T151" t="n">
        <v>0.06813</v>
      </c>
      <c r="U151" t="n">
        <v>0.4507</v>
      </c>
      <c r="V151" t="n">
        <v>35</v>
      </c>
      <c r="W151" t="n">
        <v>0.015358</v>
      </c>
      <c r="X151" t="n">
        <v>0.0082402</v>
      </c>
      <c r="Y151" t="n">
        <v>0.34236</v>
      </c>
      <c r="Z151" t="n">
        <v>0.37</v>
      </c>
      <c r="AA151" t="n">
        <v>75</v>
      </c>
      <c r="AB151" t="n">
        <v>30</v>
      </c>
      <c r="AC151" t="n">
        <v>0</v>
      </c>
      <c r="AD151" t="n">
        <v>390000</v>
      </c>
      <c r="AE151" t="n">
        <v>352.94</v>
      </c>
      <c r="AF151" t="n">
        <v>0.35</v>
      </c>
      <c r="AG151" t="n">
        <v>1</v>
      </c>
      <c r="AH151" t="n">
        <v>1</v>
      </c>
      <c r="AI151" t="n">
        <v>1.5431</v>
      </c>
      <c r="AJ151" t="inlineStr">
        <is>
          <t>21a_FC11_OCR1.3_DR35</t>
        </is>
      </c>
      <c r="AM151">
        <f>($AR$9+$AS$9*AA151/100)</f>
        <v/>
      </c>
      <c r="AN151">
        <f>($AT$9+$AU$9*AA151/100)</f>
        <v/>
      </c>
      <c r="AO151">
        <f>($AV$9+$AW$9*AA151/100)</f>
        <v/>
      </c>
      <c r="AP151">
        <f>AM151+AN151*EXP(AO151*-G151/H151)</f>
        <v/>
      </c>
      <c r="AQ151" s="8">
        <f t="array" aca="1" ref="AQ151" ca="1">INDIRECT(CONCATENATE("Sheet1!K",AA151+2))+INDIRECT(CONCATENATE("Sheet1!J",AA151))*-PM5_Pu_NGI_AYBR!G151/PM5_Pu_NGI_AYBR!H151</f>
        <v/>
      </c>
    </row>
    <row r="152">
      <c r="A152" t="inlineStr">
        <is>
          <t>PM5</t>
        </is>
      </c>
      <c r="B152" t="inlineStr">
        <is>
          <t>NGI</t>
        </is>
      </c>
      <c r="C152" t="inlineStr">
        <is>
          <t>Empire_Wind_1</t>
        </is>
      </c>
      <c r="D152" t="inlineStr">
        <is>
          <t>S3</t>
        </is>
      </c>
      <c r="E152" t="n">
        <v>0</v>
      </c>
      <c r="F152" t="n">
        <v>18</v>
      </c>
      <c r="G152" t="n">
        <v>-37.9</v>
      </c>
      <c r="H152" t="n">
        <v>40</v>
      </c>
      <c r="I152" t="n">
        <v>9.699999999999999</v>
      </c>
      <c r="J152" t="n">
        <v>999939.6311</v>
      </c>
      <c r="K152" t="n">
        <v>6.1659</v>
      </c>
      <c r="L152" t="n">
        <v>27.8057</v>
      </c>
      <c r="M152" t="n">
        <v>0.95912</v>
      </c>
      <c r="N152" t="n">
        <v>313.8183</v>
      </c>
      <c r="O152" t="n">
        <v>0.050749</v>
      </c>
      <c r="P152" t="n">
        <v>15.754</v>
      </c>
      <c r="Q152" t="n">
        <v>0.99844</v>
      </c>
      <c r="R152" t="n">
        <v>40</v>
      </c>
      <c r="S152" t="n">
        <v>0.02</v>
      </c>
      <c r="T152" t="n">
        <v>0.06813</v>
      </c>
      <c r="U152" t="n">
        <v>0.4507</v>
      </c>
      <c r="V152" t="n">
        <v>35</v>
      </c>
      <c r="W152" t="n">
        <v>0.015358</v>
      </c>
      <c r="X152" t="n">
        <v>0.0082402</v>
      </c>
      <c r="Y152" t="n">
        <v>0.34236</v>
      </c>
      <c r="Z152" t="n">
        <v>0.37</v>
      </c>
      <c r="AA152" t="n">
        <v>75</v>
      </c>
      <c r="AB152" t="n">
        <v>30</v>
      </c>
      <c r="AC152" t="n">
        <v>0</v>
      </c>
      <c r="AD152" t="n">
        <v>390000</v>
      </c>
      <c r="AE152" t="n">
        <v>352.94</v>
      </c>
      <c r="AF152" t="n">
        <v>0.35</v>
      </c>
      <c r="AG152" t="n">
        <v>1</v>
      </c>
      <c r="AH152" t="n">
        <v>1</v>
      </c>
      <c r="AI152" t="n">
        <v>1.5431</v>
      </c>
      <c r="AJ152" t="inlineStr">
        <is>
          <t>21a_FC11_OCR1.3_DR35</t>
        </is>
      </c>
      <c r="AM152">
        <f>($AR$9+$AS$9*AA152/100)</f>
        <v/>
      </c>
      <c r="AN152">
        <f>($AT$9+$AU$9*AA152/100)</f>
        <v/>
      </c>
      <c r="AO152">
        <f>($AV$9+$AW$9*AA152/100)</f>
        <v/>
      </c>
      <c r="AP152">
        <f>AM152+AN152*EXP(AO152*-G152/H152)</f>
        <v/>
      </c>
      <c r="AQ152" s="8">
        <f t="array" aca="1" ref="AQ152" ca="1">INDIRECT(CONCATENATE("Sheet1!K",AA152+2))+INDIRECT(CONCATENATE("Sheet1!J",AA152))*-PM5_Pu_NGI_AYBR!G152/PM5_Pu_NGI_AYBR!H152</f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152"/>
  <sheetViews>
    <sheetView topLeftCell="AF145" workbookViewId="0">
      <selection activeCell="AU163" sqref="AU163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PM5</t>
        </is>
      </c>
      <c r="B3" t="inlineStr">
        <is>
          <t>GHS</t>
        </is>
      </c>
      <c r="C3" t="inlineStr">
        <is>
          <t>Empire_Wind_1</t>
        </is>
      </c>
      <c r="D3" t="inlineStr">
        <is>
          <t>D2</t>
        </is>
      </c>
      <c r="E3" t="n">
        <v>0</v>
      </c>
      <c r="F3" t="n">
        <v>2</v>
      </c>
      <c r="G3" t="n">
        <v>-2.15</v>
      </c>
      <c r="H3" t="n">
        <v>30</v>
      </c>
      <c r="I3" t="n">
        <v>9</v>
      </c>
      <c r="J3" t="n">
        <v>145.3228</v>
      </c>
      <c r="K3" t="n">
        <v>6.1484</v>
      </c>
      <c r="L3" t="n">
        <v>26.5758</v>
      </c>
      <c r="M3" t="n">
        <v>0.99513</v>
      </c>
      <c r="N3" t="n">
        <v>4.9737</v>
      </c>
      <c r="O3" t="n">
        <v>0.14634</v>
      </c>
      <c r="P3" t="n">
        <v>0.73529</v>
      </c>
      <c r="Q3" t="n">
        <v>0.82724</v>
      </c>
      <c r="R3" t="n">
        <v>1.3301</v>
      </c>
      <c r="S3" t="n">
        <v>0.03</v>
      </c>
      <c r="T3" t="n">
        <v>4.4472</v>
      </c>
      <c r="U3" t="n">
        <v>0.37582</v>
      </c>
      <c r="V3" t="n">
        <v>44.89</v>
      </c>
      <c r="W3" t="n">
        <v>0.02</v>
      </c>
      <c r="X3" t="n">
        <v>0.3515</v>
      </c>
      <c r="Y3" t="n">
        <v>0.5293600000000001</v>
      </c>
      <c r="Z3" t="n">
        <v>0.37</v>
      </c>
      <c r="AA3" t="n">
        <v>46</v>
      </c>
      <c r="AB3" t="n">
        <v>29</v>
      </c>
      <c r="AC3" t="n">
        <v>0</v>
      </c>
      <c r="AD3" t="n">
        <v>59000</v>
      </c>
      <c r="AE3" t="n">
        <v>20.865</v>
      </c>
      <c r="AF3" t="n">
        <v>0.35</v>
      </c>
      <c r="AG3" t="n">
        <v>1</v>
      </c>
      <c r="AH3" t="n">
        <v>1</v>
      </c>
      <c r="AI3" t="n">
        <v>1.0661</v>
      </c>
      <c r="AJ3" t="inlineStr">
        <is>
          <t>21a_FC11_OCR1.3_DR35</t>
        </is>
      </c>
      <c r="AL3" t="inlineStr">
        <is>
          <t>Pu</t>
        </is>
      </c>
      <c r="AM3">
        <f>($AR$9+$AS$9*AA3/100)</f>
        <v/>
      </c>
      <c r="AN3">
        <f>($AT$9+$AU$9*AA3/100)</f>
        <v/>
      </c>
      <c r="AO3">
        <f>($AV$9+$AW$9*AA3/100)</f>
        <v/>
      </c>
      <c r="AP3">
        <f>AM3+AN3*EXP(AO3*-G3/H3)</f>
        <v/>
      </c>
      <c r="AQ3" s="8">
        <f t="array" aca="1" ref="AQ3" ca="1">INDIRECT(CONCATENATE("Sheet1!K",AA3+2))+INDIRECT(CONCATENATE("Sheet1!J",AA3))*-PM5_Pu_GHS_AYBR!G3/PM5_Pu_GHS_AYBR!H3</f>
        <v/>
      </c>
      <c r="AR3" t="n">
        <v>7.157510666680087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11.43420120516841</v>
      </c>
    </row>
    <row r="4">
      <c r="A4" t="inlineStr">
        <is>
          <t>PM5</t>
        </is>
      </c>
      <c r="B4" t="inlineStr">
        <is>
          <t>GHS</t>
        </is>
      </c>
      <c r="C4" t="inlineStr">
        <is>
          <t>Empire_Wind_1</t>
        </is>
      </c>
      <c r="D4" t="inlineStr">
        <is>
          <t>D2</t>
        </is>
      </c>
      <c r="E4" t="n">
        <v>0</v>
      </c>
      <c r="F4" t="n">
        <v>2</v>
      </c>
      <c r="G4" t="n">
        <v>-2.15</v>
      </c>
      <c r="H4" t="n">
        <v>34</v>
      </c>
      <c r="I4" t="n">
        <v>9</v>
      </c>
      <c r="J4" t="n">
        <v>145.3228</v>
      </c>
      <c r="K4" t="n">
        <v>6.291</v>
      </c>
      <c r="L4" t="n">
        <v>26.5758</v>
      </c>
      <c r="M4" t="n">
        <v>0.99513</v>
      </c>
      <c r="N4" t="n">
        <v>5.0082</v>
      </c>
      <c r="O4" t="n">
        <v>0.14549</v>
      </c>
      <c r="P4" t="n">
        <v>0.73529</v>
      </c>
      <c r="Q4" t="n">
        <v>0.82724</v>
      </c>
      <c r="R4" t="n">
        <v>1.262</v>
      </c>
      <c r="S4" t="n">
        <v>0.03</v>
      </c>
      <c r="T4" t="n">
        <v>4.3559</v>
      </c>
      <c r="U4" t="n">
        <v>0.36371</v>
      </c>
      <c r="V4" t="n">
        <v>44.89</v>
      </c>
      <c r="W4" t="n">
        <v>0.02</v>
      </c>
      <c r="X4" t="n">
        <v>0.3515</v>
      </c>
      <c r="Y4" t="n">
        <v>0.5293600000000001</v>
      </c>
      <c r="Z4" t="n">
        <v>0.37</v>
      </c>
      <c r="AA4" t="n">
        <v>46</v>
      </c>
      <c r="AB4" t="n">
        <v>29</v>
      </c>
      <c r="AC4" t="n">
        <v>0</v>
      </c>
      <c r="AD4" t="n">
        <v>59000</v>
      </c>
      <c r="AE4" t="n">
        <v>20.865</v>
      </c>
      <c r="AF4" t="n">
        <v>0.35</v>
      </c>
      <c r="AG4" t="n">
        <v>1</v>
      </c>
      <c r="AH4" t="n">
        <v>1</v>
      </c>
      <c r="AI4" t="n">
        <v>1.0661</v>
      </c>
      <c r="AJ4" t="inlineStr">
        <is>
          <t>21a_FC11_OCR1.3_DR35</t>
        </is>
      </c>
      <c r="AL4" t="inlineStr">
        <is>
          <t>Pu</t>
        </is>
      </c>
      <c r="AM4">
        <f>($AR$9+$AS$9*AA4/100)</f>
        <v/>
      </c>
      <c r="AN4">
        <f>($AT$9+$AU$9*AA4/100)</f>
        <v/>
      </c>
      <c r="AO4">
        <f>($AV$9+$AW$9*AA4/100)</f>
        <v/>
      </c>
      <c r="AP4">
        <f>AM4+AN4*EXP(AO4*-G4/H4)</f>
        <v/>
      </c>
      <c r="AQ4" s="8">
        <f t="array" aca="1" ref="AQ4" ca="1">INDIRECT(CONCATENATE("Sheet1!K",AA4+2))+INDIRECT(CONCATENATE("Sheet1!J",AA4))*-PM5_Pu_GHS_AYBR!G4/PM5_Pu_GHS_AYBR!H4</f>
        <v/>
      </c>
      <c r="AR4" t="n">
        <v>-22.84143781431708</v>
      </c>
      <c r="AS4" t="n">
        <v>46.59186456516864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6.871298957600714</v>
      </c>
    </row>
    <row r="5">
      <c r="A5" t="inlineStr">
        <is>
          <t>PM5</t>
        </is>
      </c>
      <c r="B5" t="inlineStr">
        <is>
          <t>GHS</t>
        </is>
      </c>
      <c r="C5" t="inlineStr">
        <is>
          <t>Empire_Wind_1</t>
        </is>
      </c>
      <c r="D5" t="inlineStr">
        <is>
          <t>D2</t>
        </is>
      </c>
      <c r="E5" t="n">
        <v>0</v>
      </c>
      <c r="F5" t="n">
        <v>2</v>
      </c>
      <c r="G5" t="n">
        <v>-1.7</v>
      </c>
      <c r="H5" t="n">
        <v>30</v>
      </c>
      <c r="I5" t="n">
        <v>9</v>
      </c>
      <c r="J5" t="n">
        <v>145.3228</v>
      </c>
      <c r="K5" t="n">
        <v>6.4021</v>
      </c>
      <c r="L5" t="n">
        <v>25.9194</v>
      </c>
      <c r="M5" t="n">
        <v>0.99513</v>
      </c>
      <c r="N5" t="n">
        <v>5.0246</v>
      </c>
      <c r="O5" t="n">
        <v>0.14484</v>
      </c>
      <c r="P5" t="n">
        <v>0.73529</v>
      </c>
      <c r="Q5" t="n">
        <v>0.82724</v>
      </c>
      <c r="R5" t="n">
        <v>1.3301</v>
      </c>
      <c r="S5" t="n">
        <v>0.03</v>
      </c>
      <c r="T5" t="n">
        <v>4.4472</v>
      </c>
      <c r="U5" t="n">
        <v>0.37582</v>
      </c>
      <c r="V5" t="n">
        <v>44.89</v>
      </c>
      <c r="W5" t="n">
        <v>0.02</v>
      </c>
      <c r="X5" t="n">
        <v>0.3515</v>
      </c>
      <c r="Y5" t="n">
        <v>0.5293600000000001</v>
      </c>
      <c r="Z5" t="n">
        <v>0.37</v>
      </c>
      <c r="AA5" t="n">
        <v>46</v>
      </c>
      <c r="AB5" t="n">
        <v>29</v>
      </c>
      <c r="AC5" t="n">
        <v>0</v>
      </c>
      <c r="AD5" t="n">
        <v>59000</v>
      </c>
      <c r="AE5" t="n">
        <v>20.865</v>
      </c>
      <c r="AF5" t="n">
        <v>0.35</v>
      </c>
      <c r="AG5" t="n">
        <v>1</v>
      </c>
      <c r="AH5" t="n">
        <v>1</v>
      </c>
      <c r="AI5" t="n">
        <v>1.0661</v>
      </c>
      <c r="AJ5" t="inlineStr">
        <is>
          <t>21a_FC11_OCR1.3_DR35</t>
        </is>
      </c>
      <c r="AL5" t="inlineStr">
        <is>
          <t>Pu</t>
        </is>
      </c>
      <c r="AM5">
        <f>($AR$9+$AS$9*AA5/100)</f>
        <v/>
      </c>
      <c r="AN5">
        <f>($AT$9+$AU$9*AA5/100)</f>
        <v/>
      </c>
      <c r="AO5">
        <f>($AV$9+$AW$9*AA5/100)</f>
        <v/>
      </c>
      <c r="AP5">
        <f>AM5+AN5*EXP(AO5*-G5/H5)</f>
        <v/>
      </c>
      <c r="AQ5" s="8">
        <f t="array" aca="1" ref="AQ5" ca="1">INDIRECT(CONCATENATE("Sheet1!K",AA5+2))+INDIRECT(CONCATENATE("Sheet1!J",AA5))*-PM5_Pu_GHS_AYBR!G5/PM5_Pu_GHS_AYBR!H5</f>
        <v/>
      </c>
      <c r="AR5" t="n">
        <v>3.03573231779317</v>
      </c>
      <c r="AS5" t="n">
        <v>4.4229163171081e-05</v>
      </c>
      <c r="AT5" t="n">
        <v>16.60225610631419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  <c r="BH5" t="n">
        <v>4.91451986442193</v>
      </c>
    </row>
    <row r="6">
      <c r="A6" t="inlineStr">
        <is>
          <t>PM5</t>
        </is>
      </c>
      <c r="B6" t="inlineStr">
        <is>
          <t>GHS</t>
        </is>
      </c>
      <c r="C6" t="inlineStr">
        <is>
          <t>Empire_Wind_1</t>
        </is>
      </c>
      <c r="D6" t="inlineStr">
        <is>
          <t>D2</t>
        </is>
      </c>
      <c r="E6" t="n">
        <v>0</v>
      </c>
      <c r="F6" t="n">
        <v>2</v>
      </c>
      <c r="G6" t="n">
        <v>-1.7</v>
      </c>
      <c r="H6" t="n">
        <v>34</v>
      </c>
      <c r="I6" t="n">
        <v>9</v>
      </c>
      <c r="J6" t="n">
        <v>145.3228</v>
      </c>
      <c r="K6" t="n">
        <v>6.5149</v>
      </c>
      <c r="L6" t="n">
        <v>25.9194</v>
      </c>
      <c r="M6" t="n">
        <v>0.99513</v>
      </c>
      <c r="N6" t="n">
        <v>5.0538</v>
      </c>
      <c r="O6" t="n">
        <v>0.14417</v>
      </c>
      <c r="P6" t="n">
        <v>0.73529</v>
      </c>
      <c r="Q6" t="n">
        <v>0.82724</v>
      </c>
      <c r="R6" t="n">
        <v>1.262</v>
      </c>
      <c r="S6" t="n">
        <v>0.03</v>
      </c>
      <c r="T6" t="n">
        <v>4.3559</v>
      </c>
      <c r="U6" t="n">
        <v>0.36371</v>
      </c>
      <c r="V6" t="n">
        <v>44.89</v>
      </c>
      <c r="W6" t="n">
        <v>0.02</v>
      </c>
      <c r="X6" t="n">
        <v>0.3515</v>
      </c>
      <c r="Y6" t="n">
        <v>0.5293600000000001</v>
      </c>
      <c r="Z6" t="n">
        <v>0.37</v>
      </c>
      <c r="AA6" t="n">
        <v>46</v>
      </c>
      <c r="AB6" t="n">
        <v>29</v>
      </c>
      <c r="AC6" t="n">
        <v>0</v>
      </c>
      <c r="AD6" t="n">
        <v>59000</v>
      </c>
      <c r="AE6" t="n">
        <v>20.865</v>
      </c>
      <c r="AF6" t="n">
        <v>0.35</v>
      </c>
      <c r="AG6" t="n">
        <v>1</v>
      </c>
      <c r="AH6" t="n">
        <v>1</v>
      </c>
      <c r="AI6" t="n">
        <v>1.0661</v>
      </c>
      <c r="AJ6" t="inlineStr">
        <is>
          <t>21a_FC11_OCR1.3_DR35</t>
        </is>
      </c>
      <c r="AL6" t="inlineStr">
        <is>
          <t>Pu</t>
        </is>
      </c>
      <c r="AM6">
        <f>($AR$9+$AS$9*AA6/100)</f>
        <v/>
      </c>
      <c r="AN6">
        <f>($AT$9+$AU$9*AA6/100)</f>
        <v/>
      </c>
      <c r="AO6">
        <f>($AV$9+$AW$9*AA6/100)</f>
        <v/>
      </c>
      <c r="AP6">
        <f>AM6+AN6*EXP(AO6*-G6/H6)</f>
        <v/>
      </c>
      <c r="AQ6" s="8">
        <f t="array" aca="1" ref="AQ6" ca="1">INDIRECT(CONCATENATE("Sheet1!K",AA6+2))+INDIRECT(CONCATENATE("Sheet1!J",AA6))*-PM5_Pu_GHS_AYBR!G6/PM5_Pu_GHS_AYBR!H6</f>
        <v/>
      </c>
      <c r="AR6" t="n">
        <v>0.07097171084522624</v>
      </c>
      <c r="AS6" t="n">
        <v>13.19353592143889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  <c r="BH6" t="n">
        <v>7.612760950018485</v>
      </c>
    </row>
    <row r="7">
      <c r="A7" t="inlineStr">
        <is>
          <t>PM5</t>
        </is>
      </c>
      <c r="B7" t="inlineStr">
        <is>
          <t>GHS</t>
        </is>
      </c>
      <c r="C7" t="inlineStr">
        <is>
          <t>Empire_Wind_1</t>
        </is>
      </c>
      <c r="D7" t="inlineStr">
        <is>
          <t>D2</t>
        </is>
      </c>
      <c r="E7" t="n">
        <v>0</v>
      </c>
      <c r="F7" t="n">
        <v>4</v>
      </c>
      <c r="G7" t="n">
        <v>-5.5667</v>
      </c>
      <c r="H7" t="n">
        <v>30</v>
      </c>
      <c r="I7" t="n">
        <v>9</v>
      </c>
      <c r="J7" t="n">
        <v>36.9907</v>
      </c>
      <c r="K7" t="n">
        <v>5.3082</v>
      </c>
      <c r="L7" t="n">
        <v>9.041399999999999</v>
      </c>
      <c r="M7" t="n">
        <v>0.67865</v>
      </c>
      <c r="N7" t="n">
        <v>346.2503</v>
      </c>
      <c r="O7" t="n">
        <v>0.09164700000000001</v>
      </c>
      <c r="P7" t="n">
        <v>31.5076</v>
      </c>
      <c r="Q7" t="n">
        <v>0.97802</v>
      </c>
      <c r="R7" t="n">
        <v>1.4225</v>
      </c>
      <c r="S7" t="n">
        <v>0.03</v>
      </c>
      <c r="T7" t="n">
        <v>3.6966</v>
      </c>
      <c r="U7" t="n">
        <v>0.47168</v>
      </c>
      <c r="V7" t="n">
        <v>44.89</v>
      </c>
      <c r="W7" t="n">
        <v>0.02</v>
      </c>
      <c r="X7" t="n">
        <v>0.3515</v>
      </c>
      <c r="Y7" t="n">
        <v>0.61412</v>
      </c>
      <c r="Z7" t="n">
        <v>0.37</v>
      </c>
      <c r="AA7" t="n">
        <v>63</v>
      </c>
      <c r="AB7" t="n">
        <v>30</v>
      </c>
      <c r="AC7" t="n">
        <v>0</v>
      </c>
      <c r="AD7" t="n">
        <v>87000</v>
      </c>
      <c r="AE7" t="n">
        <v>45.4</v>
      </c>
      <c r="AF7" t="n">
        <v>0.35</v>
      </c>
      <c r="AG7" t="n">
        <v>1</v>
      </c>
      <c r="AH7" t="n">
        <v>1</v>
      </c>
      <c r="AI7" t="n">
        <v>1.2328</v>
      </c>
      <c r="AJ7" t="inlineStr">
        <is>
          <t>21a_FC11_OCR1.3_DR35</t>
        </is>
      </c>
      <c r="AL7" t="inlineStr">
        <is>
          <t>Pu</t>
        </is>
      </c>
      <c r="AM7">
        <f>($AR$9+$AS$9*AA7/100)</f>
        <v/>
      </c>
      <c r="AN7">
        <f>($AT$9+$AU$9*AA7/100)</f>
        <v/>
      </c>
      <c r="AO7">
        <f>($AV$9+$AW$9*AA7/100)</f>
        <v/>
      </c>
      <c r="AP7">
        <f>AM7+AN7*EXP(AO7*-G7/H7)</f>
        <v/>
      </c>
      <c r="AQ7" s="8">
        <f t="array" aca="1" ref="AQ7" ca="1">INDIRECT(CONCATENATE("Sheet1!K",AA7+2))+INDIRECT(CONCATENATE("Sheet1!J",AA7))*-PM5_Pu_GHS_AYBR!G7/PM5_Pu_GHS_AYBR!H7</f>
        <v/>
      </c>
      <c r="AR7" t="n">
        <v>32.77006726442593</v>
      </c>
      <c r="AS7" t="n">
        <v>-49.34387466518132</v>
      </c>
      <c r="AT7" t="n">
        <v>-81.03001342832704</v>
      </c>
      <c r="AU7" t="n">
        <v>141.9691624550485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  <c r="BH7" t="n">
        <v>0.8991082797757535</v>
      </c>
    </row>
    <row r="8">
      <c r="A8" t="inlineStr">
        <is>
          <t>PM5</t>
        </is>
      </c>
      <c r="B8" t="inlineStr">
        <is>
          <t>GHS</t>
        </is>
      </c>
      <c r="C8" t="inlineStr">
        <is>
          <t>Empire_Wind_1</t>
        </is>
      </c>
      <c r="D8" t="inlineStr">
        <is>
          <t>D2</t>
        </is>
      </c>
      <c r="E8" t="n">
        <v>0</v>
      </c>
      <c r="F8" t="n">
        <v>4</v>
      </c>
      <c r="G8" t="n">
        <v>-5.5667</v>
      </c>
      <c r="H8" t="n">
        <v>34</v>
      </c>
      <c r="I8" t="n">
        <v>9</v>
      </c>
      <c r="J8" t="n">
        <v>36.9907</v>
      </c>
      <c r="K8" t="n">
        <v>5.2763</v>
      </c>
      <c r="L8" t="n">
        <v>9.041399999999999</v>
      </c>
      <c r="M8" t="n">
        <v>0.67865</v>
      </c>
      <c r="N8" t="n">
        <v>342.2662</v>
      </c>
      <c r="O8" t="n">
        <v>0.09263</v>
      </c>
      <c r="P8" t="n">
        <v>31.5076</v>
      </c>
      <c r="Q8" t="n">
        <v>0.97802</v>
      </c>
      <c r="R8" t="n">
        <v>1.3014</v>
      </c>
      <c r="S8" t="n">
        <v>0.03</v>
      </c>
      <c r="T8" t="n">
        <v>3.5729</v>
      </c>
      <c r="U8" t="n">
        <v>0.45429</v>
      </c>
      <c r="V8" t="n">
        <v>44.89</v>
      </c>
      <c r="W8" t="n">
        <v>0.02</v>
      </c>
      <c r="X8" t="n">
        <v>0.3515</v>
      </c>
      <c r="Y8" t="n">
        <v>0.61412</v>
      </c>
      <c r="Z8" t="n">
        <v>0.37</v>
      </c>
      <c r="AA8" t="n">
        <v>63</v>
      </c>
      <c r="AB8" t="n">
        <v>30</v>
      </c>
      <c r="AC8" t="n">
        <v>0</v>
      </c>
      <c r="AD8" t="n">
        <v>87000</v>
      </c>
      <c r="AE8" t="n">
        <v>45.4</v>
      </c>
      <c r="AF8" t="n">
        <v>0.35</v>
      </c>
      <c r="AG8" t="n">
        <v>1</v>
      </c>
      <c r="AH8" t="n">
        <v>1</v>
      </c>
      <c r="AI8" t="n">
        <v>1.2328</v>
      </c>
      <c r="AJ8" t="inlineStr">
        <is>
          <t>21a_FC11_OCR1.3_DR35</t>
        </is>
      </c>
      <c r="AL8" t="inlineStr">
        <is>
          <t>Pu</t>
        </is>
      </c>
      <c r="AM8">
        <f>($AR$9+$AS$9*AA8/100)</f>
        <v/>
      </c>
      <c r="AN8">
        <f>($AT$9+$AU$9*AA8/100)</f>
        <v/>
      </c>
      <c r="AO8">
        <f>($AV$9+$AW$9*AA8/100)</f>
        <v/>
      </c>
      <c r="AP8">
        <f>AM8+AN8*EXP(AO8*-G8/H8)</f>
        <v/>
      </c>
      <c r="AQ8" s="8">
        <f t="array" aca="1" ref="AQ8" ca="1">INDIRECT(CONCATENATE("Sheet1!K",AA8+2))+INDIRECT(CONCATENATE("Sheet1!J",AA8))*-PM5_Pu_GHS_AYBR!G8/PM5_Pu_GHS_AYBR!H8</f>
        <v/>
      </c>
      <c r="AR8" t="n">
        <v>4.22188002473092</v>
      </c>
      <c r="AS8" t="n">
        <v>0.005951363874667096</v>
      </c>
      <c r="AT8" t="n">
        <v>8.196058172458452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0</t>
        </is>
      </c>
      <c r="BF8" t="inlineStr">
        <is>
          <t>2</t>
        </is>
      </c>
      <c r="BH8" t="n">
        <v>3.006448181094708</v>
      </c>
    </row>
    <row r="9">
      <c r="A9" t="inlineStr">
        <is>
          <t>PM5</t>
        </is>
      </c>
      <c r="B9" t="inlineStr">
        <is>
          <t>GHS</t>
        </is>
      </c>
      <c r="C9" t="inlineStr">
        <is>
          <t>Empire_Wind_1</t>
        </is>
      </c>
      <c r="D9" t="inlineStr">
        <is>
          <t>D2</t>
        </is>
      </c>
      <c r="E9" t="n">
        <v>0</v>
      </c>
      <c r="F9" t="n">
        <v>4</v>
      </c>
      <c r="G9" t="n">
        <v>-5.1333</v>
      </c>
      <c r="H9" t="n">
        <v>30</v>
      </c>
      <c r="I9" t="n">
        <v>9</v>
      </c>
      <c r="J9" t="n">
        <v>36.9907</v>
      </c>
      <c r="K9" t="n">
        <v>5.2871</v>
      </c>
      <c r="L9" t="n">
        <v>9.428800000000001</v>
      </c>
      <c r="M9" t="n">
        <v>0.67865</v>
      </c>
      <c r="N9" t="n">
        <v>343.7936</v>
      </c>
      <c r="O9" t="n">
        <v>0.092297</v>
      </c>
      <c r="P9" t="n">
        <v>31.5076</v>
      </c>
      <c r="Q9" t="n">
        <v>0.97802</v>
      </c>
      <c r="R9" t="n">
        <v>1.4225</v>
      </c>
      <c r="S9" t="n">
        <v>0.03</v>
      </c>
      <c r="T9" t="n">
        <v>3.6966</v>
      </c>
      <c r="U9" t="n">
        <v>0.47168</v>
      </c>
      <c r="V9" t="n">
        <v>44.89</v>
      </c>
      <c r="W9" t="n">
        <v>0.02</v>
      </c>
      <c r="X9" t="n">
        <v>0.3515</v>
      </c>
      <c r="Y9" t="n">
        <v>0.61412</v>
      </c>
      <c r="Z9" t="n">
        <v>0.37</v>
      </c>
      <c r="AA9" t="n">
        <v>63</v>
      </c>
      <c r="AB9" t="n">
        <v>30</v>
      </c>
      <c r="AC9" t="n">
        <v>0</v>
      </c>
      <c r="AD9" t="n">
        <v>87000</v>
      </c>
      <c r="AE9" t="n">
        <v>45.4</v>
      </c>
      <c r="AF9" t="n">
        <v>0.35</v>
      </c>
      <c r="AG9" t="n">
        <v>1</v>
      </c>
      <c r="AH9" t="n">
        <v>1</v>
      </c>
      <c r="AI9" t="n">
        <v>1.2328</v>
      </c>
      <c r="AJ9" t="inlineStr">
        <is>
          <t>21a_FC11_OCR1.3_DR35</t>
        </is>
      </c>
      <c r="AL9" t="inlineStr">
        <is>
          <t>Pu</t>
        </is>
      </c>
      <c r="AM9">
        <f>($AR$9+$AS$9*AA9/100)</f>
        <v/>
      </c>
      <c r="AN9">
        <f>($AT$9+$AU$9*AA9/100)</f>
        <v/>
      </c>
      <c r="AO9">
        <f>($AV$9+$AW$9*AA9/100)</f>
        <v/>
      </c>
      <c r="AP9">
        <f>AM9+AN9*EXP(AO9*-G9/H9)</f>
        <v/>
      </c>
      <c r="AQ9" s="8">
        <f t="array" aca="1" ref="AQ9" ca="1">INDIRECT(CONCATENATE("Sheet1!K",AA9+2))+INDIRECT(CONCATENATE("Sheet1!J",AA9))*-PM5_Pu_GHS_AYBR!G9/PM5_Pu_GHS_AYBR!H9</f>
        <v/>
      </c>
      <c r="AR9" s="9" t="n">
        <v>32.45732049601476</v>
      </c>
      <c r="AS9" s="9" t="n">
        <v>-42.19964139791379</v>
      </c>
      <c r="AT9" s="9" t="n">
        <v>-17.2350920910132</v>
      </c>
      <c r="AU9" s="9" t="n">
        <v>25.89686633330132</v>
      </c>
      <c r="AV9" s="9" t="n">
        <v>-2.924507172141838</v>
      </c>
      <c r="AW9" s="9" t="n">
        <v>7.010962662454473</v>
      </c>
      <c r="AX9" s="9" t="n">
        <v>1</v>
      </c>
      <c r="AY9" s="9" t="n">
        <v>1</v>
      </c>
      <c r="AZ9" s="9" t="n">
        <v>1</v>
      </c>
      <c r="BA9" s="9" t="n"/>
      <c r="BB9" s="9" t="inlineStr">
        <is>
          <t>Dr</t>
        </is>
      </c>
      <c r="BC9" s="9" t="inlineStr">
        <is>
          <t>z_L</t>
        </is>
      </c>
      <c r="BD9" s="9" t="n"/>
      <c r="BE9" s="9" t="inlineStr">
        <is>
          <t>1</t>
        </is>
      </c>
      <c r="BF9" s="9" t="inlineStr">
        <is>
          <t>2</t>
        </is>
      </c>
      <c r="BG9" s="9" t="n"/>
      <c r="BH9" s="9" t="n">
        <v>0.2637383930436724</v>
      </c>
    </row>
    <row r="10">
      <c r="A10" t="inlineStr">
        <is>
          <t>PM5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D2</t>
        </is>
      </c>
      <c r="E10" t="n">
        <v>0</v>
      </c>
      <c r="F10" t="n">
        <v>4</v>
      </c>
      <c r="G10" t="n">
        <v>-5.1333</v>
      </c>
      <c r="H10" t="n">
        <v>34</v>
      </c>
      <c r="I10" t="n">
        <v>9</v>
      </c>
      <c r="J10" t="n">
        <v>36.9907</v>
      </c>
      <c r="K10" t="n">
        <v>5.2577</v>
      </c>
      <c r="L10" t="n">
        <v>9.428800000000001</v>
      </c>
      <c r="M10" t="n">
        <v>0.67865</v>
      </c>
      <c r="N10" t="n">
        <v>340.1462</v>
      </c>
      <c r="O10" t="n">
        <v>0.09320299999999999</v>
      </c>
      <c r="P10" t="n">
        <v>31.5076</v>
      </c>
      <c r="Q10" t="n">
        <v>0.97802</v>
      </c>
      <c r="R10" t="n">
        <v>1.3014</v>
      </c>
      <c r="S10" t="n">
        <v>0.03</v>
      </c>
      <c r="T10" t="n">
        <v>3.5729</v>
      </c>
      <c r="U10" t="n">
        <v>0.45429</v>
      </c>
      <c r="V10" t="n">
        <v>44.89</v>
      </c>
      <c r="W10" t="n">
        <v>0.02</v>
      </c>
      <c r="X10" t="n">
        <v>0.3515</v>
      </c>
      <c r="Y10" t="n">
        <v>0.61412</v>
      </c>
      <c r="Z10" t="n">
        <v>0.37</v>
      </c>
      <c r="AA10" t="n">
        <v>63</v>
      </c>
      <c r="AB10" t="n">
        <v>30</v>
      </c>
      <c r="AC10" t="n">
        <v>0</v>
      </c>
      <c r="AD10" t="n">
        <v>87000</v>
      </c>
      <c r="AE10" t="n">
        <v>45.4</v>
      </c>
      <c r="AF10" t="n">
        <v>0.35</v>
      </c>
      <c r="AG10" t="n">
        <v>1</v>
      </c>
      <c r="AH10" t="n">
        <v>1</v>
      </c>
      <c r="AI10" t="n">
        <v>1.2328</v>
      </c>
      <c r="AJ10" t="inlineStr">
        <is>
          <t>21a_FC11_OCR1.3_DR35</t>
        </is>
      </c>
      <c r="AL10" t="inlineStr">
        <is>
          <t>Pu</t>
        </is>
      </c>
      <c r="AM10">
        <f>($AR$9+$AS$9*AA10/100)</f>
        <v/>
      </c>
      <c r="AN10">
        <f>($AT$9+$AU$9*AA10/100)</f>
        <v/>
      </c>
      <c r="AO10">
        <f>($AV$9+$AW$9*AA10/100)</f>
        <v/>
      </c>
      <c r="AP10">
        <f>AM10+AN10*EXP(AO10*-G10/H10)</f>
        <v/>
      </c>
      <c r="AQ10" s="8">
        <f t="array" aca="1" ref="AQ10" ca="1">INDIRECT(CONCATENATE("Sheet1!K",AA10+2))+INDIRECT(CONCATENATE("Sheet1!J",AA10))*-PM5_Pu_GHS_AYBR!G10/PM5_Pu_GHS_AYBR!H10</f>
        <v/>
      </c>
      <c r="AR10" t="n">
        <v>7.157510666680087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0</t>
        </is>
      </c>
      <c r="BF10" t="inlineStr">
        <is>
          <t>0</t>
        </is>
      </c>
      <c r="BH10" t="n">
        <v>11.43420120516841</v>
      </c>
    </row>
    <row r="11">
      <c r="A11" t="inlineStr">
        <is>
          <t>PM5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D2</t>
        </is>
      </c>
      <c r="E11" t="n">
        <v>0</v>
      </c>
      <c r="F11" t="n">
        <v>4</v>
      </c>
      <c r="G11" t="n">
        <v>-4.7</v>
      </c>
      <c r="H11" t="n">
        <v>30</v>
      </c>
      <c r="I11" t="n">
        <v>9</v>
      </c>
      <c r="J11" t="n">
        <v>36.9907</v>
      </c>
      <c r="K11" t="n">
        <v>5.266</v>
      </c>
      <c r="L11" t="n">
        <v>9.8161</v>
      </c>
      <c r="M11" t="n">
        <v>0.67865</v>
      </c>
      <c r="N11" t="n">
        <v>341.3715</v>
      </c>
      <c r="O11" t="n">
        <v>0.092947</v>
      </c>
      <c r="P11" t="n">
        <v>31.5076</v>
      </c>
      <c r="Q11" t="n">
        <v>0.97802</v>
      </c>
      <c r="R11" t="n">
        <v>1.4225</v>
      </c>
      <c r="S11" t="n">
        <v>0.03</v>
      </c>
      <c r="T11" t="n">
        <v>3.6966</v>
      </c>
      <c r="U11" t="n">
        <v>0.47168</v>
      </c>
      <c r="V11" t="n">
        <v>44.89</v>
      </c>
      <c r="W11" t="n">
        <v>0.02</v>
      </c>
      <c r="X11" t="n">
        <v>0.3515</v>
      </c>
      <c r="Y11" t="n">
        <v>0.61412</v>
      </c>
      <c r="Z11" t="n">
        <v>0.37</v>
      </c>
      <c r="AA11" t="n">
        <v>63</v>
      </c>
      <c r="AB11" t="n">
        <v>30</v>
      </c>
      <c r="AC11" t="n">
        <v>0</v>
      </c>
      <c r="AD11" t="n">
        <v>87000</v>
      </c>
      <c r="AE11" t="n">
        <v>45.4</v>
      </c>
      <c r="AF11" t="n">
        <v>0.35</v>
      </c>
      <c r="AG11" t="n">
        <v>1</v>
      </c>
      <c r="AH11" t="n">
        <v>1</v>
      </c>
      <c r="AI11" t="n">
        <v>1.2328</v>
      </c>
      <c r="AJ11" t="inlineStr">
        <is>
          <t>21a_FC11_OCR1.3_DR35</t>
        </is>
      </c>
      <c r="AL11" t="inlineStr">
        <is>
          <t>Pu</t>
        </is>
      </c>
      <c r="AM11">
        <f>($AR$9+$AS$9*AA11/100)</f>
        <v/>
      </c>
      <c r="AN11">
        <f>($AT$9+$AU$9*AA11/100)</f>
        <v/>
      </c>
      <c r="AO11">
        <f>($AV$9+$AW$9*AA11/100)</f>
        <v/>
      </c>
      <c r="AP11">
        <f>AM11+AN11*EXP(AO11*-G11/H11)</f>
        <v/>
      </c>
      <c r="AQ11" s="8">
        <f t="array" aca="1" ref="AQ11" ca="1">INDIRECT(CONCATENATE("Sheet1!K",AA11+2))+INDIRECT(CONCATENATE("Sheet1!J",AA11))*-PM5_Pu_GHS_AYBR!G11/PM5_Pu_GHS_AYBR!H11</f>
        <v/>
      </c>
      <c r="AR11" t="n">
        <v>-76.49596470412114</v>
      </c>
      <c r="AS11" t="n">
        <v>146.6792765122846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1</t>
        </is>
      </c>
      <c r="BF11" t="inlineStr">
        <is>
          <t>0</t>
        </is>
      </c>
      <c r="BH11" t="n">
        <v>10.16778755489729</v>
      </c>
    </row>
    <row r="12">
      <c r="A12" t="inlineStr">
        <is>
          <t>PM5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D2</t>
        </is>
      </c>
      <c r="E12" t="n">
        <v>0</v>
      </c>
      <c r="F12" t="n">
        <v>4</v>
      </c>
      <c r="G12" t="n">
        <v>-4.7</v>
      </c>
      <c r="H12" t="n">
        <v>34</v>
      </c>
      <c r="I12" t="n">
        <v>9</v>
      </c>
      <c r="J12" t="n">
        <v>36.9907</v>
      </c>
      <c r="K12" t="n">
        <v>5.239</v>
      </c>
      <c r="L12" t="n">
        <v>9.8161</v>
      </c>
      <c r="M12" t="n">
        <v>0.67865</v>
      </c>
      <c r="N12" t="n">
        <v>338.0524</v>
      </c>
      <c r="O12" t="n">
        <v>0.093777</v>
      </c>
      <c r="P12" t="n">
        <v>31.5076</v>
      </c>
      <c r="Q12" t="n">
        <v>0.97802</v>
      </c>
      <c r="R12" t="n">
        <v>1.3014</v>
      </c>
      <c r="S12" t="n">
        <v>0.03</v>
      </c>
      <c r="T12" t="n">
        <v>3.5729</v>
      </c>
      <c r="U12" t="n">
        <v>0.45429</v>
      </c>
      <c r="V12" t="n">
        <v>44.89</v>
      </c>
      <c r="W12" t="n">
        <v>0.02</v>
      </c>
      <c r="X12" t="n">
        <v>0.3515</v>
      </c>
      <c r="Y12" t="n">
        <v>0.61412</v>
      </c>
      <c r="Z12" t="n">
        <v>0.37</v>
      </c>
      <c r="AA12" t="n">
        <v>63</v>
      </c>
      <c r="AB12" t="n">
        <v>30</v>
      </c>
      <c r="AC12" t="n">
        <v>0</v>
      </c>
      <c r="AD12" t="n">
        <v>87000</v>
      </c>
      <c r="AE12" t="n">
        <v>45.4</v>
      </c>
      <c r="AF12" t="n">
        <v>0.35</v>
      </c>
      <c r="AG12" t="n">
        <v>1</v>
      </c>
      <c r="AH12" t="n">
        <v>1</v>
      </c>
      <c r="AI12" t="n">
        <v>1.2328</v>
      </c>
      <c r="AJ12" t="inlineStr">
        <is>
          <t>21a_FC11_OCR1.3_DR35</t>
        </is>
      </c>
      <c r="AL12" t="inlineStr">
        <is>
          <t>Pu</t>
        </is>
      </c>
      <c r="AM12">
        <f>($AR$9+$AS$9*AA12/100)</f>
        <v/>
      </c>
      <c r="AN12">
        <f>($AT$9+$AU$9*AA12/100)</f>
        <v/>
      </c>
      <c r="AO12">
        <f>($AV$9+$AW$9*AA12/100)</f>
        <v/>
      </c>
      <c r="AP12">
        <f>AM12+AN12*EXP(AO12*-G12/H12)</f>
        <v/>
      </c>
      <c r="AQ12" s="8">
        <f t="array" aca="1" ref="AQ12" ca="1">INDIRECT(CONCATENATE("Sheet1!K",AA12+2))+INDIRECT(CONCATENATE("Sheet1!J",AA12))*-PM5_Pu_GHS_AYBR!G12/PM5_Pu_GHS_AYBR!H12</f>
        <v/>
      </c>
      <c r="AR12" t="n">
        <v>0.07097171084522624</v>
      </c>
      <c r="AS12" t="n">
        <v>13.19353592143889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0</t>
        </is>
      </c>
      <c r="BF12" t="inlineStr">
        <is>
          <t>1</t>
        </is>
      </c>
      <c r="BH12" t="n">
        <v>7.612760950018485</v>
      </c>
    </row>
    <row r="13">
      <c r="A13" t="inlineStr">
        <is>
          <t>PM5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D2</t>
        </is>
      </c>
      <c r="E13" t="n">
        <v>0</v>
      </c>
      <c r="F13" t="n">
        <v>4</v>
      </c>
      <c r="G13" t="n">
        <v>-4.2667</v>
      </c>
      <c r="H13" t="n">
        <v>30</v>
      </c>
      <c r="I13" t="n">
        <v>9</v>
      </c>
      <c r="J13" t="n">
        <v>36.9907</v>
      </c>
      <c r="K13" t="n">
        <v>5.2449</v>
      </c>
      <c r="L13" t="n">
        <v>10.2035</v>
      </c>
      <c r="M13" t="n">
        <v>0.67865</v>
      </c>
      <c r="N13" t="n">
        <v>338.9834</v>
      </c>
      <c r="O13" t="n">
        <v>0.093598</v>
      </c>
      <c r="P13" t="n">
        <v>31.5076</v>
      </c>
      <c r="Q13" t="n">
        <v>0.97802</v>
      </c>
      <c r="R13" t="n">
        <v>1.4225</v>
      </c>
      <c r="S13" t="n">
        <v>0.03</v>
      </c>
      <c r="T13" t="n">
        <v>3.6966</v>
      </c>
      <c r="U13" t="n">
        <v>0.47168</v>
      </c>
      <c r="V13" t="n">
        <v>44.89</v>
      </c>
      <c r="W13" t="n">
        <v>0.02</v>
      </c>
      <c r="X13" t="n">
        <v>0.3515</v>
      </c>
      <c r="Y13" t="n">
        <v>0.61412</v>
      </c>
      <c r="Z13" t="n">
        <v>0.37</v>
      </c>
      <c r="AA13" t="n">
        <v>63</v>
      </c>
      <c r="AB13" t="n">
        <v>30</v>
      </c>
      <c r="AC13" t="n">
        <v>0</v>
      </c>
      <c r="AD13" t="n">
        <v>87000</v>
      </c>
      <c r="AE13" t="n">
        <v>45.4</v>
      </c>
      <c r="AF13" t="n">
        <v>0.35</v>
      </c>
      <c r="AG13" t="n">
        <v>1</v>
      </c>
      <c r="AH13" t="n">
        <v>1</v>
      </c>
      <c r="AI13" t="n">
        <v>1.2328</v>
      </c>
      <c r="AJ13" t="inlineStr">
        <is>
          <t>21a_FC11_OCR1.3_DR35</t>
        </is>
      </c>
      <c r="AL13" t="inlineStr">
        <is>
          <t>Pu</t>
        </is>
      </c>
      <c r="AM13">
        <f>($AR$9+$AS$9*AA13/100)</f>
        <v/>
      </c>
      <c r="AN13">
        <f>($AT$9+$AU$9*AA13/100)</f>
        <v/>
      </c>
      <c r="AO13">
        <f>($AV$9+$AW$9*AA13/100)</f>
        <v/>
      </c>
      <c r="AP13">
        <f>AM13+AN13*EXP(AO13*-G13/H13)</f>
        <v/>
      </c>
      <c r="AQ13" s="8">
        <f t="array" aca="1" ref="AQ13" ca="1">INDIRECT(CONCATENATE("Sheet1!K",AA13+2))+INDIRECT(CONCATENATE("Sheet1!J",AA13))*-PM5_Pu_GHS_AYBR!G13/PM5_Pu_GHS_AYBR!H13</f>
        <v/>
      </c>
      <c r="AR13" t="n">
        <v>252.5055782938549</v>
      </c>
      <c r="AS13" t="n">
        <v>-440.8721464562208</v>
      </c>
      <c r="AT13" t="n">
        <v>-687.7178632151073</v>
      </c>
      <c r="AU13" t="n">
        <v>1229.453229648034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1</t>
        </is>
      </c>
      <c r="BF13" t="inlineStr">
        <is>
          <t>1</t>
        </is>
      </c>
      <c r="BH13" t="n">
        <v>1.656862268992856</v>
      </c>
    </row>
    <row r="14">
      <c r="A14" t="inlineStr">
        <is>
          <t>PM5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D2</t>
        </is>
      </c>
      <c r="E14" t="n">
        <v>0</v>
      </c>
      <c r="F14" t="n">
        <v>4</v>
      </c>
      <c r="G14" t="n">
        <v>-4.2667</v>
      </c>
      <c r="H14" t="n">
        <v>34</v>
      </c>
      <c r="I14" t="n">
        <v>9</v>
      </c>
      <c r="J14" t="n">
        <v>36.9907</v>
      </c>
      <c r="K14" t="n">
        <v>5.2204</v>
      </c>
      <c r="L14" t="n">
        <v>10.2035</v>
      </c>
      <c r="M14" t="n">
        <v>0.67865</v>
      </c>
      <c r="N14" t="n">
        <v>335.9841</v>
      </c>
      <c r="O14" t="n">
        <v>0.094351</v>
      </c>
      <c r="P14" t="n">
        <v>31.5076</v>
      </c>
      <c r="Q14" t="n">
        <v>0.97802</v>
      </c>
      <c r="R14" t="n">
        <v>1.3014</v>
      </c>
      <c r="S14" t="n">
        <v>0.03</v>
      </c>
      <c r="T14" t="n">
        <v>3.5729</v>
      </c>
      <c r="U14" t="n">
        <v>0.45429</v>
      </c>
      <c r="V14" t="n">
        <v>44.89</v>
      </c>
      <c r="W14" t="n">
        <v>0.02</v>
      </c>
      <c r="X14" t="n">
        <v>0.3515</v>
      </c>
      <c r="Y14" t="n">
        <v>0.61412</v>
      </c>
      <c r="Z14" t="n">
        <v>0.37</v>
      </c>
      <c r="AA14" t="n">
        <v>63</v>
      </c>
      <c r="AB14" t="n">
        <v>30</v>
      </c>
      <c r="AC14" t="n">
        <v>0</v>
      </c>
      <c r="AD14" t="n">
        <v>87000</v>
      </c>
      <c r="AE14" t="n">
        <v>45.4</v>
      </c>
      <c r="AF14" t="n">
        <v>0.35</v>
      </c>
      <c r="AG14" t="n">
        <v>1</v>
      </c>
      <c r="AH14" t="n">
        <v>1</v>
      </c>
      <c r="AI14" t="n">
        <v>1.2328</v>
      </c>
      <c r="AJ14" t="inlineStr">
        <is>
          <t>21a_FC11_OCR1.3_DR35</t>
        </is>
      </c>
      <c r="AL14" t="inlineStr">
        <is>
          <t>Pu</t>
        </is>
      </c>
      <c r="AM14">
        <f>($AR$9+$AS$9*AA14/100)</f>
        <v/>
      </c>
      <c r="AN14">
        <f>($AT$9+$AU$9*AA14/100)</f>
        <v/>
      </c>
      <c r="AO14">
        <f>($AV$9+$AW$9*AA14/100)</f>
        <v/>
      </c>
      <c r="AP14">
        <f>AM14+AN14*EXP(AO14*-G14/H14)</f>
        <v/>
      </c>
      <c r="AQ14" s="8">
        <f t="array" aca="1" ref="AQ14" ca="1">INDIRECT(CONCATENATE("Sheet1!K",AA14+2))+INDIRECT(CONCATENATE("Sheet1!J",AA14))*-PM5_Pu_GHS_AYBR!G14/PM5_Pu_GHS_AYBR!H14</f>
        <v/>
      </c>
      <c r="AR14" t="n">
        <v>4.22188002473092</v>
      </c>
      <c r="AS14" t="n">
        <v>0.005951363874667096</v>
      </c>
      <c r="AT14" t="n">
        <v>8.196058172458452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0</t>
        </is>
      </c>
      <c r="BF14" t="inlineStr">
        <is>
          <t>2</t>
        </is>
      </c>
      <c r="BH14" t="n">
        <v>3.006448181094708</v>
      </c>
    </row>
    <row r="15">
      <c r="A15" t="inlineStr">
        <is>
          <t>PM5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D2</t>
        </is>
      </c>
      <c r="E15" t="n">
        <v>0</v>
      </c>
      <c r="F15" t="n">
        <v>4</v>
      </c>
      <c r="G15" t="n">
        <v>-3.8333</v>
      </c>
      <c r="H15" t="n">
        <v>30</v>
      </c>
      <c r="I15" t="n">
        <v>9</v>
      </c>
      <c r="J15" t="n">
        <v>36.9907</v>
      </c>
      <c r="K15" t="n">
        <v>5.2237</v>
      </c>
      <c r="L15" t="n">
        <v>10.5908</v>
      </c>
      <c r="M15" t="n">
        <v>0.67865</v>
      </c>
      <c r="N15" t="n">
        <v>336.6284</v>
      </c>
      <c r="O15" t="n">
        <v>0.094248</v>
      </c>
      <c r="P15" t="n">
        <v>31.5076</v>
      </c>
      <c r="Q15" t="n">
        <v>0.97802</v>
      </c>
      <c r="R15" t="n">
        <v>1.4225</v>
      </c>
      <c r="S15" t="n">
        <v>0.03</v>
      </c>
      <c r="T15" t="n">
        <v>3.6966</v>
      </c>
      <c r="U15" t="n">
        <v>0.47168</v>
      </c>
      <c r="V15" t="n">
        <v>44.89</v>
      </c>
      <c r="W15" t="n">
        <v>0.02</v>
      </c>
      <c r="X15" t="n">
        <v>0.3515</v>
      </c>
      <c r="Y15" t="n">
        <v>0.61412</v>
      </c>
      <c r="Z15" t="n">
        <v>0.37</v>
      </c>
      <c r="AA15" t="n">
        <v>63</v>
      </c>
      <c r="AB15" t="n">
        <v>30</v>
      </c>
      <c r="AC15" t="n">
        <v>0</v>
      </c>
      <c r="AD15" t="n">
        <v>87000</v>
      </c>
      <c r="AE15" t="n">
        <v>45.4</v>
      </c>
      <c r="AF15" t="n">
        <v>0.35</v>
      </c>
      <c r="AG15" t="n">
        <v>1</v>
      </c>
      <c r="AH15" t="n">
        <v>1</v>
      </c>
      <c r="AI15" t="n">
        <v>1.2328</v>
      </c>
      <c r="AJ15" t="inlineStr">
        <is>
          <t>21a_FC11_OCR1.3_DR35</t>
        </is>
      </c>
      <c r="AL15" t="inlineStr">
        <is>
          <t>Pu</t>
        </is>
      </c>
      <c r="AM15">
        <f>($AR$9+$AS$9*AA15/100)</f>
        <v/>
      </c>
      <c r="AN15">
        <f>($AT$9+$AU$9*AA15/100)</f>
        <v/>
      </c>
      <c r="AO15">
        <f>($AV$9+$AW$9*AA15/100)</f>
        <v/>
      </c>
      <c r="AP15">
        <f>AM15+AN15*EXP(AO15*-G15/H15)</f>
        <v/>
      </c>
      <c r="AQ15" s="8">
        <f t="array" aca="1" ref="AQ15" ca="1">INDIRECT(CONCATENATE("Sheet1!K",AA15+2))+INDIRECT(CONCATENATE("Sheet1!J",AA15))*-PM5_Pu_GHS_AYBR!G15/PM5_Pu_GHS_AYBR!H15</f>
        <v/>
      </c>
      <c r="AR15" t="n">
        <v>48.76170333067121</v>
      </c>
      <c r="AS15" t="n">
        <v>-80.10992836347546</v>
      </c>
      <c r="AT15" t="n">
        <v>-25.14369331089372</v>
      </c>
      <c r="AU15" t="n">
        <v>45.27955253093189</v>
      </c>
      <c r="AV15" t="n">
        <v>25.99653645679635</v>
      </c>
      <c r="AW15" t="n">
        <v>-39.72287091344037</v>
      </c>
      <c r="AX15" t="n">
        <v>1</v>
      </c>
      <c r="AY15" t="n">
        <v>1</v>
      </c>
      <c r="AZ15" t="n">
        <v>1</v>
      </c>
      <c r="BB15" t="inlineStr">
        <is>
          <t>tan_phi</t>
        </is>
      </c>
      <c r="BC15" t="inlineStr">
        <is>
          <t>z_L</t>
        </is>
      </c>
      <c r="BE15" t="inlineStr">
        <is>
          <t>1</t>
        </is>
      </c>
      <c r="BF15" t="inlineStr">
        <is>
          <t>2</t>
        </is>
      </c>
      <c r="BH15" t="n">
        <v>0.5033502795994523</v>
      </c>
    </row>
    <row r="16">
      <c r="A16" t="inlineStr">
        <is>
          <t>PM5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D2</t>
        </is>
      </c>
      <c r="E16" t="n">
        <v>0</v>
      </c>
      <c r="F16" t="n">
        <v>4</v>
      </c>
      <c r="G16" t="n">
        <v>-3.8333</v>
      </c>
      <c r="H16" t="n">
        <v>34</v>
      </c>
      <c r="I16" t="n">
        <v>9</v>
      </c>
      <c r="J16" t="n">
        <v>36.9907</v>
      </c>
      <c r="K16" t="n">
        <v>5.2018</v>
      </c>
      <c r="L16" t="n">
        <v>10.5908</v>
      </c>
      <c r="M16" t="n">
        <v>0.67865</v>
      </c>
      <c r="N16" t="n">
        <v>333.941</v>
      </c>
      <c r="O16" t="n">
        <v>0.094925</v>
      </c>
      <c r="P16" t="n">
        <v>31.5076</v>
      </c>
      <c r="Q16" t="n">
        <v>0.97802</v>
      </c>
      <c r="R16" t="n">
        <v>1.3014</v>
      </c>
      <c r="S16" t="n">
        <v>0.03</v>
      </c>
      <c r="T16" t="n">
        <v>3.5729</v>
      </c>
      <c r="U16" t="n">
        <v>0.45429</v>
      </c>
      <c r="V16" t="n">
        <v>44.89</v>
      </c>
      <c r="W16" t="n">
        <v>0.02</v>
      </c>
      <c r="X16" t="n">
        <v>0.3515</v>
      </c>
      <c r="Y16" t="n">
        <v>0.61412</v>
      </c>
      <c r="Z16" t="n">
        <v>0.37</v>
      </c>
      <c r="AA16" t="n">
        <v>63</v>
      </c>
      <c r="AB16" t="n">
        <v>30</v>
      </c>
      <c r="AC16" t="n">
        <v>0</v>
      </c>
      <c r="AD16" t="n">
        <v>87000</v>
      </c>
      <c r="AE16" t="n">
        <v>45.4</v>
      </c>
      <c r="AF16" t="n">
        <v>0.35</v>
      </c>
      <c r="AG16" t="n">
        <v>1</v>
      </c>
      <c r="AH16" t="n">
        <v>1</v>
      </c>
      <c r="AI16" t="n">
        <v>1.2328</v>
      </c>
      <c r="AJ16" t="inlineStr">
        <is>
          <t>21a_FC11_OCR1.3_DR35</t>
        </is>
      </c>
      <c r="AL16" t="inlineStr">
        <is>
          <t>Pu</t>
        </is>
      </c>
      <c r="AM16">
        <f>($AR$9+$AS$9*AA16/100)</f>
        <v/>
      </c>
      <c r="AN16">
        <f>($AT$9+$AU$9*AA16/100)</f>
        <v/>
      </c>
      <c r="AO16">
        <f>($AV$9+$AW$9*AA16/100)</f>
        <v/>
      </c>
      <c r="AP16">
        <f>AM16+AN16*EXP(AO16*-G16/H16)</f>
        <v/>
      </c>
      <c r="AQ16" s="8">
        <f t="array" aca="1" ref="AQ16" ca="1">INDIRECT(CONCATENATE("Sheet1!K",AA16+2))+INDIRECT(CONCATENATE("Sheet1!J",AA16))*-PM5_Pu_GHS_AYBR!G16/PM5_Pu_GHS_AYBR!H16</f>
        <v/>
      </c>
      <c r="AR16" t="n">
        <v>7.157510666680087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CSR</t>
        </is>
      </c>
      <c r="BC16" t="inlineStr">
        <is>
          <t>z_L</t>
        </is>
      </c>
      <c r="BE16" t="inlineStr">
        <is>
          <t>0</t>
        </is>
      </c>
      <c r="BF16" t="inlineStr">
        <is>
          <t>0</t>
        </is>
      </c>
      <c r="BH16" t="n">
        <v>11.43420120516841</v>
      </c>
    </row>
    <row r="17">
      <c r="A17" t="inlineStr">
        <is>
          <t>PM5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D2</t>
        </is>
      </c>
      <c r="E17" t="n">
        <v>0</v>
      </c>
      <c r="F17" t="n">
        <v>4</v>
      </c>
      <c r="G17" t="n">
        <v>-3.4</v>
      </c>
      <c r="H17" t="n">
        <v>30</v>
      </c>
      <c r="I17" t="n">
        <v>9</v>
      </c>
      <c r="J17" t="n">
        <v>36.9907</v>
      </c>
      <c r="K17" t="n">
        <v>5.2026</v>
      </c>
      <c r="L17" t="n">
        <v>10.9782</v>
      </c>
      <c r="M17" t="n">
        <v>0.67865</v>
      </c>
      <c r="N17" t="n">
        <v>334.3058</v>
      </c>
      <c r="O17" t="n">
        <v>0.094898</v>
      </c>
      <c r="P17" t="n">
        <v>31.5076</v>
      </c>
      <c r="Q17" t="n">
        <v>0.97802</v>
      </c>
      <c r="R17" t="n">
        <v>1.4225</v>
      </c>
      <c r="S17" t="n">
        <v>0.03</v>
      </c>
      <c r="T17" t="n">
        <v>3.6966</v>
      </c>
      <c r="U17" t="n">
        <v>0.47168</v>
      </c>
      <c r="V17" t="n">
        <v>44.89</v>
      </c>
      <c r="W17" t="n">
        <v>0.02</v>
      </c>
      <c r="X17" t="n">
        <v>0.3515</v>
      </c>
      <c r="Y17" t="n">
        <v>0.61412</v>
      </c>
      <c r="Z17" t="n">
        <v>0.37</v>
      </c>
      <c r="AA17" t="n">
        <v>63</v>
      </c>
      <c r="AB17" t="n">
        <v>30</v>
      </c>
      <c r="AC17" t="n">
        <v>0</v>
      </c>
      <c r="AD17" t="n">
        <v>87000</v>
      </c>
      <c r="AE17" t="n">
        <v>45.4</v>
      </c>
      <c r="AF17" t="n">
        <v>0.35</v>
      </c>
      <c r="AG17" t="n">
        <v>1</v>
      </c>
      <c r="AH17" t="n">
        <v>1</v>
      </c>
      <c r="AI17" t="n">
        <v>1.2328</v>
      </c>
      <c r="AJ17" t="inlineStr">
        <is>
          <t>21a_FC11_OCR1.3_DR35</t>
        </is>
      </c>
      <c r="AL17" t="inlineStr">
        <is>
          <t>Pu</t>
        </is>
      </c>
      <c r="AM17">
        <f>($AR$9+$AS$9*AA17/100)</f>
        <v/>
      </c>
      <c r="AN17">
        <f>($AT$9+$AU$9*AA17/100)</f>
        <v/>
      </c>
      <c r="AO17">
        <f>($AV$9+$AW$9*AA17/100)</f>
        <v/>
      </c>
      <c r="AP17">
        <f>AM17+AN17*EXP(AO17*-G17/H17)</f>
        <v/>
      </c>
      <c r="AQ17" s="8">
        <f t="array" aca="1" ref="AQ17" ca="1">INDIRECT(CONCATENATE("Sheet1!K",AA17+2))+INDIRECT(CONCATENATE("Sheet1!J",AA17))*-PM5_Pu_GHS_AYBR!G17/PM5_Pu_GHS_AYBR!H17</f>
        <v/>
      </c>
      <c r="AR17" t="n">
        <v>-72.6644991477785</v>
      </c>
      <c r="AS17" t="n">
        <v>228.0628853684319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CSR</t>
        </is>
      </c>
      <c r="BC17" t="inlineStr">
        <is>
          <t>z_L</t>
        </is>
      </c>
      <c r="BE17" t="inlineStr">
        <is>
          <t>1</t>
        </is>
      </c>
      <c r="BF17" t="inlineStr">
        <is>
          <t>0</t>
        </is>
      </c>
      <c r="BH17" t="n">
        <v>11.43420120516841</v>
      </c>
    </row>
    <row r="18">
      <c r="A18" t="inlineStr">
        <is>
          <t>PM5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D2</t>
        </is>
      </c>
      <c r="E18" t="n">
        <v>0</v>
      </c>
      <c r="F18" t="n">
        <v>4</v>
      </c>
      <c r="G18" t="n">
        <v>-3.4</v>
      </c>
      <c r="H18" t="n">
        <v>34</v>
      </c>
      <c r="I18" t="n">
        <v>9</v>
      </c>
      <c r="J18" t="n">
        <v>36.9907</v>
      </c>
      <c r="K18" t="n">
        <v>5.1831</v>
      </c>
      <c r="L18" t="n">
        <v>10.9782</v>
      </c>
      <c r="M18" t="n">
        <v>0.67865</v>
      </c>
      <c r="N18" t="n">
        <v>331.9226</v>
      </c>
      <c r="O18" t="n">
        <v>0.095498</v>
      </c>
      <c r="P18" t="n">
        <v>31.5076</v>
      </c>
      <c r="Q18" t="n">
        <v>0.97802</v>
      </c>
      <c r="R18" t="n">
        <v>1.3014</v>
      </c>
      <c r="S18" t="n">
        <v>0.03</v>
      </c>
      <c r="T18" t="n">
        <v>3.5729</v>
      </c>
      <c r="U18" t="n">
        <v>0.45429</v>
      </c>
      <c r="V18" t="n">
        <v>44.89</v>
      </c>
      <c r="W18" t="n">
        <v>0.02</v>
      </c>
      <c r="X18" t="n">
        <v>0.3515</v>
      </c>
      <c r="Y18" t="n">
        <v>0.61412</v>
      </c>
      <c r="Z18" t="n">
        <v>0.37</v>
      </c>
      <c r="AA18" t="n">
        <v>63</v>
      </c>
      <c r="AB18" t="n">
        <v>30</v>
      </c>
      <c r="AC18" t="n">
        <v>0</v>
      </c>
      <c r="AD18" t="n">
        <v>87000</v>
      </c>
      <c r="AE18" t="n">
        <v>45.4</v>
      </c>
      <c r="AF18" t="n">
        <v>0.35</v>
      </c>
      <c r="AG18" t="n">
        <v>1</v>
      </c>
      <c r="AH18" t="n">
        <v>1</v>
      </c>
      <c r="AI18" t="n">
        <v>1.2328</v>
      </c>
      <c r="AJ18" t="inlineStr">
        <is>
          <t>21a_FC11_OCR1.3_DR35</t>
        </is>
      </c>
      <c r="AL18" t="inlineStr">
        <is>
          <t>Pu</t>
        </is>
      </c>
      <c r="AM18">
        <f>($AR$9+$AS$9*AA18/100)</f>
        <v/>
      </c>
      <c r="AN18">
        <f>($AT$9+$AU$9*AA18/100)</f>
        <v/>
      </c>
      <c r="AO18">
        <f>($AV$9+$AW$9*AA18/100)</f>
        <v/>
      </c>
      <c r="AP18">
        <f>AM18+AN18*EXP(AO18*-G18/H18)</f>
        <v/>
      </c>
      <c r="AQ18" s="8">
        <f t="array" aca="1" ref="AQ18" ca="1">INDIRECT(CONCATENATE("Sheet1!K",AA18+2))+INDIRECT(CONCATENATE("Sheet1!J",AA18))*-PM5_Pu_GHS_AYBR!G18/PM5_Pu_GHS_AYBR!H18</f>
        <v/>
      </c>
      <c r="AR18" t="n">
        <v>8.575416763477969</v>
      </c>
      <c r="AS18" t="n">
        <v>-13.22009284311745</v>
      </c>
      <c r="AT18" t="n">
        <v>-6.378707214442451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2</t>
        </is>
      </c>
      <c r="BF18" t="inlineStr">
        <is>
          <t>0</t>
        </is>
      </c>
      <c r="BH18" t="n">
        <v>11.43420120522155</v>
      </c>
    </row>
    <row r="19">
      <c r="A19" t="inlineStr">
        <is>
          <t>PM5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D2</t>
        </is>
      </c>
      <c r="E19" t="n">
        <v>0</v>
      </c>
      <c r="F19" t="n">
        <v>5</v>
      </c>
      <c r="G19" t="n">
        <v>-8.5</v>
      </c>
      <c r="H19" t="n">
        <v>30</v>
      </c>
      <c r="I19" t="n">
        <v>9</v>
      </c>
      <c r="J19" t="n">
        <v>36.9907</v>
      </c>
      <c r="K19" t="n">
        <v>5.4512</v>
      </c>
      <c r="L19" t="n">
        <v>6.4193</v>
      </c>
      <c r="M19" t="n">
        <v>0.67865</v>
      </c>
      <c r="N19" t="n">
        <v>364.2712</v>
      </c>
      <c r="O19" t="n">
        <v>0.087245</v>
      </c>
      <c r="P19" t="n">
        <v>31.5076</v>
      </c>
      <c r="Q19" t="n">
        <v>0.97802</v>
      </c>
      <c r="R19" t="n">
        <v>1.4225</v>
      </c>
      <c r="S19" t="n">
        <v>0.03</v>
      </c>
      <c r="T19" t="n">
        <v>3.6966</v>
      </c>
      <c r="U19" t="n">
        <v>0.47168</v>
      </c>
      <c r="V19" t="n">
        <v>44.89</v>
      </c>
      <c r="W19" t="n">
        <v>0.02</v>
      </c>
      <c r="X19" t="n">
        <v>0.3515</v>
      </c>
      <c r="Y19" t="n">
        <v>0.61412</v>
      </c>
      <c r="Z19" t="n">
        <v>0.37</v>
      </c>
      <c r="AA19" t="n">
        <v>63</v>
      </c>
      <c r="AB19" t="n">
        <v>30</v>
      </c>
      <c r="AC19" t="n">
        <v>0</v>
      </c>
      <c r="AD19" t="n">
        <v>124424.2424</v>
      </c>
      <c r="AE19" t="n">
        <v>73.12</v>
      </c>
      <c r="AF19" t="n">
        <v>0.35</v>
      </c>
      <c r="AG19" t="n">
        <v>1</v>
      </c>
      <c r="AH19" t="n">
        <v>1</v>
      </c>
      <c r="AI19" t="n">
        <v>1.2328</v>
      </c>
      <c r="AJ19" t="inlineStr">
        <is>
          <t>21a_FC11_OCR1.3_DR35</t>
        </is>
      </c>
      <c r="AL19" t="inlineStr">
        <is>
          <t>Pu</t>
        </is>
      </c>
      <c r="AM19">
        <f>($AR$9+$AS$9*AA19/100)</f>
        <v/>
      </c>
      <c r="AN19">
        <f>($AT$9+$AU$9*AA19/100)</f>
        <v/>
      </c>
      <c r="AO19">
        <f>($AV$9+$AW$9*AA19/100)</f>
        <v/>
      </c>
      <c r="AP19">
        <f>AM19+AN19*EXP(AO19*-G19/H19)</f>
        <v/>
      </c>
      <c r="AQ19" s="8">
        <f t="array" aca="1" ref="AQ19" ca="1">INDIRECT(CONCATENATE("Sheet1!K",AA19+2))+INDIRECT(CONCATENATE("Sheet1!J",AA19))*-PM5_Pu_GHS_AYBR!G19/PM5_Pu_GHS_AYBR!H19</f>
        <v/>
      </c>
      <c r="AR19" t="n">
        <v>0.07097171084522624</v>
      </c>
      <c r="AS19" t="n">
        <v>13.19353592143889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0</t>
        </is>
      </c>
      <c r="BF19" t="inlineStr">
        <is>
          <t>1</t>
        </is>
      </c>
      <c r="BH19" t="n">
        <v>7.612760950018485</v>
      </c>
    </row>
    <row r="20">
      <c r="A20" t="inlineStr">
        <is>
          <t>PM5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D2</t>
        </is>
      </c>
      <c r="E20" t="n">
        <v>0</v>
      </c>
      <c r="F20" t="n">
        <v>5</v>
      </c>
      <c r="G20" t="n">
        <v>-8.5</v>
      </c>
      <c r="H20" t="n">
        <v>34</v>
      </c>
      <c r="I20" t="n">
        <v>9</v>
      </c>
      <c r="J20" t="n">
        <v>36.9907</v>
      </c>
      <c r="K20" t="n">
        <v>5.4024</v>
      </c>
      <c r="L20" t="n">
        <v>6.4193</v>
      </c>
      <c r="M20" t="n">
        <v>0.67865</v>
      </c>
      <c r="N20" t="n">
        <v>357.7005</v>
      </c>
      <c r="O20" t="n">
        <v>0.08874600000000001</v>
      </c>
      <c r="P20" t="n">
        <v>31.5076</v>
      </c>
      <c r="Q20" t="n">
        <v>0.97802</v>
      </c>
      <c r="R20" t="n">
        <v>1.3014</v>
      </c>
      <c r="S20" t="n">
        <v>0.03</v>
      </c>
      <c r="T20" t="n">
        <v>3.5729</v>
      </c>
      <c r="U20" t="n">
        <v>0.45429</v>
      </c>
      <c r="V20" t="n">
        <v>44.89</v>
      </c>
      <c r="W20" t="n">
        <v>0.02</v>
      </c>
      <c r="X20" t="n">
        <v>0.3515</v>
      </c>
      <c r="Y20" t="n">
        <v>0.61412</v>
      </c>
      <c r="Z20" t="n">
        <v>0.37</v>
      </c>
      <c r="AA20" t="n">
        <v>63</v>
      </c>
      <c r="AB20" t="n">
        <v>30</v>
      </c>
      <c r="AC20" t="n">
        <v>0</v>
      </c>
      <c r="AD20" t="n">
        <v>124424.2424</v>
      </c>
      <c r="AE20" t="n">
        <v>73.12</v>
      </c>
      <c r="AF20" t="n">
        <v>0.35</v>
      </c>
      <c r="AG20" t="n">
        <v>1</v>
      </c>
      <c r="AH20" t="n">
        <v>1</v>
      </c>
      <c r="AI20" t="n">
        <v>1.2328</v>
      </c>
      <c r="AJ20" t="inlineStr">
        <is>
          <t>21a_FC11_OCR1.3_DR35</t>
        </is>
      </c>
      <c r="AL20" t="inlineStr">
        <is>
          <t>Pu</t>
        </is>
      </c>
      <c r="AM20">
        <f>($AR$9+$AS$9*AA20/100)</f>
        <v/>
      </c>
      <c r="AN20">
        <f>($AT$9+$AU$9*AA20/100)</f>
        <v/>
      </c>
      <c r="AO20">
        <f>($AV$9+$AW$9*AA20/100)</f>
        <v/>
      </c>
      <c r="AP20">
        <f>AM20+AN20*EXP(AO20*-G20/H20)</f>
        <v/>
      </c>
      <c r="AQ20" s="8">
        <f t="array" aca="1" ref="AQ20" ca="1">INDIRECT(CONCATENATE("Sheet1!K",AA20+2))+INDIRECT(CONCATENATE("Sheet1!J",AA20))*-PM5_Pu_GHS_AYBR!G20/PM5_Pu_GHS_AYBR!H20</f>
        <v/>
      </c>
      <c r="AR20" t="n">
        <v>-75.57742769266186</v>
      </c>
      <c r="AS20" t="n">
        <v>216.138303880565</v>
      </c>
      <c r="AT20" t="n">
        <v>-68.06949925105734</v>
      </c>
      <c r="AU20" t="n">
        <v>232.1800621571663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B20" t="inlineStr">
        <is>
          <t>CSR</t>
        </is>
      </c>
      <c r="BC20" t="inlineStr">
        <is>
          <t>z_L</t>
        </is>
      </c>
      <c r="BE20" t="inlineStr">
        <is>
          <t>1</t>
        </is>
      </c>
      <c r="BF20" t="inlineStr">
        <is>
          <t>1</t>
        </is>
      </c>
      <c r="BH20" t="n">
        <v>7.612760950022181</v>
      </c>
    </row>
    <row r="21">
      <c r="A21" t="inlineStr">
        <is>
          <t>PM5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D2</t>
        </is>
      </c>
      <c r="E21" t="n">
        <v>0</v>
      </c>
      <c r="F21" t="n">
        <v>5</v>
      </c>
      <c r="G21" t="n">
        <v>-8</v>
      </c>
      <c r="H21" t="n">
        <v>30</v>
      </c>
      <c r="I21" t="n">
        <v>9</v>
      </c>
      <c r="J21" t="n">
        <v>36.9907</v>
      </c>
      <c r="K21" t="n">
        <v>5.4268</v>
      </c>
      <c r="L21" t="n">
        <v>6.8663</v>
      </c>
      <c r="M21" t="n">
        <v>0.67865</v>
      </c>
      <c r="N21" t="n">
        <v>361.1386</v>
      </c>
      <c r="O21" t="n">
        <v>0.087995</v>
      </c>
      <c r="P21" t="n">
        <v>31.5076</v>
      </c>
      <c r="Q21" t="n">
        <v>0.97802</v>
      </c>
      <c r="R21" t="n">
        <v>1.4225</v>
      </c>
      <c r="S21" t="n">
        <v>0.03</v>
      </c>
      <c r="T21" t="n">
        <v>3.6966</v>
      </c>
      <c r="U21" t="n">
        <v>0.47168</v>
      </c>
      <c r="V21" t="n">
        <v>44.89</v>
      </c>
      <c r="W21" t="n">
        <v>0.02</v>
      </c>
      <c r="X21" t="n">
        <v>0.3515</v>
      </c>
      <c r="Y21" t="n">
        <v>0.61412</v>
      </c>
      <c r="Z21" t="n">
        <v>0.37</v>
      </c>
      <c r="AA21" t="n">
        <v>63</v>
      </c>
      <c r="AB21" t="n">
        <v>30</v>
      </c>
      <c r="AC21" t="n">
        <v>0</v>
      </c>
      <c r="AD21" t="n">
        <v>124424.2424</v>
      </c>
      <c r="AE21" t="n">
        <v>73.12</v>
      </c>
      <c r="AF21" t="n">
        <v>0.35</v>
      </c>
      <c r="AG21" t="n">
        <v>1</v>
      </c>
      <c r="AH21" t="n">
        <v>1</v>
      </c>
      <c r="AI21" t="n">
        <v>1.2328</v>
      </c>
      <c r="AJ21" t="inlineStr">
        <is>
          <t>21a_FC11_OCR1.3_DR35</t>
        </is>
      </c>
      <c r="AL21" t="inlineStr">
        <is>
          <t>Pu</t>
        </is>
      </c>
      <c r="AM21">
        <f>($AR$9+$AS$9*AA21/100)</f>
        <v/>
      </c>
      <c r="AN21">
        <f>($AT$9+$AU$9*AA21/100)</f>
        <v/>
      </c>
      <c r="AO21">
        <f>($AV$9+$AW$9*AA21/100)</f>
        <v/>
      </c>
      <c r="AP21">
        <f>AM21+AN21*EXP(AO21*-G21/H21)</f>
        <v/>
      </c>
      <c r="AQ21" s="8">
        <f t="array" aca="1" ref="AQ21" ca="1">INDIRECT(CONCATENATE("Sheet1!K",AA21+2))+INDIRECT(CONCATENATE("Sheet1!J",AA21))*-PM5_Pu_GHS_AYBR!G21/PM5_Pu_GHS_AYBR!H21</f>
        <v/>
      </c>
      <c r="AR21" t="n">
        <v>-0.2604067611357128</v>
      </c>
      <c r="AS21" t="n">
        <v>0.7318560345334871</v>
      </c>
      <c r="AT21" t="n">
        <v>-2.263643072443739</v>
      </c>
      <c r="AU21" t="n">
        <v>9.776990076242058</v>
      </c>
      <c r="AV21" t="n">
        <v>4.365789409113074</v>
      </c>
      <c r="AW21" t="n">
        <v>-0.7004808191300532</v>
      </c>
      <c r="AX21" t="n">
        <v>1</v>
      </c>
      <c r="AY21" t="n">
        <v>1</v>
      </c>
      <c r="AZ21" t="n">
        <v>1</v>
      </c>
      <c r="BB21" t="inlineStr">
        <is>
          <t>CSR</t>
        </is>
      </c>
      <c r="BC21" t="inlineStr">
        <is>
          <t>z_L</t>
        </is>
      </c>
      <c r="BE21" t="inlineStr">
        <is>
          <t>2</t>
        </is>
      </c>
      <c r="BF21" t="inlineStr">
        <is>
          <t>1</t>
        </is>
      </c>
      <c r="BH21" t="n">
        <v>7.612760950109678</v>
      </c>
    </row>
    <row r="22">
      <c r="A22" t="inlineStr">
        <is>
          <t>PM5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D2</t>
        </is>
      </c>
      <c r="E22" t="n">
        <v>0</v>
      </c>
      <c r="F22" t="n">
        <v>5</v>
      </c>
      <c r="G22" t="n">
        <v>-8</v>
      </c>
      <c r="H22" t="n">
        <v>34</v>
      </c>
      <c r="I22" t="n">
        <v>9</v>
      </c>
      <c r="J22" t="n">
        <v>36.9907</v>
      </c>
      <c r="K22" t="n">
        <v>5.3809</v>
      </c>
      <c r="L22" t="n">
        <v>6.8663</v>
      </c>
      <c r="M22" t="n">
        <v>0.67865</v>
      </c>
      <c r="N22" t="n">
        <v>355.0322</v>
      </c>
      <c r="O22" t="n">
        <v>0.089408</v>
      </c>
      <c r="P22" t="n">
        <v>31.5076</v>
      </c>
      <c r="Q22" t="n">
        <v>0.97802</v>
      </c>
      <c r="R22" t="n">
        <v>1.3014</v>
      </c>
      <c r="S22" t="n">
        <v>0.03</v>
      </c>
      <c r="T22" t="n">
        <v>3.5729</v>
      </c>
      <c r="U22" t="n">
        <v>0.45429</v>
      </c>
      <c r="V22" t="n">
        <v>44.89</v>
      </c>
      <c r="W22" t="n">
        <v>0.02</v>
      </c>
      <c r="X22" t="n">
        <v>0.3515</v>
      </c>
      <c r="Y22" t="n">
        <v>0.61412</v>
      </c>
      <c r="Z22" t="n">
        <v>0.37</v>
      </c>
      <c r="AA22" t="n">
        <v>63</v>
      </c>
      <c r="AB22" t="n">
        <v>30</v>
      </c>
      <c r="AC22" t="n">
        <v>0</v>
      </c>
      <c r="AD22" t="n">
        <v>124424.2424</v>
      </c>
      <c r="AE22" t="n">
        <v>73.12</v>
      </c>
      <c r="AF22" t="n">
        <v>0.35</v>
      </c>
      <c r="AG22" t="n">
        <v>1</v>
      </c>
      <c r="AH22" t="n">
        <v>1</v>
      </c>
      <c r="AI22" t="n">
        <v>1.2328</v>
      </c>
      <c r="AJ22" t="inlineStr">
        <is>
          <t>21a_FC11_OCR1.3_DR35</t>
        </is>
      </c>
      <c r="AL22" t="inlineStr">
        <is>
          <t>Pu</t>
        </is>
      </c>
      <c r="AM22">
        <f>($AR$9+$AS$9*AA22/100)</f>
        <v/>
      </c>
      <c r="AN22">
        <f>($AT$9+$AU$9*AA22/100)</f>
        <v/>
      </c>
      <c r="AO22">
        <f>($AV$9+$AW$9*AA22/100)</f>
        <v/>
      </c>
      <c r="AP22">
        <f>AM22+AN22*EXP(AO22*-G22/H22)</f>
        <v/>
      </c>
      <c r="AQ22" s="8">
        <f t="array" aca="1" ref="AQ22" ca="1">INDIRECT(CONCATENATE("Sheet1!K",AA22+2))+INDIRECT(CONCATENATE("Sheet1!J",AA22))*-PM5_Pu_GHS_AYBR!G22/PM5_Pu_GHS_AYBR!H22</f>
        <v/>
      </c>
      <c r="AR22" t="n">
        <v>4.22188002473092</v>
      </c>
      <c r="AS22" t="n">
        <v>0.005951363874667096</v>
      </c>
      <c r="AT22" t="n">
        <v>8.196058172458452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B22" t="inlineStr">
        <is>
          <t>CSR</t>
        </is>
      </c>
      <c r="BC22" t="inlineStr">
        <is>
          <t>z_L</t>
        </is>
      </c>
      <c r="BE22" t="inlineStr">
        <is>
          <t>0</t>
        </is>
      </c>
      <c r="BF22" t="inlineStr">
        <is>
          <t>2</t>
        </is>
      </c>
      <c r="BH22" t="n">
        <v>3.006448181094708</v>
      </c>
    </row>
    <row r="23">
      <c r="A23" t="inlineStr">
        <is>
          <t>PM5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D2</t>
        </is>
      </c>
      <c r="E23" t="n">
        <v>0</v>
      </c>
      <c r="F23" t="n">
        <v>5</v>
      </c>
      <c r="G23" t="n">
        <v>-7.5</v>
      </c>
      <c r="H23" t="n">
        <v>30</v>
      </c>
      <c r="I23" t="n">
        <v>9</v>
      </c>
      <c r="J23" t="n">
        <v>36.9907</v>
      </c>
      <c r="K23" t="n">
        <v>5.4024</v>
      </c>
      <c r="L23" t="n">
        <v>7.3132</v>
      </c>
      <c r="M23" t="n">
        <v>0.67865</v>
      </c>
      <c r="N23" t="n">
        <v>358.0594</v>
      </c>
      <c r="O23" t="n">
        <v>0.08874600000000001</v>
      </c>
      <c r="P23" t="n">
        <v>31.5076</v>
      </c>
      <c r="Q23" t="n">
        <v>0.97802</v>
      </c>
      <c r="R23" t="n">
        <v>1.4225</v>
      </c>
      <c r="S23" t="n">
        <v>0.03</v>
      </c>
      <c r="T23" t="n">
        <v>3.6966</v>
      </c>
      <c r="U23" t="n">
        <v>0.47168</v>
      </c>
      <c r="V23" t="n">
        <v>44.89</v>
      </c>
      <c r="W23" t="n">
        <v>0.02</v>
      </c>
      <c r="X23" t="n">
        <v>0.3515</v>
      </c>
      <c r="Y23" t="n">
        <v>0.61412</v>
      </c>
      <c r="Z23" t="n">
        <v>0.37</v>
      </c>
      <c r="AA23" t="n">
        <v>63</v>
      </c>
      <c r="AB23" t="n">
        <v>30</v>
      </c>
      <c r="AC23" t="n">
        <v>0</v>
      </c>
      <c r="AD23" t="n">
        <v>124424.2424</v>
      </c>
      <c r="AE23" t="n">
        <v>73.12</v>
      </c>
      <c r="AF23" t="n">
        <v>0.35</v>
      </c>
      <c r="AG23" t="n">
        <v>1</v>
      </c>
      <c r="AH23" t="n">
        <v>1</v>
      </c>
      <c r="AI23" t="n">
        <v>1.2328</v>
      </c>
      <c r="AJ23" t="inlineStr">
        <is>
          <t>21a_FC11_OCR1.3_DR35</t>
        </is>
      </c>
      <c r="AL23" t="inlineStr">
        <is>
          <t>Pu</t>
        </is>
      </c>
      <c r="AM23">
        <f>($AR$9+$AS$9*AA23/100)</f>
        <v/>
      </c>
      <c r="AN23">
        <f>($AT$9+$AU$9*AA23/100)</f>
        <v/>
      </c>
      <c r="AO23">
        <f>($AV$9+$AW$9*AA23/100)</f>
        <v/>
      </c>
      <c r="AP23">
        <f>AM23+AN23*EXP(AO23*-G23/H23)</f>
        <v/>
      </c>
      <c r="AQ23" s="8">
        <f t="array" aca="1" ref="AQ23" ca="1">INDIRECT(CONCATENATE("Sheet1!K",AA23+2))+INDIRECT(CONCATENATE("Sheet1!J",AA23))*-PM5_Pu_GHS_AYBR!G23/PM5_Pu_GHS_AYBR!H23</f>
        <v/>
      </c>
      <c r="AR23" t="n">
        <v>-8.657995342662321</v>
      </c>
      <c r="AS23" t="n">
        <v>36.80013917490031</v>
      </c>
      <c r="AT23" t="n">
        <v>0.3281062207647651</v>
      </c>
      <c r="AU23" t="n">
        <v>-0.9204544335203939</v>
      </c>
      <c r="AV23" t="n">
        <v>5.585656525782825</v>
      </c>
      <c r="AW23" t="n">
        <v>7.460364267760864</v>
      </c>
      <c r="AX23" t="n">
        <v>1</v>
      </c>
      <c r="AY23" t="n">
        <v>1</v>
      </c>
      <c r="AZ23" t="n">
        <v>1</v>
      </c>
      <c r="BB23" t="inlineStr">
        <is>
          <t>CSR</t>
        </is>
      </c>
      <c r="BC23" t="inlineStr">
        <is>
          <t>z_L</t>
        </is>
      </c>
      <c r="BE23" t="inlineStr">
        <is>
          <t>1</t>
        </is>
      </c>
      <c r="BF23" t="inlineStr">
        <is>
          <t>2</t>
        </is>
      </c>
      <c r="BH23" t="n">
        <v>3.006448181311685</v>
      </c>
    </row>
    <row r="24">
      <c r="A24" t="inlineStr">
        <is>
          <t>PM5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D2</t>
        </is>
      </c>
      <c r="E24" t="n">
        <v>0</v>
      </c>
      <c r="F24" t="n">
        <v>5</v>
      </c>
      <c r="G24" t="n">
        <v>-7.5</v>
      </c>
      <c r="H24" t="n">
        <v>34</v>
      </c>
      <c r="I24" t="n">
        <v>9</v>
      </c>
      <c r="J24" t="n">
        <v>36.9907</v>
      </c>
      <c r="K24" t="n">
        <v>5.3594</v>
      </c>
      <c r="L24" t="n">
        <v>7.3132</v>
      </c>
      <c r="M24" t="n">
        <v>0.67865</v>
      </c>
      <c r="N24" t="n">
        <v>352.4034</v>
      </c>
      <c r="O24" t="n">
        <v>0.09007</v>
      </c>
      <c r="P24" t="n">
        <v>31.5076</v>
      </c>
      <c r="Q24" t="n">
        <v>0.97802</v>
      </c>
      <c r="R24" t="n">
        <v>1.3014</v>
      </c>
      <c r="S24" t="n">
        <v>0.03</v>
      </c>
      <c r="T24" t="n">
        <v>3.5729</v>
      </c>
      <c r="U24" t="n">
        <v>0.45429</v>
      </c>
      <c r="V24" t="n">
        <v>44.89</v>
      </c>
      <c r="W24" t="n">
        <v>0.02</v>
      </c>
      <c r="X24" t="n">
        <v>0.3515</v>
      </c>
      <c r="Y24" t="n">
        <v>0.61412</v>
      </c>
      <c r="Z24" t="n">
        <v>0.37</v>
      </c>
      <c r="AA24" t="n">
        <v>63</v>
      </c>
      <c r="AB24" t="n">
        <v>30</v>
      </c>
      <c r="AC24" t="n">
        <v>0</v>
      </c>
      <c r="AD24" t="n">
        <v>124424.2424</v>
      </c>
      <c r="AE24" t="n">
        <v>73.12</v>
      </c>
      <c r="AF24" t="n">
        <v>0.35</v>
      </c>
      <c r="AG24" t="n">
        <v>1</v>
      </c>
      <c r="AH24" t="n">
        <v>1</v>
      </c>
      <c r="AI24" t="n">
        <v>1.2328</v>
      </c>
      <c r="AJ24" t="inlineStr">
        <is>
          <t>21a_FC11_OCR1.3_DR35</t>
        </is>
      </c>
      <c r="AL24" t="inlineStr">
        <is>
          <t>Pu</t>
        </is>
      </c>
      <c r="AM24">
        <f>($AR$9+$AS$9*AA24/100)</f>
        <v/>
      </c>
      <c r="AN24">
        <f>($AT$9+$AU$9*AA24/100)</f>
        <v/>
      </c>
      <c r="AO24">
        <f>($AV$9+$AW$9*AA24/100)</f>
        <v/>
      </c>
      <c r="AP24">
        <f>AM24+AN24*EXP(AO24*-G24/H24)</f>
        <v/>
      </c>
      <c r="AQ24" s="8">
        <f t="array" aca="1" ref="AQ24" ca="1">INDIRECT(CONCATENATE("Sheet1!K",AA24+2))+INDIRECT(CONCATENATE("Sheet1!J",AA24))*-PM5_Pu_GHS_AYBR!G24/PM5_Pu_GHS_AYBR!H24</f>
        <v/>
      </c>
      <c r="AR24" t="n">
        <v>1.997877543638353</v>
      </c>
      <c r="AS24" t="n">
        <v>1.234983913475523</v>
      </c>
      <c r="AT24" t="n">
        <v>1.681051613859205</v>
      </c>
      <c r="AU24" t="n">
        <v>-0.03225224368296103</v>
      </c>
      <c r="AV24" t="n">
        <v>0.09565830893026295</v>
      </c>
      <c r="AW24" t="n">
        <v>-2.62289395681644</v>
      </c>
      <c r="AX24" t="n">
        <v>1.94336901465561</v>
      </c>
      <c r="AY24" t="n">
        <v>1.938723279206081</v>
      </c>
      <c r="AZ24" t="n">
        <v>3.341429906507269</v>
      </c>
      <c r="BB24" t="inlineStr">
        <is>
          <t>CSR</t>
        </is>
      </c>
      <c r="BC24" t="inlineStr">
        <is>
          <t>z_L</t>
        </is>
      </c>
      <c r="BE24" t="inlineStr">
        <is>
          <t>2</t>
        </is>
      </c>
      <c r="BF24" t="inlineStr">
        <is>
          <t>2</t>
        </is>
      </c>
      <c r="BH24" t="n">
        <v>3.006448195885768</v>
      </c>
    </row>
    <row r="25">
      <c r="A25" t="inlineStr">
        <is>
          <t>PM5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D2</t>
        </is>
      </c>
      <c r="E25" t="n">
        <v>0</v>
      </c>
      <c r="F25" t="n">
        <v>5</v>
      </c>
      <c r="G25" t="n">
        <v>-7</v>
      </c>
      <c r="H25" t="n">
        <v>30</v>
      </c>
      <c r="I25" t="n">
        <v>9</v>
      </c>
      <c r="J25" t="n">
        <v>36.9907</v>
      </c>
      <c r="K25" t="n">
        <v>5.3781</v>
      </c>
      <c r="L25" t="n">
        <v>7.7602</v>
      </c>
      <c r="M25" t="n">
        <v>0.67865</v>
      </c>
      <c r="N25" t="n">
        <v>355.0322</v>
      </c>
      <c r="O25" t="n">
        <v>0.08949600000000001</v>
      </c>
      <c r="P25" t="n">
        <v>31.5076</v>
      </c>
      <c r="Q25" t="n">
        <v>0.97802</v>
      </c>
      <c r="R25" t="n">
        <v>1.4225</v>
      </c>
      <c r="S25" t="n">
        <v>0.03</v>
      </c>
      <c r="T25" t="n">
        <v>3.6966</v>
      </c>
      <c r="U25" t="n">
        <v>0.47168</v>
      </c>
      <c r="V25" t="n">
        <v>44.89</v>
      </c>
      <c r="W25" t="n">
        <v>0.02</v>
      </c>
      <c r="X25" t="n">
        <v>0.3515</v>
      </c>
      <c r="Y25" t="n">
        <v>0.61412</v>
      </c>
      <c r="Z25" t="n">
        <v>0.37</v>
      </c>
      <c r="AA25" t="n">
        <v>63</v>
      </c>
      <c r="AB25" t="n">
        <v>30</v>
      </c>
      <c r="AC25" t="n">
        <v>0</v>
      </c>
      <c r="AD25" t="n">
        <v>124424.2424</v>
      </c>
      <c r="AE25" t="n">
        <v>73.12</v>
      </c>
      <c r="AF25" t="n">
        <v>0.35</v>
      </c>
      <c r="AG25" t="n">
        <v>1</v>
      </c>
      <c r="AH25" t="n">
        <v>1</v>
      </c>
      <c r="AI25" t="n">
        <v>1.2328</v>
      </c>
      <c r="AJ25" t="inlineStr">
        <is>
          <t>21a_FC11_OCR1.3_DR35</t>
        </is>
      </c>
      <c r="AL25" t="inlineStr">
        <is>
          <t>Pu</t>
        </is>
      </c>
      <c r="AM25">
        <f>($AR$9+$AS$9*AA25/100)</f>
        <v/>
      </c>
      <c r="AN25">
        <f>($AT$9+$AU$9*AA25/100)</f>
        <v/>
      </c>
      <c r="AO25">
        <f>($AV$9+$AW$9*AA25/100)</f>
        <v/>
      </c>
      <c r="AP25">
        <f>AM25+AN25*EXP(AO25*-G25/H25)</f>
        <v/>
      </c>
      <c r="AQ25" s="8">
        <f t="array" aca="1" ref="AQ25" ca="1">INDIRECT(CONCATENATE("Sheet1!K",AA25+2))+INDIRECT(CONCATENATE("Sheet1!J",AA25))*-PM5_Pu_GHS_AYBR!G25/PM5_Pu_GHS_AYBR!H25</f>
        <v/>
      </c>
      <c r="AR25" t="n">
        <v>7.157510666680087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B25" t="inlineStr">
        <is>
          <t>CF</t>
        </is>
      </c>
      <c r="BC25" t="inlineStr">
        <is>
          <t>z_L</t>
        </is>
      </c>
      <c r="BE25" t="inlineStr">
        <is>
          <t>0</t>
        </is>
      </c>
      <c r="BF25" t="inlineStr">
        <is>
          <t>0</t>
        </is>
      </c>
      <c r="BH25" t="n">
        <v>11.43420120516841</v>
      </c>
    </row>
    <row r="26">
      <c r="A26" t="inlineStr">
        <is>
          <t>PM5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D2</t>
        </is>
      </c>
      <c r="E26" t="n">
        <v>0</v>
      </c>
      <c r="F26" t="n">
        <v>5</v>
      </c>
      <c r="G26" t="n">
        <v>-7</v>
      </c>
      <c r="H26" t="n">
        <v>34</v>
      </c>
      <c r="I26" t="n">
        <v>9</v>
      </c>
      <c r="J26" t="n">
        <v>36.9907</v>
      </c>
      <c r="K26" t="n">
        <v>5.3379</v>
      </c>
      <c r="L26" t="n">
        <v>7.7602</v>
      </c>
      <c r="M26" t="n">
        <v>0.67865</v>
      </c>
      <c r="N26" t="n">
        <v>349.8132</v>
      </c>
      <c r="O26" t="n">
        <v>0.09073199999999999</v>
      </c>
      <c r="P26" t="n">
        <v>31.5076</v>
      </c>
      <c r="Q26" t="n">
        <v>0.97802</v>
      </c>
      <c r="R26" t="n">
        <v>1.3014</v>
      </c>
      <c r="S26" t="n">
        <v>0.03</v>
      </c>
      <c r="T26" t="n">
        <v>3.5729</v>
      </c>
      <c r="U26" t="n">
        <v>0.45429</v>
      </c>
      <c r="V26" t="n">
        <v>44.89</v>
      </c>
      <c r="W26" t="n">
        <v>0.02</v>
      </c>
      <c r="X26" t="n">
        <v>0.3515</v>
      </c>
      <c r="Y26" t="n">
        <v>0.61412</v>
      </c>
      <c r="Z26" t="n">
        <v>0.37</v>
      </c>
      <c r="AA26" t="n">
        <v>63</v>
      </c>
      <c r="AB26" t="n">
        <v>30</v>
      </c>
      <c r="AC26" t="n">
        <v>0</v>
      </c>
      <c r="AD26" t="n">
        <v>124424.2424</v>
      </c>
      <c r="AE26" t="n">
        <v>73.12</v>
      </c>
      <c r="AF26" t="n">
        <v>0.35</v>
      </c>
      <c r="AG26" t="n">
        <v>1</v>
      </c>
      <c r="AH26" t="n">
        <v>1</v>
      </c>
      <c r="AI26" t="n">
        <v>1.2328</v>
      </c>
      <c r="AJ26" t="inlineStr">
        <is>
          <t>21a_FC11_OCR1.3_DR35</t>
        </is>
      </c>
      <c r="AL26" t="inlineStr">
        <is>
          <t>Pu</t>
        </is>
      </c>
      <c r="AM26">
        <f>($AR$9+$AS$9*AA26/100)</f>
        <v/>
      </c>
      <c r="AN26">
        <f>($AT$9+$AU$9*AA26/100)</f>
        <v/>
      </c>
      <c r="AO26">
        <f>($AV$9+$AW$9*AA26/100)</f>
        <v/>
      </c>
      <c r="AP26">
        <f>AM26+AN26*EXP(AO26*-G26/H26)</f>
        <v/>
      </c>
      <c r="AQ26" s="8">
        <f t="array" aca="1" ref="AQ26" ca="1">INDIRECT(CONCATENATE("Sheet1!K",AA26+2))+INDIRECT(CONCATENATE("Sheet1!J",AA26))*-PM5_Pu_GHS_AYBR!G26/PM5_Pu_GHS_AYBR!H26</f>
        <v/>
      </c>
      <c r="AR26" t="n">
        <v>-29.09950918076911</v>
      </c>
      <c r="AS26" t="n">
        <v>27.86295248161717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B26" t="inlineStr">
        <is>
          <t>CF</t>
        </is>
      </c>
      <c r="BC26" t="inlineStr">
        <is>
          <t>z_L</t>
        </is>
      </c>
      <c r="BE26" t="inlineStr">
        <is>
          <t>1</t>
        </is>
      </c>
      <c r="BF26" t="inlineStr">
        <is>
          <t>0</t>
        </is>
      </c>
      <c r="BH26" t="n">
        <v>5.297594547956772</v>
      </c>
    </row>
    <row r="27">
      <c r="A27" t="inlineStr">
        <is>
          <t>PM5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D2</t>
        </is>
      </c>
      <c r="E27" t="n">
        <v>0</v>
      </c>
      <c r="F27" t="n">
        <v>5</v>
      </c>
      <c r="G27" t="n">
        <v>-6.5</v>
      </c>
      <c r="H27" t="n">
        <v>30</v>
      </c>
      <c r="I27" t="n">
        <v>9</v>
      </c>
      <c r="J27" t="n">
        <v>36.9907</v>
      </c>
      <c r="K27" t="n">
        <v>5.3537</v>
      </c>
      <c r="L27" t="n">
        <v>8.207100000000001</v>
      </c>
      <c r="M27" t="n">
        <v>0.67865</v>
      </c>
      <c r="N27" t="n">
        <v>352.0558</v>
      </c>
      <c r="O27" t="n">
        <v>0.09024600000000001</v>
      </c>
      <c r="P27" t="n">
        <v>31.5076</v>
      </c>
      <c r="Q27" t="n">
        <v>0.97802</v>
      </c>
      <c r="R27" t="n">
        <v>1.4225</v>
      </c>
      <c r="S27" t="n">
        <v>0.03</v>
      </c>
      <c r="T27" t="n">
        <v>3.6966</v>
      </c>
      <c r="U27" t="n">
        <v>0.47168</v>
      </c>
      <c r="V27" t="n">
        <v>44.89</v>
      </c>
      <c r="W27" t="n">
        <v>0.02</v>
      </c>
      <c r="X27" t="n">
        <v>0.3515</v>
      </c>
      <c r="Y27" t="n">
        <v>0.61412</v>
      </c>
      <c r="Z27" t="n">
        <v>0.37</v>
      </c>
      <c r="AA27" t="n">
        <v>63</v>
      </c>
      <c r="AB27" t="n">
        <v>30</v>
      </c>
      <c r="AC27" t="n">
        <v>0</v>
      </c>
      <c r="AD27" t="n">
        <v>124424.2424</v>
      </c>
      <c r="AE27" t="n">
        <v>73.12</v>
      </c>
      <c r="AF27" t="n">
        <v>0.35</v>
      </c>
      <c r="AG27" t="n">
        <v>1</v>
      </c>
      <c r="AH27" t="n">
        <v>1</v>
      </c>
      <c r="AI27" t="n">
        <v>1.2328</v>
      </c>
      <c r="AJ27" t="inlineStr">
        <is>
          <t>21a_FC11_OCR1.3_DR35</t>
        </is>
      </c>
      <c r="AL27" t="inlineStr">
        <is>
          <t>Pu</t>
        </is>
      </c>
      <c r="AM27">
        <f>($AR$9+$AS$9*AA27/100)</f>
        <v/>
      </c>
      <c r="AN27">
        <f>($AT$9+$AU$9*AA27/100)</f>
        <v/>
      </c>
      <c r="AO27">
        <f>($AV$9+$AW$9*AA27/100)</f>
        <v/>
      </c>
      <c r="AP27">
        <f>AM27+AN27*EXP(AO27*-G27/H27)</f>
        <v/>
      </c>
      <c r="AQ27" s="8">
        <f t="array" aca="1" ref="AQ27" ca="1">INDIRECT(CONCATENATE("Sheet1!K",AA27+2))+INDIRECT(CONCATENATE("Sheet1!J",AA27))*-PM5_Pu_GHS_AYBR!G27/PM5_Pu_GHS_AYBR!H27</f>
        <v/>
      </c>
      <c r="AR27" t="n">
        <v>-8.078017744024933</v>
      </c>
      <c r="AS27" t="n">
        <v>1.609940673829248</v>
      </c>
      <c r="AT27" t="n">
        <v>1.697922918104563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B27" t="inlineStr">
        <is>
          <t>CF</t>
        </is>
      </c>
      <c r="BC27" t="inlineStr">
        <is>
          <t>z_L</t>
        </is>
      </c>
      <c r="BE27" t="inlineStr">
        <is>
          <t>2</t>
        </is>
      </c>
      <c r="BF27" t="inlineStr">
        <is>
          <t>0</t>
        </is>
      </c>
      <c r="BH27" t="n">
        <v>5.173073603764515</v>
      </c>
    </row>
    <row r="28">
      <c r="A28" t="inlineStr">
        <is>
          <t>PM5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D2</t>
        </is>
      </c>
      <c r="E28" t="n">
        <v>0</v>
      </c>
      <c r="F28" t="n">
        <v>5</v>
      </c>
      <c r="G28" t="n">
        <v>-6.5</v>
      </c>
      <c r="H28" t="n">
        <v>34</v>
      </c>
      <c r="I28" t="n">
        <v>9</v>
      </c>
      <c r="J28" t="n">
        <v>36.9907</v>
      </c>
      <c r="K28" t="n">
        <v>5.3164</v>
      </c>
      <c r="L28" t="n">
        <v>8.207100000000001</v>
      </c>
      <c r="M28" t="n">
        <v>0.67865</v>
      </c>
      <c r="N28" t="n">
        <v>347.2609</v>
      </c>
      <c r="O28" t="n">
        <v>0.091394</v>
      </c>
      <c r="P28" t="n">
        <v>31.5076</v>
      </c>
      <c r="Q28" t="n">
        <v>0.97802</v>
      </c>
      <c r="R28" t="n">
        <v>1.3014</v>
      </c>
      <c r="S28" t="n">
        <v>0.03</v>
      </c>
      <c r="T28" t="n">
        <v>3.5729</v>
      </c>
      <c r="U28" t="n">
        <v>0.45429</v>
      </c>
      <c r="V28" t="n">
        <v>44.89</v>
      </c>
      <c r="W28" t="n">
        <v>0.02</v>
      </c>
      <c r="X28" t="n">
        <v>0.3515</v>
      </c>
      <c r="Y28" t="n">
        <v>0.61412</v>
      </c>
      <c r="Z28" t="n">
        <v>0.37</v>
      </c>
      <c r="AA28" t="n">
        <v>63</v>
      </c>
      <c r="AB28" t="n">
        <v>30</v>
      </c>
      <c r="AC28" t="n">
        <v>0</v>
      </c>
      <c r="AD28" t="n">
        <v>124424.2424</v>
      </c>
      <c r="AE28" t="n">
        <v>73.12</v>
      </c>
      <c r="AF28" t="n">
        <v>0.35</v>
      </c>
      <c r="AG28" t="n">
        <v>1</v>
      </c>
      <c r="AH28" t="n">
        <v>1</v>
      </c>
      <c r="AI28" t="n">
        <v>1.2328</v>
      </c>
      <c r="AJ28" t="inlineStr">
        <is>
          <t>21a_FC11_OCR1.3_DR35</t>
        </is>
      </c>
      <c r="AL28" t="inlineStr">
        <is>
          <t>Pu</t>
        </is>
      </c>
      <c r="AM28">
        <f>($AR$9+$AS$9*AA28/100)</f>
        <v/>
      </c>
      <c r="AN28">
        <f>($AT$9+$AU$9*AA28/100)</f>
        <v/>
      </c>
      <c r="AO28">
        <f>($AV$9+$AW$9*AA28/100)</f>
        <v/>
      </c>
      <c r="AP28">
        <f>AM28+AN28*EXP(AO28*-G28/H28)</f>
        <v/>
      </c>
      <c r="AQ28" s="8">
        <f t="array" aca="1" ref="AQ28" ca="1">INDIRECT(CONCATENATE("Sheet1!K",AA28+2))+INDIRECT(CONCATENATE("Sheet1!J",AA28))*-PM5_Pu_GHS_AYBR!G28/PM5_Pu_GHS_AYBR!H28</f>
        <v/>
      </c>
      <c r="AR28" t="n">
        <v>0.07097171084522624</v>
      </c>
      <c r="AS28" t="n">
        <v>13.19353592143889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B28" t="inlineStr">
        <is>
          <t>CF</t>
        </is>
      </c>
      <c r="BC28" t="inlineStr">
        <is>
          <t>z_L</t>
        </is>
      </c>
      <c r="BE28" t="inlineStr">
        <is>
          <t>0</t>
        </is>
      </c>
      <c r="BF28" t="inlineStr">
        <is>
          <t>1</t>
        </is>
      </c>
      <c r="BH28" t="n">
        <v>7.612760950018485</v>
      </c>
    </row>
    <row r="29">
      <c r="A29" t="inlineStr">
        <is>
          <t>PM5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D2</t>
        </is>
      </c>
      <c r="E29" t="n">
        <v>0</v>
      </c>
      <c r="F29" t="n">
        <v>5</v>
      </c>
      <c r="G29" t="n">
        <v>-6</v>
      </c>
      <c r="H29" t="n">
        <v>30</v>
      </c>
      <c r="I29" t="n">
        <v>9</v>
      </c>
      <c r="J29" t="n">
        <v>36.9907</v>
      </c>
      <c r="K29" t="n">
        <v>5.3293</v>
      </c>
      <c r="L29" t="n">
        <v>8.6541</v>
      </c>
      <c r="M29" t="n">
        <v>0.67865</v>
      </c>
      <c r="N29" t="n">
        <v>349.1289</v>
      </c>
      <c r="O29" t="n">
        <v>0.09099699999999999</v>
      </c>
      <c r="P29" t="n">
        <v>31.5076</v>
      </c>
      <c r="Q29" t="n">
        <v>0.97802</v>
      </c>
      <c r="R29" t="n">
        <v>1.4225</v>
      </c>
      <c r="S29" t="n">
        <v>0.03</v>
      </c>
      <c r="T29" t="n">
        <v>3.6966</v>
      </c>
      <c r="U29" t="n">
        <v>0.47168</v>
      </c>
      <c r="V29" t="n">
        <v>44.89</v>
      </c>
      <c r="W29" t="n">
        <v>0.02</v>
      </c>
      <c r="X29" t="n">
        <v>0.3515</v>
      </c>
      <c r="Y29" t="n">
        <v>0.61412</v>
      </c>
      <c r="Z29" t="n">
        <v>0.37</v>
      </c>
      <c r="AA29" t="n">
        <v>63</v>
      </c>
      <c r="AB29" t="n">
        <v>30</v>
      </c>
      <c r="AC29" t="n">
        <v>0</v>
      </c>
      <c r="AD29" t="n">
        <v>124424.2424</v>
      </c>
      <c r="AE29" t="n">
        <v>73.12</v>
      </c>
      <c r="AF29" t="n">
        <v>0.35</v>
      </c>
      <c r="AG29" t="n">
        <v>1</v>
      </c>
      <c r="AH29" t="n">
        <v>1</v>
      </c>
      <c r="AI29" t="n">
        <v>1.2328</v>
      </c>
      <c r="AJ29" t="inlineStr">
        <is>
          <t>21a_FC11_OCR1.3_DR35</t>
        </is>
      </c>
      <c r="AL29" t="inlineStr">
        <is>
          <t>Pu</t>
        </is>
      </c>
      <c r="AM29">
        <f>($AR$9+$AS$9*AA29/100)</f>
        <v/>
      </c>
      <c r="AN29">
        <f>($AT$9+$AU$9*AA29/100)</f>
        <v/>
      </c>
      <c r="AO29">
        <f>($AV$9+$AW$9*AA29/100)</f>
        <v/>
      </c>
      <c r="AP29">
        <f>AM29+AN29*EXP(AO29*-G29/H29)</f>
        <v/>
      </c>
      <c r="AQ29" s="8">
        <f t="array" aca="1" ref="AQ29" ca="1">INDIRECT(CONCATENATE("Sheet1!K",AA29+2))+INDIRECT(CONCATENATE("Sheet1!J",AA29))*-PM5_Pu_GHS_AYBR!G29/PM5_Pu_GHS_AYBR!H29</f>
        <v/>
      </c>
      <c r="AR29" t="n">
        <v>41.70154526930182</v>
      </c>
      <c r="AS29" t="n">
        <v>-30.75505719929229</v>
      </c>
      <c r="AT29" t="n">
        <v>-97.68507674484276</v>
      </c>
      <c r="AU29" t="n">
        <v>81.26448848138855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inlineStr">
        <is>
          <t>CF</t>
        </is>
      </c>
      <c r="BC29" t="inlineStr">
        <is>
          <t>z_L</t>
        </is>
      </c>
      <c r="BE29" t="inlineStr">
        <is>
          <t>1</t>
        </is>
      </c>
      <c r="BF29" t="inlineStr">
        <is>
          <t>1</t>
        </is>
      </c>
      <c r="BH29" t="n">
        <v>0.3484465515083706</v>
      </c>
    </row>
    <row r="30">
      <c r="A30" t="inlineStr">
        <is>
          <t>PM5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D2</t>
        </is>
      </c>
      <c r="E30" t="n">
        <v>0</v>
      </c>
      <c r="F30" t="n">
        <v>5</v>
      </c>
      <c r="G30" t="n">
        <v>-6</v>
      </c>
      <c r="H30" t="n">
        <v>34</v>
      </c>
      <c r="I30" t="n">
        <v>9</v>
      </c>
      <c r="J30" t="n">
        <v>36.9907</v>
      </c>
      <c r="K30" t="n">
        <v>5.2949</v>
      </c>
      <c r="L30" t="n">
        <v>8.6541</v>
      </c>
      <c r="M30" t="n">
        <v>0.67865</v>
      </c>
      <c r="N30" t="n">
        <v>344.7455</v>
      </c>
      <c r="O30" t="n">
        <v>0.092056</v>
      </c>
      <c r="P30" t="n">
        <v>31.5076</v>
      </c>
      <c r="Q30" t="n">
        <v>0.97802</v>
      </c>
      <c r="R30" t="n">
        <v>1.3014</v>
      </c>
      <c r="S30" t="n">
        <v>0.03</v>
      </c>
      <c r="T30" t="n">
        <v>3.5729</v>
      </c>
      <c r="U30" t="n">
        <v>0.45429</v>
      </c>
      <c r="V30" t="n">
        <v>44.89</v>
      </c>
      <c r="W30" t="n">
        <v>0.02</v>
      </c>
      <c r="X30" t="n">
        <v>0.3515</v>
      </c>
      <c r="Y30" t="n">
        <v>0.61412</v>
      </c>
      <c r="Z30" t="n">
        <v>0.37</v>
      </c>
      <c r="AA30" t="n">
        <v>63</v>
      </c>
      <c r="AB30" t="n">
        <v>30</v>
      </c>
      <c r="AC30" t="n">
        <v>0</v>
      </c>
      <c r="AD30" t="n">
        <v>124424.2424</v>
      </c>
      <c r="AE30" t="n">
        <v>73.12</v>
      </c>
      <c r="AF30" t="n">
        <v>0.35</v>
      </c>
      <c r="AG30" t="n">
        <v>1</v>
      </c>
      <c r="AH30" t="n">
        <v>1</v>
      </c>
      <c r="AI30" t="n">
        <v>1.2328</v>
      </c>
      <c r="AJ30" t="inlineStr">
        <is>
          <t>21a_FC11_OCR1.3_DR35</t>
        </is>
      </c>
      <c r="AL30" t="inlineStr">
        <is>
          <t>Pu</t>
        </is>
      </c>
      <c r="AM30">
        <f>($AR$9+$AS$9*AA30/100)</f>
        <v/>
      </c>
      <c r="AN30">
        <f>($AT$9+$AU$9*AA30/100)</f>
        <v/>
      </c>
      <c r="AO30">
        <f>($AV$9+$AW$9*AA30/100)</f>
        <v/>
      </c>
      <c r="AP30">
        <f>AM30+AN30*EXP(AO30*-G30/H30)</f>
        <v/>
      </c>
      <c r="AQ30" s="8">
        <f t="array" aca="1" ref="AQ30" ca="1">INDIRECT(CONCATENATE("Sheet1!K",AA30+2))+INDIRECT(CONCATENATE("Sheet1!J",AA30))*-PM5_Pu_GHS_AYBR!G30/PM5_Pu_GHS_AYBR!H30</f>
        <v/>
      </c>
      <c r="AR30" t="n">
        <v>4.22188002473092</v>
      </c>
      <c r="AS30" t="n">
        <v>0.005951363874667096</v>
      </c>
      <c r="AT30" t="n">
        <v>8.196058172458452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B30" t="inlineStr">
        <is>
          <t>CF</t>
        </is>
      </c>
      <c r="BC30" t="inlineStr">
        <is>
          <t>z_L</t>
        </is>
      </c>
      <c r="BE30" t="inlineStr">
        <is>
          <t>0</t>
        </is>
      </c>
      <c r="BF30" t="inlineStr">
        <is>
          <t>2</t>
        </is>
      </c>
      <c r="BH30" t="n">
        <v>3.006448181094708</v>
      </c>
    </row>
    <row r="31">
      <c r="A31" t="inlineStr">
        <is>
          <t>PM5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D2</t>
        </is>
      </c>
      <c r="E31" t="n">
        <v>0</v>
      </c>
      <c r="F31" t="n">
        <v>6</v>
      </c>
      <c r="G31" t="n">
        <v>-9.5</v>
      </c>
      <c r="H31" t="n">
        <v>30</v>
      </c>
      <c r="I31" t="n">
        <v>9</v>
      </c>
      <c r="J31" t="n">
        <v>36.9907</v>
      </c>
      <c r="K31" t="n">
        <v>5.4999</v>
      </c>
      <c r="L31" t="n">
        <v>5.5255</v>
      </c>
      <c r="M31" t="n">
        <v>0.67865</v>
      </c>
      <c r="N31" t="n">
        <v>370.7024</v>
      </c>
      <c r="O31" t="n">
        <v>0.085745</v>
      </c>
      <c r="P31" t="n">
        <v>31.5076</v>
      </c>
      <c r="Q31" t="n">
        <v>0.97802</v>
      </c>
      <c r="R31" t="n">
        <v>1.4225</v>
      </c>
      <c r="S31" t="n">
        <v>0.03</v>
      </c>
      <c r="T31" t="n">
        <v>3.6966</v>
      </c>
      <c r="U31" t="n">
        <v>0.47168</v>
      </c>
      <c r="V31" t="n">
        <v>44.89</v>
      </c>
      <c r="W31" t="n">
        <v>0.02</v>
      </c>
      <c r="X31" t="n">
        <v>0.3515</v>
      </c>
      <c r="Y31" t="n">
        <v>0.61412</v>
      </c>
      <c r="Z31" t="n">
        <v>0.37</v>
      </c>
      <c r="AA31" t="n">
        <v>63</v>
      </c>
      <c r="AB31" t="n">
        <v>30</v>
      </c>
      <c r="AC31" t="n">
        <v>0</v>
      </c>
      <c r="AD31" t="n">
        <v>167606.0606</v>
      </c>
      <c r="AE31" t="n">
        <v>92.92</v>
      </c>
      <c r="AF31" t="n">
        <v>0.35</v>
      </c>
      <c r="AG31" t="n">
        <v>1</v>
      </c>
      <c r="AH31" t="n">
        <v>1</v>
      </c>
      <c r="AI31" t="n">
        <v>1.2328</v>
      </c>
      <c r="AJ31" t="inlineStr">
        <is>
          <t>21a_FC11_OCR1.3_DR35</t>
        </is>
      </c>
      <c r="AL31" t="inlineStr">
        <is>
          <t>Pu</t>
        </is>
      </c>
      <c r="AM31">
        <f>($AR$9+$AS$9*AA31/100)</f>
        <v/>
      </c>
      <c r="AN31">
        <f>($AT$9+$AU$9*AA31/100)</f>
        <v/>
      </c>
      <c r="AO31">
        <f>($AV$9+$AW$9*AA31/100)</f>
        <v/>
      </c>
      <c r="AP31">
        <f>AM31+AN31*EXP(AO31*-G31/H31)</f>
        <v/>
      </c>
      <c r="AQ31" s="8">
        <f t="array" aca="1" ref="AQ31" ca="1">INDIRECT(CONCATENATE("Sheet1!K",AA31+2))+INDIRECT(CONCATENATE("Sheet1!J",AA31))*-PM5_Pu_GHS_AYBR!G31/PM5_Pu_GHS_AYBR!H31</f>
        <v/>
      </c>
      <c r="AR31" t="n">
        <v>66.42693751908809</v>
      </c>
      <c r="AS31" t="n">
        <v>-48.89903330694141</v>
      </c>
      <c r="AT31" t="n">
        <v>-39.3565223458737</v>
      </c>
      <c r="AU31" t="n">
        <v>31.02299074681376</v>
      </c>
      <c r="AV31" t="n">
        <v>-0.632811907127626</v>
      </c>
      <c r="AW31" t="n">
        <v>1.267530657650108</v>
      </c>
      <c r="AX31" t="n">
        <v>1</v>
      </c>
      <c r="AY31" t="n">
        <v>1</v>
      </c>
      <c r="AZ31" t="n">
        <v>1</v>
      </c>
      <c r="BB31" t="inlineStr">
        <is>
          <t>CF</t>
        </is>
      </c>
      <c r="BC31" t="inlineStr">
        <is>
          <t>z_L</t>
        </is>
      </c>
      <c r="BE31" t="inlineStr">
        <is>
          <t>1</t>
        </is>
      </c>
      <c r="BF31" t="inlineStr">
        <is>
          <t>2</t>
        </is>
      </c>
      <c r="BH31" t="n">
        <v>0.1975956001777977</v>
      </c>
    </row>
    <row r="32">
      <c r="A32" t="inlineStr">
        <is>
          <t>PM5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D2</t>
        </is>
      </c>
      <c r="E32" t="n">
        <v>0</v>
      </c>
      <c r="F32" t="n">
        <v>6</v>
      </c>
      <c r="G32" t="n">
        <v>-9.5</v>
      </c>
      <c r="H32" t="n">
        <v>34</v>
      </c>
      <c r="I32" t="n">
        <v>9</v>
      </c>
      <c r="J32" t="n">
        <v>36.9907</v>
      </c>
      <c r="K32" t="n">
        <v>5.4455</v>
      </c>
      <c r="L32" t="n">
        <v>5.5255</v>
      </c>
      <c r="M32" t="n">
        <v>0.67865</v>
      </c>
      <c r="N32" t="n">
        <v>363.1594</v>
      </c>
      <c r="O32" t="n">
        <v>0.087422</v>
      </c>
      <c r="P32" t="n">
        <v>31.5076</v>
      </c>
      <c r="Q32" t="n">
        <v>0.97802</v>
      </c>
      <c r="R32" t="n">
        <v>1.3014</v>
      </c>
      <c r="S32" t="n">
        <v>0.03</v>
      </c>
      <c r="T32" t="n">
        <v>3.5729</v>
      </c>
      <c r="U32" t="n">
        <v>0.45429</v>
      </c>
      <c r="V32" t="n">
        <v>44.89</v>
      </c>
      <c r="W32" t="n">
        <v>0.02</v>
      </c>
      <c r="X32" t="n">
        <v>0.3515</v>
      </c>
      <c r="Y32" t="n">
        <v>0.61412</v>
      </c>
      <c r="Z32" t="n">
        <v>0.37</v>
      </c>
      <c r="AA32" t="n">
        <v>63</v>
      </c>
      <c r="AB32" t="n">
        <v>30</v>
      </c>
      <c r="AC32" t="n">
        <v>0</v>
      </c>
      <c r="AD32" t="n">
        <v>167606.0606</v>
      </c>
      <c r="AE32" t="n">
        <v>92.92</v>
      </c>
      <c r="AF32" t="n">
        <v>0.35</v>
      </c>
      <c r="AG32" t="n">
        <v>1</v>
      </c>
      <c r="AH32" t="n">
        <v>1</v>
      </c>
      <c r="AI32" t="n">
        <v>1.2328</v>
      </c>
      <c r="AJ32" t="inlineStr">
        <is>
          <t>21a_FC11_OCR1.3_DR35</t>
        </is>
      </c>
      <c r="AM32">
        <f>($AR$9+$AS$9*AA32/100)</f>
        <v/>
      </c>
      <c r="AN32">
        <f>($AT$9+$AU$9*AA32/100)</f>
        <v/>
      </c>
      <c r="AO32">
        <f>($AV$9+$AW$9*AA32/100)</f>
        <v/>
      </c>
      <c r="AP32">
        <f>AM32+AN32*EXP(AO32*-G32/H32)</f>
        <v/>
      </c>
      <c r="AQ32" s="8">
        <f t="array" aca="1" ref="AQ32" ca="1">INDIRECT(CONCATENATE("Sheet1!K",AA32+2))+INDIRECT(CONCATENATE("Sheet1!J",AA32))*-PM5_Pu_GHS_AYBR!G32/PM5_Pu_GHS_AYBR!H32</f>
        <v/>
      </c>
    </row>
    <row r="33">
      <c r="A33" t="inlineStr">
        <is>
          <t>PM5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D2</t>
        </is>
      </c>
      <c r="E33" t="n">
        <v>0</v>
      </c>
      <c r="F33" t="n">
        <v>6</v>
      </c>
      <c r="G33" t="n">
        <v>-9</v>
      </c>
      <c r="H33" t="n">
        <v>30</v>
      </c>
      <c r="I33" t="n">
        <v>9</v>
      </c>
      <c r="J33" t="n">
        <v>36.9907</v>
      </c>
      <c r="K33" t="n">
        <v>5.4756</v>
      </c>
      <c r="L33" t="n">
        <v>5.9724</v>
      </c>
      <c r="M33" t="n">
        <v>0.67865</v>
      </c>
      <c r="N33" t="n">
        <v>367.4586</v>
      </c>
      <c r="O33" t="n">
        <v>0.086495</v>
      </c>
      <c r="P33" t="n">
        <v>31.5076</v>
      </c>
      <c r="Q33" t="n">
        <v>0.97802</v>
      </c>
      <c r="R33" t="n">
        <v>1.4225</v>
      </c>
      <c r="S33" t="n">
        <v>0.03</v>
      </c>
      <c r="T33" t="n">
        <v>3.6966</v>
      </c>
      <c r="U33" t="n">
        <v>0.47168</v>
      </c>
      <c r="V33" t="n">
        <v>44.89</v>
      </c>
      <c r="W33" t="n">
        <v>0.02</v>
      </c>
      <c r="X33" t="n">
        <v>0.3515</v>
      </c>
      <c r="Y33" t="n">
        <v>0.61412</v>
      </c>
      <c r="Z33" t="n">
        <v>0.37</v>
      </c>
      <c r="AA33" t="n">
        <v>63</v>
      </c>
      <c r="AB33" t="n">
        <v>30</v>
      </c>
      <c r="AC33" t="n">
        <v>0</v>
      </c>
      <c r="AD33" t="n">
        <v>167606.0606</v>
      </c>
      <c r="AE33" t="n">
        <v>92.92</v>
      </c>
      <c r="AF33" t="n">
        <v>0.35</v>
      </c>
      <c r="AG33" t="n">
        <v>1</v>
      </c>
      <c r="AH33" t="n">
        <v>1</v>
      </c>
      <c r="AI33" t="n">
        <v>1.2328</v>
      </c>
      <c r="AJ33" t="inlineStr">
        <is>
          <t>21a_FC11_OCR1.3_DR35</t>
        </is>
      </c>
      <c r="AM33">
        <f>($AR$9+$AS$9*AA33/100)</f>
        <v/>
      </c>
      <c r="AN33">
        <f>($AT$9+$AU$9*AA33/100)</f>
        <v/>
      </c>
      <c r="AO33">
        <f>($AV$9+$AW$9*AA33/100)</f>
        <v/>
      </c>
      <c r="AP33">
        <f>AM33+AN33*EXP(AO33*-G33/H33)</f>
        <v/>
      </c>
      <c r="AQ33" s="8">
        <f t="array" aca="1" ref="AQ33" ca="1">INDIRECT(CONCATENATE("Sheet1!K",AA33+2))+INDIRECT(CONCATENATE("Sheet1!J",AA33))*-PM5_Pu_GHS_AYBR!G33/PM5_Pu_GHS_AYBR!H33</f>
        <v/>
      </c>
      <c r="BH33">
        <f>MIN(BH3:BH9)</f>
        <v/>
      </c>
    </row>
    <row r="34">
      <c r="A34" t="inlineStr">
        <is>
          <t>PM5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D2</t>
        </is>
      </c>
      <c r="E34" t="n">
        <v>0</v>
      </c>
      <c r="F34" t="n">
        <v>6</v>
      </c>
      <c r="G34" t="n">
        <v>-9</v>
      </c>
      <c r="H34" t="n">
        <v>34</v>
      </c>
      <c r="I34" t="n">
        <v>9</v>
      </c>
      <c r="J34" t="n">
        <v>36.9907</v>
      </c>
      <c r="K34" t="n">
        <v>5.424</v>
      </c>
      <c r="L34" t="n">
        <v>5.9724</v>
      </c>
      <c r="M34" t="n">
        <v>0.67865</v>
      </c>
      <c r="N34" t="n">
        <v>360.4093</v>
      </c>
      <c r="O34" t="n">
        <v>0.088084</v>
      </c>
      <c r="P34" t="n">
        <v>31.5076</v>
      </c>
      <c r="Q34" t="n">
        <v>0.97802</v>
      </c>
      <c r="R34" t="n">
        <v>1.3014</v>
      </c>
      <c r="S34" t="n">
        <v>0.03</v>
      </c>
      <c r="T34" t="n">
        <v>3.5729</v>
      </c>
      <c r="U34" t="n">
        <v>0.45429</v>
      </c>
      <c r="V34" t="n">
        <v>44.89</v>
      </c>
      <c r="W34" t="n">
        <v>0.02</v>
      </c>
      <c r="X34" t="n">
        <v>0.3515</v>
      </c>
      <c r="Y34" t="n">
        <v>0.61412</v>
      </c>
      <c r="Z34" t="n">
        <v>0.37</v>
      </c>
      <c r="AA34" t="n">
        <v>63</v>
      </c>
      <c r="AB34" t="n">
        <v>30</v>
      </c>
      <c r="AC34" t="n">
        <v>0</v>
      </c>
      <c r="AD34" t="n">
        <v>167606.0606</v>
      </c>
      <c r="AE34" t="n">
        <v>92.92</v>
      </c>
      <c r="AF34" t="n">
        <v>0.35</v>
      </c>
      <c r="AG34" t="n">
        <v>1</v>
      </c>
      <c r="AH34" t="n">
        <v>1</v>
      </c>
      <c r="AI34" t="n">
        <v>1.2328</v>
      </c>
      <c r="AJ34" t="inlineStr">
        <is>
          <t>21a_FC11_OCR1.3_DR35</t>
        </is>
      </c>
      <c r="AM34">
        <f>($AR$9+$AS$9*AA34/100)</f>
        <v/>
      </c>
      <c r="AN34">
        <f>($AT$9+$AU$9*AA34/100)</f>
        <v/>
      </c>
      <c r="AO34">
        <f>($AV$9+$AW$9*AA34/100)</f>
        <v/>
      </c>
      <c r="AP34">
        <f>AM34+AN34*EXP(AO34*-G34/H34)</f>
        <v/>
      </c>
      <c r="AQ34" s="8">
        <f t="array" aca="1" ref="AQ34" ca="1">INDIRECT(CONCATENATE("Sheet1!K",AA34+2))+INDIRECT(CONCATENATE("Sheet1!J",AA34))*-PM5_Pu_GHS_AYBR!G34/PM5_Pu_GHS_AYBR!H34</f>
        <v/>
      </c>
    </row>
    <row r="35">
      <c r="A35" t="inlineStr">
        <is>
          <t>PM5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D2</t>
        </is>
      </c>
      <c r="E35" t="n">
        <v>0</v>
      </c>
      <c r="F35" t="n">
        <v>7</v>
      </c>
      <c r="G35" t="n">
        <v>-11.76</v>
      </c>
      <c r="H35" t="n">
        <v>30</v>
      </c>
      <c r="I35" t="n">
        <v>9</v>
      </c>
      <c r="J35" t="n">
        <v>30.8694</v>
      </c>
      <c r="K35" t="n">
        <v>4.9227</v>
      </c>
      <c r="L35" t="n">
        <v>5.8393</v>
      </c>
      <c r="M35" t="n">
        <v>0.69433</v>
      </c>
      <c r="N35" t="n">
        <v>330.6642</v>
      </c>
      <c r="O35" t="n">
        <v>0.079261</v>
      </c>
      <c r="P35" t="n">
        <v>25.7712</v>
      </c>
      <c r="Q35" t="n">
        <v>2.648e-14</v>
      </c>
      <c r="R35" t="n">
        <v>1.3899</v>
      </c>
      <c r="S35" t="n">
        <v>0.03</v>
      </c>
      <c r="T35" t="n">
        <v>3.9616</v>
      </c>
      <c r="U35" t="n">
        <v>0.43785</v>
      </c>
      <c r="V35" t="n">
        <v>44.89</v>
      </c>
      <c r="W35" t="n">
        <v>0.02</v>
      </c>
      <c r="X35" t="n">
        <v>0.3515</v>
      </c>
      <c r="Y35" t="n">
        <v>0.5842000000000001</v>
      </c>
      <c r="Z35" t="n">
        <v>0.37</v>
      </c>
      <c r="AA35" t="n">
        <v>65</v>
      </c>
      <c r="AB35" t="n">
        <v>30</v>
      </c>
      <c r="AC35" t="n">
        <v>0</v>
      </c>
      <c r="AD35" t="n">
        <v>177000</v>
      </c>
      <c r="AE35" t="n">
        <v>108.76</v>
      </c>
      <c r="AF35" t="n">
        <v>0.35</v>
      </c>
      <c r="AG35" t="n">
        <v>1</v>
      </c>
      <c r="AH35" t="n">
        <v>1</v>
      </c>
      <c r="AI35" t="n">
        <v>1.2588</v>
      </c>
      <c r="AJ35" t="inlineStr">
        <is>
          <t>21a_FC11_OCR1.3_DR35</t>
        </is>
      </c>
      <c r="AM35">
        <f>($AR$9+$AS$9*AA35/100)</f>
        <v/>
      </c>
      <c r="AN35">
        <f>($AT$9+$AU$9*AA35/100)</f>
        <v/>
      </c>
      <c r="AO35">
        <f>($AV$9+$AW$9*AA35/100)</f>
        <v/>
      </c>
      <c r="AP35">
        <f>AM35+AN35*EXP(AO35*-G35/H35)</f>
        <v/>
      </c>
      <c r="AQ35" s="8">
        <f t="array" aca="1" ref="AQ35" ca="1">INDIRECT(CONCATENATE("Sheet1!K",AA35+2))+INDIRECT(CONCATENATE("Sheet1!J",AA35))*-PM5_Pu_GHS_AYBR!G35/PM5_Pu_GHS_AYBR!H35</f>
        <v/>
      </c>
    </row>
    <row r="36">
      <c r="A36" t="inlineStr">
        <is>
          <t>PM5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D2</t>
        </is>
      </c>
      <c r="E36" t="n">
        <v>0</v>
      </c>
      <c r="F36" t="n">
        <v>7</v>
      </c>
      <c r="G36" t="n">
        <v>-11.76</v>
      </c>
      <c r="H36" t="n">
        <v>34</v>
      </c>
      <c r="I36" t="n">
        <v>9</v>
      </c>
      <c r="J36" t="n">
        <v>30.8694</v>
      </c>
      <c r="K36" t="n">
        <v>5.1889</v>
      </c>
      <c r="L36" t="n">
        <v>5.8393</v>
      </c>
      <c r="M36" t="n">
        <v>0.69433</v>
      </c>
      <c r="N36" t="n">
        <v>313.3108</v>
      </c>
      <c r="O36" t="n">
        <v>0.083422</v>
      </c>
      <c r="P36" t="n">
        <v>25.7712</v>
      </c>
      <c r="Q36" t="n">
        <v>2.648e-14</v>
      </c>
      <c r="R36" t="n">
        <v>1.2874</v>
      </c>
      <c r="S36" t="n">
        <v>0.03</v>
      </c>
      <c r="T36" t="n">
        <v>3.8493</v>
      </c>
      <c r="U36" t="n">
        <v>0.42232</v>
      </c>
      <c r="V36" t="n">
        <v>44.89</v>
      </c>
      <c r="W36" t="n">
        <v>0.02</v>
      </c>
      <c r="X36" t="n">
        <v>0.3515</v>
      </c>
      <c r="Y36" t="n">
        <v>0.5842000000000001</v>
      </c>
      <c r="Z36" t="n">
        <v>0.37</v>
      </c>
      <c r="AA36" t="n">
        <v>65</v>
      </c>
      <c r="AB36" t="n">
        <v>30</v>
      </c>
      <c r="AC36" t="n">
        <v>0</v>
      </c>
      <c r="AD36" t="n">
        <v>177000</v>
      </c>
      <c r="AE36" t="n">
        <v>108.76</v>
      </c>
      <c r="AF36" t="n">
        <v>0.35</v>
      </c>
      <c r="AG36" t="n">
        <v>1</v>
      </c>
      <c r="AH36" t="n">
        <v>1</v>
      </c>
      <c r="AI36" t="n">
        <v>1.2588</v>
      </c>
      <c r="AJ36" t="inlineStr">
        <is>
          <t>21a_FC11_OCR1.3_DR35</t>
        </is>
      </c>
      <c r="AM36">
        <f>($AR$9+$AS$9*AA36/100)</f>
        <v/>
      </c>
      <c r="AN36">
        <f>($AT$9+$AU$9*AA36/100)</f>
        <v/>
      </c>
      <c r="AO36">
        <f>($AV$9+$AW$9*AA36/100)</f>
        <v/>
      </c>
      <c r="AP36">
        <f>AM36+AN36*EXP(AO36*-G36/H36)</f>
        <v/>
      </c>
      <c r="AQ36" s="8">
        <f t="array" aca="1" ref="AQ36" ca="1">INDIRECT(CONCATENATE("Sheet1!K",AA36+2))+INDIRECT(CONCATENATE("Sheet1!J",AA36))*-PM5_Pu_GHS_AYBR!G36/PM5_Pu_GHS_AYBR!H36</f>
        <v/>
      </c>
    </row>
    <row r="37">
      <c r="A37" t="inlineStr">
        <is>
          <t>PM5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D2</t>
        </is>
      </c>
      <c r="E37" t="n">
        <v>0</v>
      </c>
      <c r="F37" t="n">
        <v>7</v>
      </c>
      <c r="G37" t="n">
        <v>-11.32</v>
      </c>
      <c r="H37" t="n">
        <v>30</v>
      </c>
      <c r="I37" t="n">
        <v>9</v>
      </c>
      <c r="J37" t="n">
        <v>30.8694</v>
      </c>
      <c r="K37" t="n">
        <v>5.0074</v>
      </c>
      <c r="L37" t="n">
        <v>5.9402</v>
      </c>
      <c r="M37" t="n">
        <v>0.69433</v>
      </c>
      <c r="N37" t="n">
        <v>325.1434</v>
      </c>
      <c r="O37" t="n">
        <v>0.080584</v>
      </c>
      <c r="P37" t="n">
        <v>25.7712</v>
      </c>
      <c r="Q37" t="n">
        <v>2.648e-14</v>
      </c>
      <c r="R37" t="n">
        <v>1.3899</v>
      </c>
      <c r="S37" t="n">
        <v>0.03</v>
      </c>
      <c r="T37" t="n">
        <v>3.9616</v>
      </c>
      <c r="U37" t="n">
        <v>0.43785</v>
      </c>
      <c r="V37" t="n">
        <v>44.89</v>
      </c>
      <c r="W37" t="n">
        <v>0.02</v>
      </c>
      <c r="X37" t="n">
        <v>0.3515</v>
      </c>
      <c r="Y37" t="n">
        <v>0.5842000000000001</v>
      </c>
      <c r="Z37" t="n">
        <v>0.37</v>
      </c>
      <c r="AA37" t="n">
        <v>65</v>
      </c>
      <c r="AB37" t="n">
        <v>30</v>
      </c>
      <c r="AC37" t="n">
        <v>0</v>
      </c>
      <c r="AD37" t="n">
        <v>177000</v>
      </c>
      <c r="AE37" t="n">
        <v>108.76</v>
      </c>
      <c r="AF37" t="n">
        <v>0.35</v>
      </c>
      <c r="AG37" t="n">
        <v>1</v>
      </c>
      <c r="AH37" t="n">
        <v>1</v>
      </c>
      <c r="AI37" t="n">
        <v>1.2588</v>
      </c>
      <c r="AJ37" t="inlineStr">
        <is>
          <t>21a_FC11_OCR1.3_DR35</t>
        </is>
      </c>
      <c r="AM37">
        <f>($AR$9+$AS$9*AA37/100)</f>
        <v/>
      </c>
      <c r="AN37">
        <f>($AT$9+$AU$9*AA37/100)</f>
        <v/>
      </c>
      <c r="AO37">
        <f>($AV$9+$AW$9*AA37/100)</f>
        <v/>
      </c>
      <c r="AP37">
        <f>AM37+AN37*EXP(AO37*-G37/H37)</f>
        <v/>
      </c>
      <c r="AQ37" s="8">
        <f t="array" aca="1" ref="AQ37" ca="1">INDIRECT(CONCATENATE("Sheet1!K",AA37+2))+INDIRECT(CONCATENATE("Sheet1!J",AA37))*-PM5_Pu_GHS_AYBR!G37/PM5_Pu_GHS_AYBR!H37</f>
        <v/>
      </c>
    </row>
    <row r="38">
      <c r="A38" t="inlineStr">
        <is>
          <t>PM5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D2</t>
        </is>
      </c>
      <c r="E38" t="n">
        <v>0</v>
      </c>
      <c r="F38" t="n">
        <v>7</v>
      </c>
      <c r="G38" t="n">
        <v>-11.32</v>
      </c>
      <c r="H38" t="n">
        <v>34</v>
      </c>
      <c r="I38" t="n">
        <v>9</v>
      </c>
      <c r="J38" t="n">
        <v>30.8694</v>
      </c>
      <c r="K38" t="n">
        <v>5.2636</v>
      </c>
      <c r="L38" t="n">
        <v>5.9402</v>
      </c>
      <c r="M38" t="n">
        <v>0.69433</v>
      </c>
      <c r="N38" t="n">
        <v>308.9254</v>
      </c>
      <c r="O38" t="n">
        <v>0.08459</v>
      </c>
      <c r="P38" t="n">
        <v>25.7712</v>
      </c>
      <c r="Q38" t="n">
        <v>2.648e-14</v>
      </c>
      <c r="R38" t="n">
        <v>1.2874</v>
      </c>
      <c r="S38" t="n">
        <v>0.03</v>
      </c>
      <c r="T38" t="n">
        <v>3.8493</v>
      </c>
      <c r="U38" t="n">
        <v>0.42232</v>
      </c>
      <c r="V38" t="n">
        <v>44.89</v>
      </c>
      <c r="W38" t="n">
        <v>0.02</v>
      </c>
      <c r="X38" t="n">
        <v>0.3515</v>
      </c>
      <c r="Y38" t="n">
        <v>0.5842000000000001</v>
      </c>
      <c r="Z38" t="n">
        <v>0.37</v>
      </c>
      <c r="AA38" t="n">
        <v>65</v>
      </c>
      <c r="AB38" t="n">
        <v>30</v>
      </c>
      <c r="AC38" t="n">
        <v>0</v>
      </c>
      <c r="AD38" t="n">
        <v>177000</v>
      </c>
      <c r="AE38" t="n">
        <v>108.76</v>
      </c>
      <c r="AF38" t="n">
        <v>0.35</v>
      </c>
      <c r="AG38" t="n">
        <v>1</v>
      </c>
      <c r="AH38" t="n">
        <v>1</v>
      </c>
      <c r="AI38" t="n">
        <v>1.2588</v>
      </c>
      <c r="AJ38" t="inlineStr">
        <is>
          <t>21a_FC11_OCR1.3_DR35</t>
        </is>
      </c>
      <c r="AM38">
        <f>($AR$9+$AS$9*AA38/100)</f>
        <v/>
      </c>
      <c r="AN38">
        <f>($AT$9+$AU$9*AA38/100)</f>
        <v/>
      </c>
      <c r="AO38">
        <f>($AV$9+$AW$9*AA38/100)</f>
        <v/>
      </c>
      <c r="AP38">
        <f>AM38+AN38*EXP(AO38*-G38/H38)</f>
        <v/>
      </c>
      <c r="AQ38" s="8">
        <f t="array" aca="1" ref="AQ38" ca="1">INDIRECT(CONCATENATE("Sheet1!K",AA38+2))+INDIRECT(CONCATENATE("Sheet1!J",AA38))*-PM5_Pu_GHS_AYBR!G38/PM5_Pu_GHS_AYBR!H38</f>
        <v/>
      </c>
    </row>
    <row r="39">
      <c r="A39" t="inlineStr">
        <is>
          <t>PM5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D2</t>
        </is>
      </c>
      <c r="E39" t="n">
        <v>0</v>
      </c>
      <c r="F39" t="n">
        <v>7</v>
      </c>
      <c r="G39" t="n">
        <v>-10.88</v>
      </c>
      <c r="H39" t="n">
        <v>30</v>
      </c>
      <c r="I39" t="n">
        <v>9</v>
      </c>
      <c r="J39" t="n">
        <v>30.8694</v>
      </c>
      <c r="K39" t="n">
        <v>5.092</v>
      </c>
      <c r="L39" t="n">
        <v>6.0411</v>
      </c>
      <c r="M39" t="n">
        <v>0.69433</v>
      </c>
      <c r="N39" t="n">
        <v>319.804</v>
      </c>
      <c r="O39" t="n">
        <v>0.08190799999999999</v>
      </c>
      <c r="P39" t="n">
        <v>25.7712</v>
      </c>
      <c r="Q39" t="n">
        <v>2.648e-14</v>
      </c>
      <c r="R39" t="n">
        <v>1.3899</v>
      </c>
      <c r="S39" t="n">
        <v>0.03</v>
      </c>
      <c r="T39" t="n">
        <v>3.9616</v>
      </c>
      <c r="U39" t="n">
        <v>0.43785</v>
      </c>
      <c r="V39" t="n">
        <v>44.89</v>
      </c>
      <c r="W39" t="n">
        <v>0.02</v>
      </c>
      <c r="X39" t="n">
        <v>0.3515</v>
      </c>
      <c r="Y39" t="n">
        <v>0.5842000000000001</v>
      </c>
      <c r="Z39" t="n">
        <v>0.37</v>
      </c>
      <c r="AA39" t="n">
        <v>65</v>
      </c>
      <c r="AB39" t="n">
        <v>30</v>
      </c>
      <c r="AC39" t="n">
        <v>0</v>
      </c>
      <c r="AD39" t="n">
        <v>177000</v>
      </c>
      <c r="AE39" t="n">
        <v>108.76</v>
      </c>
      <c r="AF39" t="n">
        <v>0.35</v>
      </c>
      <c r="AG39" t="n">
        <v>1</v>
      </c>
      <c r="AH39" t="n">
        <v>1</v>
      </c>
      <c r="AI39" t="n">
        <v>1.2588</v>
      </c>
      <c r="AJ39" t="inlineStr">
        <is>
          <t>21a_FC11_OCR1.3_DR35</t>
        </is>
      </c>
      <c r="AM39">
        <f>($AR$9+$AS$9*AA39/100)</f>
        <v/>
      </c>
      <c r="AN39">
        <f>($AT$9+$AU$9*AA39/100)</f>
        <v/>
      </c>
      <c r="AO39">
        <f>($AV$9+$AW$9*AA39/100)</f>
        <v/>
      </c>
      <c r="AP39">
        <f>AM39+AN39*EXP(AO39*-G39/H39)</f>
        <v/>
      </c>
      <c r="AQ39" s="8">
        <f t="array" aca="1" ref="AQ39" ca="1">INDIRECT(CONCATENATE("Sheet1!K",AA39+2))+INDIRECT(CONCATENATE("Sheet1!J",AA39))*-PM5_Pu_GHS_AYBR!G39/PM5_Pu_GHS_AYBR!H39</f>
        <v/>
      </c>
    </row>
    <row r="40">
      <c r="A40" t="inlineStr">
        <is>
          <t>PM5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D2</t>
        </is>
      </c>
      <c r="E40" t="n">
        <v>0</v>
      </c>
      <c r="F40" t="n">
        <v>7</v>
      </c>
      <c r="G40" t="n">
        <v>-10.88</v>
      </c>
      <c r="H40" t="n">
        <v>34</v>
      </c>
      <c r="I40" t="n">
        <v>9</v>
      </c>
      <c r="J40" t="n">
        <v>30.8694</v>
      </c>
      <c r="K40" t="n">
        <v>5.3383</v>
      </c>
      <c r="L40" t="n">
        <v>6.0411</v>
      </c>
      <c r="M40" t="n">
        <v>0.69433</v>
      </c>
      <c r="N40" t="n">
        <v>304.6611</v>
      </c>
      <c r="O40" t="n">
        <v>0.085757</v>
      </c>
      <c r="P40" t="n">
        <v>25.7712</v>
      </c>
      <c r="Q40" t="n">
        <v>2.648e-14</v>
      </c>
      <c r="R40" t="n">
        <v>1.2874</v>
      </c>
      <c r="S40" t="n">
        <v>0.03</v>
      </c>
      <c r="T40" t="n">
        <v>3.8493</v>
      </c>
      <c r="U40" t="n">
        <v>0.42232</v>
      </c>
      <c r="V40" t="n">
        <v>44.89</v>
      </c>
      <c r="W40" t="n">
        <v>0.02</v>
      </c>
      <c r="X40" t="n">
        <v>0.3515</v>
      </c>
      <c r="Y40" t="n">
        <v>0.5842000000000001</v>
      </c>
      <c r="Z40" t="n">
        <v>0.37</v>
      </c>
      <c r="AA40" t="n">
        <v>65</v>
      </c>
      <c r="AB40" t="n">
        <v>30</v>
      </c>
      <c r="AC40" t="n">
        <v>0</v>
      </c>
      <c r="AD40" t="n">
        <v>177000</v>
      </c>
      <c r="AE40" t="n">
        <v>108.76</v>
      </c>
      <c r="AF40" t="n">
        <v>0.35</v>
      </c>
      <c r="AG40" t="n">
        <v>1</v>
      </c>
      <c r="AH40" t="n">
        <v>1</v>
      </c>
      <c r="AI40" t="n">
        <v>1.2588</v>
      </c>
      <c r="AJ40" t="inlineStr">
        <is>
          <t>21a_FC11_OCR1.3_DR35</t>
        </is>
      </c>
      <c r="AM40">
        <f>($AR$9+$AS$9*AA40/100)</f>
        <v/>
      </c>
      <c r="AN40">
        <f>($AT$9+$AU$9*AA40/100)</f>
        <v/>
      </c>
      <c r="AO40">
        <f>($AV$9+$AW$9*AA40/100)</f>
        <v/>
      </c>
      <c r="AP40">
        <f>AM40+AN40*EXP(AO40*-G40/H40)</f>
        <v/>
      </c>
      <c r="AQ40" s="8">
        <f t="array" aca="1" ref="AQ40" ca="1">INDIRECT(CONCATENATE("Sheet1!K",AA40+2))+INDIRECT(CONCATENATE("Sheet1!J",AA40))*-PM5_Pu_GHS_AYBR!G40/PM5_Pu_GHS_AYBR!H40</f>
        <v/>
      </c>
    </row>
    <row r="41">
      <c r="A41" t="inlineStr">
        <is>
          <t>PM5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D2</t>
        </is>
      </c>
      <c r="E41" t="n">
        <v>0</v>
      </c>
      <c r="F41" t="n">
        <v>7</v>
      </c>
      <c r="G41" t="n">
        <v>-10.44</v>
      </c>
      <c r="H41" t="n">
        <v>30</v>
      </c>
      <c r="I41" t="n">
        <v>9</v>
      </c>
      <c r="J41" t="n">
        <v>30.8694</v>
      </c>
      <c r="K41" t="n">
        <v>5.1767</v>
      </c>
      <c r="L41" t="n">
        <v>6.1421</v>
      </c>
      <c r="M41" t="n">
        <v>0.69433</v>
      </c>
      <c r="N41" t="n">
        <v>314.6372</v>
      </c>
      <c r="O41" t="n">
        <v>0.083231</v>
      </c>
      <c r="P41" t="n">
        <v>25.7712</v>
      </c>
      <c r="Q41" t="n">
        <v>2.648e-14</v>
      </c>
      <c r="R41" t="n">
        <v>1.3899</v>
      </c>
      <c r="S41" t="n">
        <v>0.03</v>
      </c>
      <c r="T41" t="n">
        <v>3.9616</v>
      </c>
      <c r="U41" t="n">
        <v>0.43785</v>
      </c>
      <c r="V41" t="n">
        <v>44.89</v>
      </c>
      <c r="W41" t="n">
        <v>0.02</v>
      </c>
      <c r="X41" t="n">
        <v>0.3515</v>
      </c>
      <c r="Y41" t="n">
        <v>0.5842000000000001</v>
      </c>
      <c r="Z41" t="n">
        <v>0.37</v>
      </c>
      <c r="AA41" t="n">
        <v>65</v>
      </c>
      <c r="AB41" t="n">
        <v>30</v>
      </c>
      <c r="AC41" t="n">
        <v>0</v>
      </c>
      <c r="AD41" t="n">
        <v>177000</v>
      </c>
      <c r="AE41" t="n">
        <v>108.76</v>
      </c>
      <c r="AF41" t="n">
        <v>0.35</v>
      </c>
      <c r="AG41" t="n">
        <v>1</v>
      </c>
      <c r="AH41" t="n">
        <v>1</v>
      </c>
      <c r="AI41" t="n">
        <v>1.2588</v>
      </c>
      <c r="AJ41" t="inlineStr">
        <is>
          <t>21a_FC11_OCR1.3_DR35</t>
        </is>
      </c>
      <c r="AM41">
        <f>($AR$9+$AS$9*AA41/100)</f>
        <v/>
      </c>
      <c r="AN41">
        <f>($AT$9+$AU$9*AA41/100)</f>
        <v/>
      </c>
      <c r="AO41">
        <f>($AV$9+$AW$9*AA41/100)</f>
        <v/>
      </c>
      <c r="AP41">
        <f>AM41+AN41*EXP(AO41*-G41/H41)</f>
        <v/>
      </c>
      <c r="AQ41" s="8">
        <f t="array" aca="1" ref="AQ41" ca="1">INDIRECT(CONCATENATE("Sheet1!K",AA41+2))+INDIRECT(CONCATENATE("Sheet1!J",AA41))*-PM5_Pu_GHS_AYBR!G41/PM5_Pu_GHS_AYBR!H41</f>
        <v/>
      </c>
    </row>
    <row r="42">
      <c r="A42" t="inlineStr">
        <is>
          <t>PM5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D2</t>
        </is>
      </c>
      <c r="E42" t="n">
        <v>0</v>
      </c>
      <c r="F42" t="n">
        <v>7</v>
      </c>
      <c r="G42" t="n">
        <v>-10.44</v>
      </c>
      <c r="H42" t="n">
        <v>34</v>
      </c>
      <c r="I42" t="n">
        <v>9</v>
      </c>
      <c r="J42" t="n">
        <v>30.8694</v>
      </c>
      <c r="K42" t="n">
        <v>5.4129</v>
      </c>
      <c r="L42" t="n">
        <v>6.1421</v>
      </c>
      <c r="M42" t="n">
        <v>0.69433</v>
      </c>
      <c r="N42" t="n">
        <v>300.513</v>
      </c>
      <c r="O42" t="n">
        <v>0.086925</v>
      </c>
      <c r="P42" t="n">
        <v>25.7712</v>
      </c>
      <c r="Q42" t="n">
        <v>2.648e-14</v>
      </c>
      <c r="R42" t="n">
        <v>1.2874</v>
      </c>
      <c r="S42" t="n">
        <v>0.03</v>
      </c>
      <c r="T42" t="n">
        <v>3.8493</v>
      </c>
      <c r="U42" t="n">
        <v>0.42232</v>
      </c>
      <c r="V42" t="n">
        <v>44.89</v>
      </c>
      <c r="W42" t="n">
        <v>0.02</v>
      </c>
      <c r="X42" t="n">
        <v>0.3515</v>
      </c>
      <c r="Y42" t="n">
        <v>0.5842000000000001</v>
      </c>
      <c r="Z42" t="n">
        <v>0.37</v>
      </c>
      <c r="AA42" t="n">
        <v>65</v>
      </c>
      <c r="AB42" t="n">
        <v>30</v>
      </c>
      <c r="AC42" t="n">
        <v>0</v>
      </c>
      <c r="AD42" t="n">
        <v>177000</v>
      </c>
      <c r="AE42" t="n">
        <v>108.76</v>
      </c>
      <c r="AF42" t="n">
        <v>0.35</v>
      </c>
      <c r="AG42" t="n">
        <v>1</v>
      </c>
      <c r="AH42" t="n">
        <v>1</v>
      </c>
      <c r="AI42" t="n">
        <v>1.2588</v>
      </c>
      <c r="AJ42" t="inlineStr">
        <is>
          <t>21a_FC11_OCR1.3_DR35</t>
        </is>
      </c>
      <c r="AM42">
        <f>($AR$9+$AS$9*AA42/100)</f>
        <v/>
      </c>
      <c r="AN42">
        <f>($AT$9+$AU$9*AA42/100)</f>
        <v/>
      </c>
      <c r="AO42">
        <f>($AV$9+$AW$9*AA42/100)</f>
        <v/>
      </c>
      <c r="AP42">
        <f>AM42+AN42*EXP(AO42*-G42/H42)</f>
        <v/>
      </c>
      <c r="AQ42" s="8">
        <f t="array" aca="1" ref="AQ42" ca="1">INDIRECT(CONCATENATE("Sheet1!K",AA42+2))+INDIRECT(CONCATENATE("Sheet1!J",AA42))*-PM5_Pu_GHS_AYBR!G42/PM5_Pu_GHS_AYBR!H42</f>
        <v/>
      </c>
    </row>
    <row r="43">
      <c r="A43" t="inlineStr">
        <is>
          <t>PM5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D2</t>
        </is>
      </c>
      <c r="E43" t="n">
        <v>0</v>
      </c>
      <c r="F43" t="n">
        <v>7</v>
      </c>
      <c r="G43" t="n">
        <v>-10</v>
      </c>
      <c r="H43" t="n">
        <v>30</v>
      </c>
      <c r="I43" t="n">
        <v>9</v>
      </c>
      <c r="J43" t="n">
        <v>30.8694</v>
      </c>
      <c r="K43" t="n">
        <v>5.2613</v>
      </c>
      <c r="L43" t="n">
        <v>6.243</v>
      </c>
      <c r="M43" t="n">
        <v>0.69433</v>
      </c>
      <c r="N43" t="n">
        <v>309.6346</v>
      </c>
      <c r="O43" t="n">
        <v>0.084554</v>
      </c>
      <c r="P43" t="n">
        <v>25.7712</v>
      </c>
      <c r="Q43" t="n">
        <v>2.648e-14</v>
      </c>
      <c r="R43" t="n">
        <v>1.3899</v>
      </c>
      <c r="S43" t="n">
        <v>0.03</v>
      </c>
      <c r="T43" t="n">
        <v>3.9616</v>
      </c>
      <c r="U43" t="n">
        <v>0.43785</v>
      </c>
      <c r="V43" t="n">
        <v>44.89</v>
      </c>
      <c r="W43" t="n">
        <v>0.02</v>
      </c>
      <c r="X43" t="n">
        <v>0.3515</v>
      </c>
      <c r="Y43" t="n">
        <v>0.5842000000000001</v>
      </c>
      <c r="Z43" t="n">
        <v>0.37</v>
      </c>
      <c r="AA43" t="n">
        <v>65</v>
      </c>
      <c r="AB43" t="n">
        <v>30</v>
      </c>
      <c r="AC43" t="n">
        <v>0</v>
      </c>
      <c r="AD43" t="n">
        <v>177000</v>
      </c>
      <c r="AE43" t="n">
        <v>108.76</v>
      </c>
      <c r="AF43" t="n">
        <v>0.35</v>
      </c>
      <c r="AG43" t="n">
        <v>1</v>
      </c>
      <c r="AH43" t="n">
        <v>1</v>
      </c>
      <c r="AI43" t="n">
        <v>1.2588</v>
      </c>
      <c r="AJ43" t="inlineStr">
        <is>
          <t>21a_FC11_OCR1.3_DR35</t>
        </is>
      </c>
      <c r="AM43">
        <f>($AR$9+$AS$9*AA43/100)</f>
        <v/>
      </c>
      <c r="AN43">
        <f>($AT$9+$AU$9*AA43/100)</f>
        <v/>
      </c>
      <c r="AO43">
        <f>($AV$9+$AW$9*AA43/100)</f>
        <v/>
      </c>
      <c r="AP43">
        <f>AM43+AN43*EXP(AO43*-G43/H43)</f>
        <v/>
      </c>
      <c r="AQ43" s="8">
        <f t="array" aca="1" ref="AQ43" ca="1">INDIRECT(CONCATENATE("Sheet1!K",AA43+2))+INDIRECT(CONCATENATE("Sheet1!J",AA43))*-PM5_Pu_GHS_AYBR!G43/PM5_Pu_GHS_AYBR!H43</f>
        <v/>
      </c>
    </row>
    <row r="44">
      <c r="A44" t="inlineStr">
        <is>
          <t>PM5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D2</t>
        </is>
      </c>
      <c r="E44" t="n">
        <v>0</v>
      </c>
      <c r="F44" t="n">
        <v>7</v>
      </c>
      <c r="G44" t="n">
        <v>-10</v>
      </c>
      <c r="H44" t="n">
        <v>34</v>
      </c>
      <c r="I44" t="n">
        <v>9</v>
      </c>
      <c r="J44" t="n">
        <v>30.8694</v>
      </c>
      <c r="K44" t="n">
        <v>5.4876</v>
      </c>
      <c r="L44" t="n">
        <v>6.243</v>
      </c>
      <c r="M44" t="n">
        <v>0.69433</v>
      </c>
      <c r="N44" t="n">
        <v>296.4763</v>
      </c>
      <c r="O44" t="n">
        <v>0.088093</v>
      </c>
      <c r="P44" t="n">
        <v>25.7712</v>
      </c>
      <c r="Q44" t="n">
        <v>2.648e-14</v>
      </c>
      <c r="R44" t="n">
        <v>1.2874</v>
      </c>
      <c r="S44" t="n">
        <v>0.03</v>
      </c>
      <c r="T44" t="n">
        <v>3.8493</v>
      </c>
      <c r="U44" t="n">
        <v>0.42232</v>
      </c>
      <c r="V44" t="n">
        <v>44.89</v>
      </c>
      <c r="W44" t="n">
        <v>0.02</v>
      </c>
      <c r="X44" t="n">
        <v>0.3515</v>
      </c>
      <c r="Y44" t="n">
        <v>0.5842000000000001</v>
      </c>
      <c r="Z44" t="n">
        <v>0.37</v>
      </c>
      <c r="AA44" t="n">
        <v>65</v>
      </c>
      <c r="AB44" t="n">
        <v>30</v>
      </c>
      <c r="AC44" t="n">
        <v>0</v>
      </c>
      <c r="AD44" t="n">
        <v>177000</v>
      </c>
      <c r="AE44" t="n">
        <v>108.76</v>
      </c>
      <c r="AF44" t="n">
        <v>0.35</v>
      </c>
      <c r="AG44" t="n">
        <v>1</v>
      </c>
      <c r="AH44" t="n">
        <v>1</v>
      </c>
      <c r="AI44" t="n">
        <v>1.2588</v>
      </c>
      <c r="AJ44" t="inlineStr">
        <is>
          <t>21a_FC11_OCR1.3_DR35</t>
        </is>
      </c>
      <c r="AM44">
        <f>($AR$9+$AS$9*AA44/100)</f>
        <v/>
      </c>
      <c r="AN44">
        <f>($AT$9+$AU$9*AA44/100)</f>
        <v/>
      </c>
      <c r="AO44">
        <f>($AV$9+$AW$9*AA44/100)</f>
        <v/>
      </c>
      <c r="AP44">
        <f>AM44+AN44*EXP(AO44*-G44/H44)</f>
        <v/>
      </c>
      <c r="AQ44" s="8">
        <f t="array" aca="1" ref="AQ44" ca="1">INDIRECT(CONCATENATE("Sheet1!K",AA44+2))+INDIRECT(CONCATENATE("Sheet1!J",AA44))*-PM5_Pu_GHS_AYBR!G44/PM5_Pu_GHS_AYBR!H44</f>
        <v/>
      </c>
    </row>
    <row r="45">
      <c r="A45" t="inlineStr">
        <is>
          <t>PM5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D2</t>
        </is>
      </c>
      <c r="E45" t="n">
        <v>0</v>
      </c>
      <c r="F45" t="n">
        <v>8</v>
      </c>
      <c r="G45" t="n">
        <v>-14.04</v>
      </c>
      <c r="H45" t="n">
        <v>30</v>
      </c>
      <c r="I45" t="n">
        <v>9</v>
      </c>
      <c r="J45" t="n">
        <v>30.0016</v>
      </c>
      <c r="K45" t="n">
        <v>5.3825</v>
      </c>
      <c r="L45" t="n">
        <v>4.5122</v>
      </c>
      <c r="M45" t="n">
        <v>0.60724</v>
      </c>
      <c r="N45" t="n">
        <v>606.8638999999999</v>
      </c>
      <c r="O45" t="n">
        <v>0.058589</v>
      </c>
      <c r="P45" t="n">
        <v>34.6573</v>
      </c>
      <c r="Q45" t="n">
        <v>2.6832e-14</v>
      </c>
      <c r="R45" t="n">
        <v>1.4823</v>
      </c>
      <c r="S45" t="n">
        <v>0.03</v>
      </c>
      <c r="T45" t="n">
        <v>3.2108</v>
      </c>
      <c r="U45" t="n">
        <v>0.53372</v>
      </c>
      <c r="V45" t="n">
        <v>44.89</v>
      </c>
      <c r="W45" t="n">
        <v>0.02</v>
      </c>
      <c r="X45" t="n">
        <v>0.3515</v>
      </c>
      <c r="Y45" t="n">
        <v>0.66896</v>
      </c>
      <c r="Z45" t="n">
        <v>0.37</v>
      </c>
      <c r="AA45" t="n">
        <v>76</v>
      </c>
      <c r="AB45" t="n">
        <v>31</v>
      </c>
      <c r="AC45" t="n">
        <v>0</v>
      </c>
      <c r="AD45" t="n">
        <v>192000</v>
      </c>
      <c r="AE45" t="n">
        <v>131.035</v>
      </c>
      <c r="AF45" t="n">
        <v>0.35</v>
      </c>
      <c r="AG45" t="n">
        <v>1</v>
      </c>
      <c r="AH45" t="n">
        <v>1</v>
      </c>
      <c r="AI45" t="n">
        <v>1.5977</v>
      </c>
      <c r="AJ45" t="inlineStr">
        <is>
          <t>21a_FC11_OCR1.3_DR35</t>
        </is>
      </c>
      <c r="AM45">
        <f>($AR$9+$AS$9*AA45/100)</f>
        <v/>
      </c>
      <c r="AN45">
        <f>($AT$9+$AU$9*AA45/100)</f>
        <v/>
      </c>
      <c r="AO45">
        <f>($AV$9+$AW$9*AA45/100)</f>
        <v/>
      </c>
      <c r="AP45">
        <f>AM45+AN45*EXP(AO45*-G45/H45)</f>
        <v/>
      </c>
      <c r="AQ45" s="8">
        <f t="array" aca="1" ref="AQ45" ca="1">INDIRECT(CONCATENATE("Sheet1!K",AA45+2))+INDIRECT(CONCATENATE("Sheet1!J",AA45))*-PM5_Pu_GHS_AYBR!G45/PM5_Pu_GHS_AYBR!H45</f>
        <v/>
      </c>
    </row>
    <row r="46">
      <c r="A46" t="inlineStr">
        <is>
          <t>PM5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D2</t>
        </is>
      </c>
      <c r="E46" t="n">
        <v>0</v>
      </c>
      <c r="F46" t="n">
        <v>8</v>
      </c>
      <c r="G46" t="n">
        <v>-14.04</v>
      </c>
      <c r="H46" t="n">
        <v>34</v>
      </c>
      <c r="I46" t="n">
        <v>9</v>
      </c>
      <c r="J46" t="n">
        <v>30.0016</v>
      </c>
      <c r="K46" t="n">
        <v>5.612</v>
      </c>
      <c r="L46" t="n">
        <v>4.5122</v>
      </c>
      <c r="M46" t="n">
        <v>0.60724</v>
      </c>
      <c r="N46" t="n">
        <v>553.6348</v>
      </c>
      <c r="O46" t="n">
        <v>0.063906</v>
      </c>
      <c r="P46" t="n">
        <v>34.6573</v>
      </c>
      <c r="Q46" t="n">
        <v>2.6832e-14</v>
      </c>
      <c r="R46" t="n">
        <v>1.3268</v>
      </c>
      <c r="S46" t="n">
        <v>0.03</v>
      </c>
      <c r="T46" t="n">
        <v>3.0661</v>
      </c>
      <c r="U46" t="n">
        <v>0.5129</v>
      </c>
      <c r="V46" t="n">
        <v>44.89</v>
      </c>
      <c r="W46" t="n">
        <v>0.02</v>
      </c>
      <c r="X46" t="n">
        <v>0.3515</v>
      </c>
      <c r="Y46" t="n">
        <v>0.66896</v>
      </c>
      <c r="Z46" t="n">
        <v>0.37</v>
      </c>
      <c r="AA46" t="n">
        <v>76</v>
      </c>
      <c r="AB46" t="n">
        <v>31</v>
      </c>
      <c r="AC46" t="n">
        <v>0</v>
      </c>
      <c r="AD46" t="n">
        <v>192000</v>
      </c>
      <c r="AE46" t="n">
        <v>131.035</v>
      </c>
      <c r="AF46" t="n">
        <v>0.35</v>
      </c>
      <c r="AG46" t="n">
        <v>1</v>
      </c>
      <c r="AH46" t="n">
        <v>1</v>
      </c>
      <c r="AI46" t="n">
        <v>1.5977</v>
      </c>
      <c r="AJ46" t="inlineStr">
        <is>
          <t>21a_FC11_OCR1.3_DR35</t>
        </is>
      </c>
      <c r="AM46">
        <f>($AR$9+$AS$9*AA46/100)</f>
        <v/>
      </c>
      <c r="AN46">
        <f>($AT$9+$AU$9*AA46/100)</f>
        <v/>
      </c>
      <c r="AO46">
        <f>($AV$9+$AW$9*AA46/100)</f>
        <v/>
      </c>
      <c r="AP46">
        <f>AM46+AN46*EXP(AO46*-G46/H46)</f>
        <v/>
      </c>
      <c r="AQ46" s="8">
        <f t="array" aca="1" ref="AQ46" ca="1">INDIRECT(CONCATENATE("Sheet1!K",AA46+2))+INDIRECT(CONCATENATE("Sheet1!J",AA46))*-PM5_Pu_GHS_AYBR!G46/PM5_Pu_GHS_AYBR!H46</f>
        <v/>
      </c>
    </row>
    <row r="47">
      <c r="A47" t="inlineStr">
        <is>
          <t>PM5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D2</t>
        </is>
      </c>
      <c r="E47" t="n">
        <v>0</v>
      </c>
      <c r="F47" t="n">
        <v>8</v>
      </c>
      <c r="G47" t="n">
        <v>-13.58</v>
      </c>
      <c r="H47" t="n">
        <v>30</v>
      </c>
      <c r="I47" t="n">
        <v>9</v>
      </c>
      <c r="J47" t="n">
        <v>30.0016</v>
      </c>
      <c r="K47" t="n">
        <v>5.4464</v>
      </c>
      <c r="L47" t="n">
        <v>4.6039</v>
      </c>
      <c r="M47" t="n">
        <v>0.60724</v>
      </c>
      <c r="N47" t="n">
        <v>591.528</v>
      </c>
      <c r="O47" t="n">
        <v>0.06007</v>
      </c>
      <c r="P47" t="n">
        <v>34.6573</v>
      </c>
      <c r="Q47" t="n">
        <v>2.6832e-14</v>
      </c>
      <c r="R47" t="n">
        <v>1.4823</v>
      </c>
      <c r="S47" t="n">
        <v>0.03</v>
      </c>
      <c r="T47" t="n">
        <v>3.2108</v>
      </c>
      <c r="U47" t="n">
        <v>0.53372</v>
      </c>
      <c r="V47" t="n">
        <v>44.89</v>
      </c>
      <c r="W47" t="n">
        <v>0.02</v>
      </c>
      <c r="X47" t="n">
        <v>0.3515</v>
      </c>
      <c r="Y47" t="n">
        <v>0.66896</v>
      </c>
      <c r="Z47" t="n">
        <v>0.37</v>
      </c>
      <c r="AA47" t="n">
        <v>76</v>
      </c>
      <c r="AB47" t="n">
        <v>31</v>
      </c>
      <c r="AC47" t="n">
        <v>0</v>
      </c>
      <c r="AD47" t="n">
        <v>192000</v>
      </c>
      <c r="AE47" t="n">
        <v>131.035</v>
      </c>
      <c r="AF47" t="n">
        <v>0.35</v>
      </c>
      <c r="AG47" t="n">
        <v>1</v>
      </c>
      <c r="AH47" t="n">
        <v>1</v>
      </c>
      <c r="AI47" t="n">
        <v>1.5977</v>
      </c>
      <c r="AJ47" t="inlineStr">
        <is>
          <t>21a_FC11_OCR1.3_DR35</t>
        </is>
      </c>
      <c r="AM47">
        <f>($AR$9+$AS$9*AA47/100)</f>
        <v/>
      </c>
      <c r="AN47">
        <f>($AT$9+$AU$9*AA47/100)</f>
        <v/>
      </c>
      <c r="AO47">
        <f>($AV$9+$AW$9*AA47/100)</f>
        <v/>
      </c>
      <c r="AP47">
        <f>AM47+AN47*EXP(AO47*-G47/H47)</f>
        <v/>
      </c>
      <c r="AQ47" s="8">
        <f t="array" aca="1" ref="AQ47" ca="1">INDIRECT(CONCATENATE("Sheet1!K",AA47+2))+INDIRECT(CONCATENATE("Sheet1!J",AA47))*-PM5_Pu_GHS_AYBR!G47/PM5_Pu_GHS_AYBR!H47</f>
        <v/>
      </c>
    </row>
    <row r="48">
      <c r="A48" t="inlineStr">
        <is>
          <t>PM5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D2</t>
        </is>
      </c>
      <c r="E48" t="n">
        <v>0</v>
      </c>
      <c r="F48" t="n">
        <v>8</v>
      </c>
      <c r="G48" t="n">
        <v>-13.58</v>
      </c>
      <c r="H48" t="n">
        <v>34</v>
      </c>
      <c r="I48" t="n">
        <v>9</v>
      </c>
      <c r="J48" t="n">
        <v>30.0016</v>
      </c>
      <c r="K48" t="n">
        <v>5.6685</v>
      </c>
      <c r="L48" t="n">
        <v>4.6039</v>
      </c>
      <c r="M48" t="n">
        <v>0.60724</v>
      </c>
      <c r="N48" t="n">
        <v>542.317</v>
      </c>
      <c r="O48" t="n">
        <v>0.06521200000000001</v>
      </c>
      <c r="P48" t="n">
        <v>34.6573</v>
      </c>
      <c r="Q48" t="n">
        <v>2.6832e-14</v>
      </c>
      <c r="R48" t="n">
        <v>1.3268</v>
      </c>
      <c r="S48" t="n">
        <v>0.03</v>
      </c>
      <c r="T48" t="n">
        <v>3.0661</v>
      </c>
      <c r="U48" t="n">
        <v>0.5129</v>
      </c>
      <c r="V48" t="n">
        <v>44.89</v>
      </c>
      <c r="W48" t="n">
        <v>0.02</v>
      </c>
      <c r="X48" t="n">
        <v>0.3515</v>
      </c>
      <c r="Y48" t="n">
        <v>0.66896</v>
      </c>
      <c r="Z48" t="n">
        <v>0.37</v>
      </c>
      <c r="AA48" t="n">
        <v>76</v>
      </c>
      <c r="AB48" t="n">
        <v>31</v>
      </c>
      <c r="AC48" t="n">
        <v>0</v>
      </c>
      <c r="AD48" t="n">
        <v>192000</v>
      </c>
      <c r="AE48" t="n">
        <v>131.035</v>
      </c>
      <c r="AF48" t="n">
        <v>0.35</v>
      </c>
      <c r="AG48" t="n">
        <v>1</v>
      </c>
      <c r="AH48" t="n">
        <v>1</v>
      </c>
      <c r="AI48" t="n">
        <v>1.5977</v>
      </c>
      <c r="AJ48" t="inlineStr">
        <is>
          <t>21a_FC11_OCR1.3_DR35</t>
        </is>
      </c>
      <c r="AM48">
        <f>($AR$9+$AS$9*AA48/100)</f>
        <v/>
      </c>
      <c r="AN48">
        <f>($AT$9+$AU$9*AA48/100)</f>
        <v/>
      </c>
      <c r="AO48">
        <f>($AV$9+$AW$9*AA48/100)</f>
        <v/>
      </c>
      <c r="AP48">
        <f>AM48+AN48*EXP(AO48*-G48/H48)</f>
        <v/>
      </c>
      <c r="AQ48" s="8">
        <f t="array" aca="1" ref="AQ48" ca="1">INDIRECT(CONCATENATE("Sheet1!K",AA48+2))+INDIRECT(CONCATENATE("Sheet1!J",AA48))*-PM5_Pu_GHS_AYBR!G48/PM5_Pu_GHS_AYBR!H48</f>
        <v/>
      </c>
    </row>
    <row r="49">
      <c r="A49" t="inlineStr">
        <is>
          <t>PM5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D2</t>
        </is>
      </c>
      <c r="E49" t="n">
        <v>0</v>
      </c>
      <c r="F49" t="n">
        <v>8</v>
      </c>
      <c r="G49" t="n">
        <v>-13.12</v>
      </c>
      <c r="H49" t="n">
        <v>30</v>
      </c>
      <c r="I49" t="n">
        <v>9</v>
      </c>
      <c r="J49" t="n">
        <v>30.0016</v>
      </c>
      <c r="K49" t="n">
        <v>5.5104</v>
      </c>
      <c r="L49" t="n">
        <v>4.6955</v>
      </c>
      <c r="M49" t="n">
        <v>0.60724</v>
      </c>
      <c r="N49" t="n">
        <v>576.948</v>
      </c>
      <c r="O49" t="n">
        <v>0.061551</v>
      </c>
      <c r="P49" t="n">
        <v>34.6573</v>
      </c>
      <c r="Q49" t="n">
        <v>2.6832e-14</v>
      </c>
      <c r="R49" t="n">
        <v>1.4823</v>
      </c>
      <c r="S49" t="n">
        <v>0.03</v>
      </c>
      <c r="T49" t="n">
        <v>3.2108</v>
      </c>
      <c r="U49" t="n">
        <v>0.53372</v>
      </c>
      <c r="V49" t="n">
        <v>44.89</v>
      </c>
      <c r="W49" t="n">
        <v>0.02</v>
      </c>
      <c r="X49" t="n">
        <v>0.3515</v>
      </c>
      <c r="Y49" t="n">
        <v>0.66896</v>
      </c>
      <c r="Z49" t="n">
        <v>0.37</v>
      </c>
      <c r="AA49" t="n">
        <v>76</v>
      </c>
      <c r="AB49" t="n">
        <v>31</v>
      </c>
      <c r="AC49" t="n">
        <v>0</v>
      </c>
      <c r="AD49" t="n">
        <v>192000</v>
      </c>
      <c r="AE49" t="n">
        <v>131.035</v>
      </c>
      <c r="AF49" t="n">
        <v>0.35</v>
      </c>
      <c r="AG49" t="n">
        <v>1</v>
      </c>
      <c r="AH49" t="n">
        <v>1</v>
      </c>
      <c r="AI49" t="n">
        <v>1.5977</v>
      </c>
      <c r="AJ49" t="inlineStr">
        <is>
          <t>21a_FC11_OCR1.3_DR35</t>
        </is>
      </c>
      <c r="AM49">
        <f>($AR$9+$AS$9*AA49/100)</f>
        <v/>
      </c>
      <c r="AN49">
        <f>($AT$9+$AU$9*AA49/100)</f>
        <v/>
      </c>
      <c r="AO49">
        <f>($AV$9+$AW$9*AA49/100)</f>
        <v/>
      </c>
      <c r="AP49">
        <f>AM49+AN49*EXP(AO49*-G49/H49)</f>
        <v/>
      </c>
      <c r="AQ49" s="8">
        <f t="array" aca="1" ref="AQ49" ca="1">INDIRECT(CONCATENATE("Sheet1!K",AA49+2))+INDIRECT(CONCATENATE("Sheet1!J",AA49))*-PM5_Pu_GHS_AYBR!G49/PM5_Pu_GHS_AYBR!H49</f>
        <v/>
      </c>
    </row>
    <row r="50">
      <c r="A50" t="inlineStr">
        <is>
          <t>PM5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D2</t>
        </is>
      </c>
      <c r="E50" t="n">
        <v>0</v>
      </c>
      <c r="F50" t="n">
        <v>8</v>
      </c>
      <c r="G50" t="n">
        <v>-13.12</v>
      </c>
      <c r="H50" t="n">
        <v>34</v>
      </c>
      <c r="I50" t="n">
        <v>9</v>
      </c>
      <c r="J50" t="n">
        <v>30.0016</v>
      </c>
      <c r="K50" t="n">
        <v>5.7249</v>
      </c>
      <c r="L50" t="n">
        <v>4.6955</v>
      </c>
      <c r="M50" t="n">
        <v>0.60724</v>
      </c>
      <c r="N50" t="n">
        <v>531.4526</v>
      </c>
      <c r="O50" t="n">
        <v>0.06651899999999999</v>
      </c>
      <c r="P50" t="n">
        <v>34.6573</v>
      </c>
      <c r="Q50" t="n">
        <v>2.6832e-14</v>
      </c>
      <c r="R50" t="n">
        <v>1.3268</v>
      </c>
      <c r="S50" t="n">
        <v>0.03</v>
      </c>
      <c r="T50" t="n">
        <v>3.0661</v>
      </c>
      <c r="U50" t="n">
        <v>0.5129</v>
      </c>
      <c r="V50" t="n">
        <v>44.89</v>
      </c>
      <c r="W50" t="n">
        <v>0.02</v>
      </c>
      <c r="X50" t="n">
        <v>0.3515</v>
      </c>
      <c r="Y50" t="n">
        <v>0.66896</v>
      </c>
      <c r="Z50" t="n">
        <v>0.37</v>
      </c>
      <c r="AA50" t="n">
        <v>76</v>
      </c>
      <c r="AB50" t="n">
        <v>31</v>
      </c>
      <c r="AC50" t="n">
        <v>0</v>
      </c>
      <c r="AD50" t="n">
        <v>192000</v>
      </c>
      <c r="AE50" t="n">
        <v>131.035</v>
      </c>
      <c r="AF50" t="n">
        <v>0.35</v>
      </c>
      <c r="AG50" t="n">
        <v>1</v>
      </c>
      <c r="AH50" t="n">
        <v>1</v>
      </c>
      <c r="AI50" t="n">
        <v>1.5977</v>
      </c>
      <c r="AJ50" t="inlineStr">
        <is>
          <t>21a_FC11_OCR1.3_DR35</t>
        </is>
      </c>
      <c r="AM50">
        <f>($AR$9+$AS$9*AA50/100)</f>
        <v/>
      </c>
      <c r="AN50">
        <f>($AT$9+$AU$9*AA50/100)</f>
        <v/>
      </c>
      <c r="AO50">
        <f>($AV$9+$AW$9*AA50/100)</f>
        <v/>
      </c>
      <c r="AP50">
        <f>AM50+AN50*EXP(AO50*-G50/H50)</f>
        <v/>
      </c>
      <c r="AQ50" s="8">
        <f t="array" aca="1" ref="AQ50" ca="1">INDIRECT(CONCATENATE("Sheet1!K",AA50+2))+INDIRECT(CONCATENATE("Sheet1!J",AA50))*-PM5_Pu_GHS_AYBR!G50/PM5_Pu_GHS_AYBR!H50</f>
        <v/>
      </c>
    </row>
    <row r="51">
      <c r="A51" t="inlineStr">
        <is>
          <t>PM5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D2</t>
        </is>
      </c>
      <c r="E51" t="n">
        <v>0</v>
      </c>
      <c r="F51" t="n">
        <v>8</v>
      </c>
      <c r="G51" t="n">
        <v>-12.66</v>
      </c>
      <c r="H51" t="n">
        <v>30</v>
      </c>
      <c r="I51" t="n">
        <v>9</v>
      </c>
      <c r="J51" t="n">
        <v>30.0016</v>
      </c>
      <c r="K51" t="n">
        <v>5.5743</v>
      </c>
      <c r="L51" t="n">
        <v>4.7872</v>
      </c>
      <c r="M51" t="n">
        <v>0.60724</v>
      </c>
      <c r="N51" t="n">
        <v>563.0694999999999</v>
      </c>
      <c r="O51" t="n">
        <v>0.063031</v>
      </c>
      <c r="P51" t="n">
        <v>34.6573</v>
      </c>
      <c r="Q51" t="n">
        <v>2.6832e-14</v>
      </c>
      <c r="R51" t="n">
        <v>1.4823</v>
      </c>
      <c r="S51" t="n">
        <v>0.03</v>
      </c>
      <c r="T51" t="n">
        <v>3.2108</v>
      </c>
      <c r="U51" t="n">
        <v>0.53372</v>
      </c>
      <c r="V51" t="n">
        <v>44.89</v>
      </c>
      <c r="W51" t="n">
        <v>0.02</v>
      </c>
      <c r="X51" t="n">
        <v>0.3515</v>
      </c>
      <c r="Y51" t="n">
        <v>0.66896</v>
      </c>
      <c r="Z51" t="n">
        <v>0.37</v>
      </c>
      <c r="AA51" t="n">
        <v>76</v>
      </c>
      <c r="AB51" t="n">
        <v>31</v>
      </c>
      <c r="AC51" t="n">
        <v>0</v>
      </c>
      <c r="AD51" t="n">
        <v>192000</v>
      </c>
      <c r="AE51" t="n">
        <v>131.035</v>
      </c>
      <c r="AF51" t="n">
        <v>0.35</v>
      </c>
      <c r="AG51" t="n">
        <v>1</v>
      </c>
      <c r="AH51" t="n">
        <v>1</v>
      </c>
      <c r="AI51" t="n">
        <v>1.5977</v>
      </c>
      <c r="AJ51" t="inlineStr">
        <is>
          <t>21a_FC11_OCR1.3_DR35</t>
        </is>
      </c>
      <c r="AM51">
        <f>($AR$9+$AS$9*AA51/100)</f>
        <v/>
      </c>
      <c r="AN51">
        <f>($AT$9+$AU$9*AA51/100)</f>
        <v/>
      </c>
      <c r="AO51">
        <f>($AV$9+$AW$9*AA51/100)</f>
        <v/>
      </c>
      <c r="AP51">
        <f>AM51+AN51*EXP(AO51*-G51/H51)</f>
        <v/>
      </c>
      <c r="AQ51" s="8">
        <f t="array" aca="1" ref="AQ51" ca="1">INDIRECT(CONCATENATE("Sheet1!K",AA51+2))+INDIRECT(CONCATENATE("Sheet1!J",AA51))*-PM5_Pu_GHS_AYBR!G51/PM5_Pu_GHS_AYBR!H51</f>
        <v/>
      </c>
    </row>
    <row r="52">
      <c r="A52" t="inlineStr">
        <is>
          <t>PM5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D2</t>
        </is>
      </c>
      <c r="E52" t="n">
        <v>0</v>
      </c>
      <c r="F52" t="n">
        <v>8</v>
      </c>
      <c r="G52" t="n">
        <v>-12.66</v>
      </c>
      <c r="H52" t="n">
        <v>34</v>
      </c>
      <c r="I52" t="n">
        <v>9</v>
      </c>
      <c r="J52" t="n">
        <v>30.0016</v>
      </c>
      <c r="K52" t="n">
        <v>5.7813</v>
      </c>
      <c r="L52" t="n">
        <v>4.7872</v>
      </c>
      <c r="M52" t="n">
        <v>0.60724</v>
      </c>
      <c r="N52" t="n">
        <v>521.015</v>
      </c>
      <c r="O52" t="n">
        <v>0.067825</v>
      </c>
      <c r="P52" t="n">
        <v>34.6573</v>
      </c>
      <c r="Q52" t="n">
        <v>2.6832e-14</v>
      </c>
      <c r="R52" t="n">
        <v>1.3268</v>
      </c>
      <c r="S52" t="n">
        <v>0.03</v>
      </c>
      <c r="T52" t="n">
        <v>3.0661</v>
      </c>
      <c r="U52" t="n">
        <v>0.5129</v>
      </c>
      <c r="V52" t="n">
        <v>44.89</v>
      </c>
      <c r="W52" t="n">
        <v>0.02</v>
      </c>
      <c r="X52" t="n">
        <v>0.3515</v>
      </c>
      <c r="Y52" t="n">
        <v>0.66896</v>
      </c>
      <c r="Z52" t="n">
        <v>0.37</v>
      </c>
      <c r="AA52" t="n">
        <v>76</v>
      </c>
      <c r="AB52" t="n">
        <v>31</v>
      </c>
      <c r="AC52" t="n">
        <v>0</v>
      </c>
      <c r="AD52" t="n">
        <v>192000</v>
      </c>
      <c r="AE52" t="n">
        <v>131.035</v>
      </c>
      <c r="AF52" t="n">
        <v>0.35</v>
      </c>
      <c r="AG52" t="n">
        <v>1</v>
      </c>
      <c r="AH52" t="n">
        <v>1</v>
      </c>
      <c r="AI52" t="n">
        <v>1.5977</v>
      </c>
      <c r="AJ52" t="inlineStr">
        <is>
          <t>21a_FC11_OCR1.3_DR35</t>
        </is>
      </c>
      <c r="AM52">
        <f>($AR$9+$AS$9*AA52/100)</f>
        <v/>
      </c>
      <c r="AN52">
        <f>($AT$9+$AU$9*AA52/100)</f>
        <v/>
      </c>
      <c r="AO52">
        <f>($AV$9+$AW$9*AA52/100)</f>
        <v/>
      </c>
      <c r="AP52">
        <f>AM52+AN52*EXP(AO52*-G52/H52)</f>
        <v/>
      </c>
      <c r="AQ52" s="8">
        <f t="array" aca="1" ref="AQ52" ca="1">INDIRECT(CONCATENATE("Sheet1!K",AA52+2))+INDIRECT(CONCATENATE("Sheet1!J",AA52))*-PM5_Pu_GHS_AYBR!G52/PM5_Pu_GHS_AYBR!H52</f>
        <v/>
      </c>
    </row>
    <row r="53">
      <c r="A53" t="inlineStr">
        <is>
          <t>PM5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D2</t>
        </is>
      </c>
      <c r="E53" t="n">
        <v>0</v>
      </c>
      <c r="F53" t="n">
        <v>8</v>
      </c>
      <c r="G53" t="n">
        <v>-12.2</v>
      </c>
      <c r="H53" t="n">
        <v>30</v>
      </c>
      <c r="I53" t="n">
        <v>9</v>
      </c>
      <c r="J53" t="n">
        <v>30.0016</v>
      </c>
      <c r="K53" t="n">
        <v>5.6382</v>
      </c>
      <c r="L53" t="n">
        <v>4.8789</v>
      </c>
      <c r="M53" t="n">
        <v>0.60724</v>
      </c>
      <c r="N53" t="n">
        <v>549.8431</v>
      </c>
      <c r="O53" t="n">
        <v>0.064512</v>
      </c>
      <c r="P53" t="n">
        <v>34.6573</v>
      </c>
      <c r="Q53" t="n">
        <v>2.6832e-14</v>
      </c>
      <c r="R53" t="n">
        <v>1.4823</v>
      </c>
      <c r="S53" t="n">
        <v>0.03</v>
      </c>
      <c r="T53" t="n">
        <v>3.2108</v>
      </c>
      <c r="U53" t="n">
        <v>0.53372</v>
      </c>
      <c r="V53" t="n">
        <v>44.89</v>
      </c>
      <c r="W53" t="n">
        <v>0.02</v>
      </c>
      <c r="X53" t="n">
        <v>0.3515</v>
      </c>
      <c r="Y53" t="n">
        <v>0.66896</v>
      </c>
      <c r="Z53" t="n">
        <v>0.37</v>
      </c>
      <c r="AA53" t="n">
        <v>76</v>
      </c>
      <c r="AB53" t="n">
        <v>31</v>
      </c>
      <c r="AC53" t="n">
        <v>0</v>
      </c>
      <c r="AD53" t="n">
        <v>192000</v>
      </c>
      <c r="AE53" t="n">
        <v>131.035</v>
      </c>
      <c r="AF53" t="n">
        <v>0.35</v>
      </c>
      <c r="AG53" t="n">
        <v>1</v>
      </c>
      <c r="AH53" t="n">
        <v>1</v>
      </c>
      <c r="AI53" t="n">
        <v>1.5977</v>
      </c>
      <c r="AJ53" t="inlineStr">
        <is>
          <t>21a_FC11_OCR1.3_DR35</t>
        </is>
      </c>
      <c r="AM53">
        <f>($AR$9+$AS$9*AA53/100)</f>
        <v/>
      </c>
      <c r="AN53">
        <f>($AT$9+$AU$9*AA53/100)</f>
        <v/>
      </c>
      <c r="AO53">
        <f>($AV$9+$AW$9*AA53/100)</f>
        <v/>
      </c>
      <c r="AP53">
        <f>AM53+AN53*EXP(AO53*-G53/H53)</f>
        <v/>
      </c>
      <c r="AQ53" s="8">
        <f t="array" aca="1" ref="AQ53" ca="1">INDIRECT(CONCATENATE("Sheet1!K",AA53+2))+INDIRECT(CONCATENATE("Sheet1!J",AA53))*-PM5_Pu_GHS_AYBR!G53/PM5_Pu_GHS_AYBR!H53</f>
        <v/>
      </c>
    </row>
    <row r="54">
      <c r="A54" t="inlineStr">
        <is>
          <t>PM5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D2</t>
        </is>
      </c>
      <c r="E54" t="n">
        <v>0</v>
      </c>
      <c r="F54" t="n">
        <v>8</v>
      </c>
      <c r="G54" t="n">
        <v>-12.2</v>
      </c>
      <c r="H54" t="n">
        <v>34</v>
      </c>
      <c r="I54" t="n">
        <v>9</v>
      </c>
      <c r="J54" t="n">
        <v>30.0016</v>
      </c>
      <c r="K54" t="n">
        <v>5.8377</v>
      </c>
      <c r="L54" t="n">
        <v>4.8789</v>
      </c>
      <c r="M54" t="n">
        <v>0.60724</v>
      </c>
      <c r="N54" t="n">
        <v>510.9795</v>
      </c>
      <c r="O54" t="n">
        <v>0.069132</v>
      </c>
      <c r="P54" t="n">
        <v>34.6573</v>
      </c>
      <c r="Q54" t="n">
        <v>2.6832e-14</v>
      </c>
      <c r="R54" t="n">
        <v>1.3268</v>
      </c>
      <c r="S54" t="n">
        <v>0.03</v>
      </c>
      <c r="T54" t="n">
        <v>3.0661</v>
      </c>
      <c r="U54" t="n">
        <v>0.5129</v>
      </c>
      <c r="V54" t="n">
        <v>44.89</v>
      </c>
      <c r="W54" t="n">
        <v>0.02</v>
      </c>
      <c r="X54" t="n">
        <v>0.3515</v>
      </c>
      <c r="Y54" t="n">
        <v>0.66896</v>
      </c>
      <c r="Z54" t="n">
        <v>0.37</v>
      </c>
      <c r="AA54" t="n">
        <v>76</v>
      </c>
      <c r="AB54" t="n">
        <v>31</v>
      </c>
      <c r="AC54" t="n">
        <v>0</v>
      </c>
      <c r="AD54" t="n">
        <v>192000</v>
      </c>
      <c r="AE54" t="n">
        <v>131.035</v>
      </c>
      <c r="AF54" t="n">
        <v>0.35</v>
      </c>
      <c r="AG54" t="n">
        <v>1</v>
      </c>
      <c r="AH54" t="n">
        <v>1</v>
      </c>
      <c r="AI54" t="n">
        <v>1.5977</v>
      </c>
      <c r="AJ54" t="inlineStr">
        <is>
          <t>21a_FC11_OCR1.3_DR35</t>
        </is>
      </c>
      <c r="AM54">
        <f>($AR$9+$AS$9*AA54/100)</f>
        <v/>
      </c>
      <c r="AN54">
        <f>($AT$9+$AU$9*AA54/100)</f>
        <v/>
      </c>
      <c r="AO54">
        <f>($AV$9+$AW$9*AA54/100)</f>
        <v/>
      </c>
      <c r="AP54">
        <f>AM54+AN54*EXP(AO54*-G54/H54)</f>
        <v/>
      </c>
      <c r="AQ54" s="8">
        <f t="array" aca="1" ref="AQ54" ca="1">INDIRECT(CONCATENATE("Sheet1!K",AA54+2))+INDIRECT(CONCATENATE("Sheet1!J",AA54))*-PM5_Pu_GHS_AYBR!G54/PM5_Pu_GHS_AYBR!H54</f>
        <v/>
      </c>
    </row>
    <row r="55">
      <c r="A55" t="inlineStr">
        <is>
          <t>PM5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L2</t>
        </is>
      </c>
      <c r="E55" t="n">
        <v>0</v>
      </c>
      <c r="F55" t="n">
        <v>8</v>
      </c>
      <c r="G55" t="n">
        <v>-16.5</v>
      </c>
      <c r="H55" t="n">
        <v>35</v>
      </c>
      <c r="I55" t="n">
        <v>9.5</v>
      </c>
      <c r="J55" t="n">
        <v>699.9962</v>
      </c>
      <c r="K55" t="n">
        <v>3.3459</v>
      </c>
      <c r="L55" t="n">
        <v>7.1095</v>
      </c>
      <c r="M55" t="n">
        <v>0.72915</v>
      </c>
      <c r="N55" t="n">
        <v>579.8411</v>
      </c>
      <c r="O55" t="n">
        <v>0.070286</v>
      </c>
      <c r="P55" t="n">
        <v>39.998</v>
      </c>
      <c r="Q55" t="n">
        <v>2.2204e-14</v>
      </c>
      <c r="R55" t="n">
        <v>1.3506</v>
      </c>
      <c r="S55" t="n">
        <v>0.03</v>
      </c>
      <c r="T55" t="n">
        <v>3.2336</v>
      </c>
      <c r="U55" t="n">
        <v>0.50109</v>
      </c>
      <c r="V55" t="n">
        <v>44.89</v>
      </c>
      <c r="W55" t="n">
        <v>0.02</v>
      </c>
      <c r="X55" t="n">
        <v>0.3515</v>
      </c>
      <c r="Y55" t="n">
        <v>0.65401</v>
      </c>
      <c r="Z55" t="n">
        <v>0.37</v>
      </c>
      <c r="AA55" t="n">
        <v>69</v>
      </c>
      <c r="AB55" t="n">
        <v>30</v>
      </c>
      <c r="AC55" t="n">
        <v>0</v>
      </c>
      <c r="AD55" t="n">
        <v>211000</v>
      </c>
      <c r="AE55" t="n">
        <v>153.3</v>
      </c>
      <c r="AF55" t="n">
        <v>0.35</v>
      </c>
      <c r="AG55" t="n">
        <v>1</v>
      </c>
      <c r="AH55" t="n">
        <v>1</v>
      </c>
      <c r="AI55" t="n">
        <v>1.3315</v>
      </c>
      <c r="AJ55" t="inlineStr">
        <is>
          <t>21a_FC11_OCR1.3_DR35</t>
        </is>
      </c>
      <c r="AM55">
        <f>($AR$9+$AS$9*AA55/100)</f>
        <v/>
      </c>
      <c r="AN55">
        <f>($AT$9+$AU$9*AA55/100)</f>
        <v/>
      </c>
      <c r="AO55">
        <f>($AV$9+$AW$9*AA55/100)</f>
        <v/>
      </c>
      <c r="AP55">
        <f>AM55+AN55*EXP(AO55*-G55/H55)</f>
        <v/>
      </c>
      <c r="AQ55" s="8">
        <f t="array" aca="1" ref="AQ55" ca="1">INDIRECT(CONCATENATE("Sheet1!K",AA55+2))+INDIRECT(CONCATENATE("Sheet1!J",AA55))*-PM5_Pu_GHS_AYBR!G55/PM5_Pu_GHS_AYBR!H55</f>
        <v/>
      </c>
    </row>
    <row r="56">
      <c r="A56" t="inlineStr">
        <is>
          <t>PM5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L2</t>
        </is>
      </c>
      <c r="E56" t="n">
        <v>0</v>
      </c>
      <c r="F56" t="n">
        <v>8</v>
      </c>
      <c r="G56" t="n">
        <v>-16.5</v>
      </c>
      <c r="H56" t="n">
        <v>40</v>
      </c>
      <c r="I56" t="n">
        <v>9.5</v>
      </c>
      <c r="J56" t="n">
        <v>699.9962</v>
      </c>
      <c r="K56" t="n">
        <v>3.9032</v>
      </c>
      <c r="L56" t="n">
        <v>7.1095</v>
      </c>
      <c r="M56" t="n">
        <v>0.72915</v>
      </c>
      <c r="N56" t="n">
        <v>536.6907</v>
      </c>
      <c r="O56" t="n">
        <v>0.075669</v>
      </c>
      <c r="P56" t="n">
        <v>39.998</v>
      </c>
      <c r="Q56" t="n">
        <v>2.2204e-14</v>
      </c>
      <c r="R56" t="n">
        <v>1.1776</v>
      </c>
      <c r="S56" t="n">
        <v>0.03</v>
      </c>
      <c r="T56" t="n">
        <v>3.0691</v>
      </c>
      <c r="U56" t="n">
        <v>0.47755</v>
      </c>
      <c r="V56" t="n">
        <v>44.89</v>
      </c>
      <c r="W56" t="n">
        <v>0.02</v>
      </c>
      <c r="X56" t="n">
        <v>0.3515</v>
      </c>
      <c r="Y56" t="n">
        <v>0.65401</v>
      </c>
      <c r="Z56" t="n">
        <v>0.37</v>
      </c>
      <c r="AA56" t="n">
        <v>69</v>
      </c>
      <c r="AB56" t="n">
        <v>30</v>
      </c>
      <c r="AC56" t="n">
        <v>0</v>
      </c>
      <c r="AD56" t="n">
        <v>211000</v>
      </c>
      <c r="AE56" t="n">
        <v>153.3</v>
      </c>
      <c r="AF56" t="n">
        <v>0.35</v>
      </c>
      <c r="AG56" t="n">
        <v>1</v>
      </c>
      <c r="AH56" t="n">
        <v>1</v>
      </c>
      <c r="AI56" t="n">
        <v>1.3315</v>
      </c>
      <c r="AJ56" t="inlineStr">
        <is>
          <t>21a_FC11_OCR1.3_DR35</t>
        </is>
      </c>
      <c r="AM56">
        <f>($AR$9+$AS$9*AA56/100)</f>
        <v/>
      </c>
      <c r="AN56">
        <f>($AT$9+$AU$9*AA56/100)</f>
        <v/>
      </c>
      <c r="AO56">
        <f>($AV$9+$AW$9*AA56/100)</f>
        <v/>
      </c>
      <c r="AP56">
        <f>AM56+AN56*EXP(AO56*-G56/H56)</f>
        <v/>
      </c>
      <c r="AQ56" s="8">
        <f t="array" aca="1" ref="AQ56" ca="1">INDIRECT(CONCATENATE("Sheet1!K",AA56+2))+INDIRECT(CONCATENATE("Sheet1!J",AA56))*-PM5_Pu_GHS_AYBR!G56/PM5_Pu_GHS_AYBR!H56</f>
        <v/>
      </c>
    </row>
    <row r="57">
      <c r="A57" t="inlineStr">
        <is>
          <t>PM5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L2</t>
        </is>
      </c>
      <c r="E57" t="n">
        <v>0</v>
      </c>
      <c r="F57" t="n">
        <v>8</v>
      </c>
      <c r="G57" t="n">
        <v>-16</v>
      </c>
      <c r="H57" t="n">
        <v>35</v>
      </c>
      <c r="I57" t="n">
        <v>9.5</v>
      </c>
      <c r="J57" t="n">
        <v>699.9962</v>
      </c>
      <c r="K57" t="n">
        <v>3.481</v>
      </c>
      <c r="L57" t="n">
        <v>7.2549</v>
      </c>
      <c r="M57" t="n">
        <v>0.72915</v>
      </c>
      <c r="N57" t="n">
        <v>569.0753999999999</v>
      </c>
      <c r="O57" t="n">
        <v>0.071591</v>
      </c>
      <c r="P57" t="n">
        <v>39.998</v>
      </c>
      <c r="Q57" t="n">
        <v>2.2204e-14</v>
      </c>
      <c r="R57" t="n">
        <v>1.3506</v>
      </c>
      <c r="S57" t="n">
        <v>0.03</v>
      </c>
      <c r="T57" t="n">
        <v>3.2336</v>
      </c>
      <c r="U57" t="n">
        <v>0.50109</v>
      </c>
      <c r="V57" t="n">
        <v>44.89</v>
      </c>
      <c r="W57" t="n">
        <v>0.02</v>
      </c>
      <c r="X57" t="n">
        <v>0.3515</v>
      </c>
      <c r="Y57" t="n">
        <v>0.65401</v>
      </c>
      <c r="Z57" t="n">
        <v>0.37</v>
      </c>
      <c r="AA57" t="n">
        <v>69</v>
      </c>
      <c r="AB57" t="n">
        <v>30</v>
      </c>
      <c r="AC57" t="n">
        <v>0</v>
      </c>
      <c r="AD57" t="n">
        <v>211000</v>
      </c>
      <c r="AE57" t="n">
        <v>153.3</v>
      </c>
      <c r="AF57" t="n">
        <v>0.35</v>
      </c>
      <c r="AG57" t="n">
        <v>1</v>
      </c>
      <c r="AH57" t="n">
        <v>1</v>
      </c>
      <c r="AI57" t="n">
        <v>1.3315</v>
      </c>
      <c r="AJ57" t="inlineStr">
        <is>
          <t>21a_FC11_OCR1.3_DR35</t>
        </is>
      </c>
      <c r="AM57">
        <f>($AR$9+$AS$9*AA57/100)</f>
        <v/>
      </c>
      <c r="AN57">
        <f>($AT$9+$AU$9*AA57/100)</f>
        <v/>
      </c>
      <c r="AO57">
        <f>($AV$9+$AW$9*AA57/100)</f>
        <v/>
      </c>
      <c r="AP57">
        <f>AM57+AN57*EXP(AO57*-G57/H57)</f>
        <v/>
      </c>
      <c r="AQ57" s="8">
        <f t="array" aca="1" ref="AQ57" ca="1">INDIRECT(CONCATENATE("Sheet1!K",AA57+2))+INDIRECT(CONCATENATE("Sheet1!J",AA57))*-PM5_Pu_GHS_AYBR!G57/PM5_Pu_GHS_AYBR!H57</f>
        <v/>
      </c>
    </row>
    <row r="58">
      <c r="A58" t="inlineStr">
        <is>
          <t>PM5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L2</t>
        </is>
      </c>
      <c r="E58" t="n">
        <v>0</v>
      </c>
      <c r="F58" t="n">
        <v>8</v>
      </c>
      <c r="G58" t="n">
        <v>-16</v>
      </c>
      <c r="H58" t="n">
        <v>40</v>
      </c>
      <c r="I58" t="n">
        <v>9.5</v>
      </c>
      <c r="J58" t="n">
        <v>699.9962</v>
      </c>
      <c r="K58" t="n">
        <v>4.0214</v>
      </c>
      <c r="L58" t="n">
        <v>7.2549</v>
      </c>
      <c r="M58" t="n">
        <v>0.72915</v>
      </c>
      <c r="N58" t="n">
        <v>528.592</v>
      </c>
      <c r="O58" t="n">
        <v>0.076811</v>
      </c>
      <c r="P58" t="n">
        <v>39.998</v>
      </c>
      <c r="Q58" t="n">
        <v>2.2204e-14</v>
      </c>
      <c r="R58" t="n">
        <v>1.1776</v>
      </c>
      <c r="S58" t="n">
        <v>0.03</v>
      </c>
      <c r="T58" t="n">
        <v>3.0691</v>
      </c>
      <c r="U58" t="n">
        <v>0.47755</v>
      </c>
      <c r="V58" t="n">
        <v>44.89</v>
      </c>
      <c r="W58" t="n">
        <v>0.02</v>
      </c>
      <c r="X58" t="n">
        <v>0.3515</v>
      </c>
      <c r="Y58" t="n">
        <v>0.65401</v>
      </c>
      <c r="Z58" t="n">
        <v>0.37</v>
      </c>
      <c r="AA58" t="n">
        <v>69</v>
      </c>
      <c r="AB58" t="n">
        <v>30</v>
      </c>
      <c r="AC58" t="n">
        <v>0</v>
      </c>
      <c r="AD58" t="n">
        <v>211000</v>
      </c>
      <c r="AE58" t="n">
        <v>153.3</v>
      </c>
      <c r="AF58" t="n">
        <v>0.35</v>
      </c>
      <c r="AG58" t="n">
        <v>1</v>
      </c>
      <c r="AH58" t="n">
        <v>1</v>
      </c>
      <c r="AI58" t="n">
        <v>1.3315</v>
      </c>
      <c r="AJ58" t="inlineStr">
        <is>
          <t>21a_FC11_OCR1.3_DR35</t>
        </is>
      </c>
      <c r="AM58">
        <f>($AR$9+$AS$9*AA58/100)</f>
        <v/>
      </c>
      <c r="AN58">
        <f>($AT$9+$AU$9*AA58/100)</f>
        <v/>
      </c>
      <c r="AO58">
        <f>($AV$9+$AW$9*AA58/100)</f>
        <v/>
      </c>
      <c r="AP58">
        <f>AM58+AN58*EXP(AO58*-G58/H58)</f>
        <v/>
      </c>
      <c r="AQ58" s="8">
        <f t="array" aca="1" ref="AQ58" ca="1">INDIRECT(CONCATENATE("Sheet1!K",AA58+2))+INDIRECT(CONCATENATE("Sheet1!J",AA58))*-PM5_Pu_GHS_AYBR!G58/PM5_Pu_GHS_AYBR!H58</f>
        <v/>
      </c>
    </row>
    <row r="59">
      <c r="A59" t="inlineStr">
        <is>
          <t>PM5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L2</t>
        </is>
      </c>
      <c r="E59" t="n">
        <v>0</v>
      </c>
      <c r="F59" t="n">
        <v>8</v>
      </c>
      <c r="G59" t="n">
        <v>-15.5</v>
      </c>
      <c r="H59" t="n">
        <v>35</v>
      </c>
      <c r="I59" t="n">
        <v>9.5</v>
      </c>
      <c r="J59" t="n">
        <v>699.9962</v>
      </c>
      <c r="K59" t="n">
        <v>3.6161</v>
      </c>
      <c r="L59" t="n">
        <v>7.4003</v>
      </c>
      <c r="M59" t="n">
        <v>0.72915</v>
      </c>
      <c r="N59" t="n">
        <v>558.7021999999999</v>
      </c>
      <c r="O59" t="n">
        <v>0.072896</v>
      </c>
      <c r="P59" t="n">
        <v>39.998</v>
      </c>
      <c r="Q59" t="n">
        <v>2.2204e-14</v>
      </c>
      <c r="R59" t="n">
        <v>1.3506</v>
      </c>
      <c r="S59" t="n">
        <v>0.03</v>
      </c>
      <c r="T59" t="n">
        <v>3.2336</v>
      </c>
      <c r="U59" t="n">
        <v>0.50109</v>
      </c>
      <c r="V59" t="n">
        <v>44.89</v>
      </c>
      <c r="W59" t="n">
        <v>0.02</v>
      </c>
      <c r="X59" t="n">
        <v>0.3515</v>
      </c>
      <c r="Y59" t="n">
        <v>0.65401</v>
      </c>
      <c r="Z59" t="n">
        <v>0.37</v>
      </c>
      <c r="AA59" t="n">
        <v>69</v>
      </c>
      <c r="AB59" t="n">
        <v>30</v>
      </c>
      <c r="AC59" t="n">
        <v>0</v>
      </c>
      <c r="AD59" t="n">
        <v>211000</v>
      </c>
      <c r="AE59" t="n">
        <v>153.3</v>
      </c>
      <c r="AF59" t="n">
        <v>0.35</v>
      </c>
      <c r="AG59" t="n">
        <v>1</v>
      </c>
      <c r="AH59" t="n">
        <v>1</v>
      </c>
      <c r="AI59" t="n">
        <v>1.3315</v>
      </c>
      <c r="AJ59" t="inlineStr">
        <is>
          <t>21a_FC11_OCR1.3_DR35</t>
        </is>
      </c>
      <c r="AM59">
        <f>($AR$9+$AS$9*AA59/100)</f>
        <v/>
      </c>
      <c r="AN59">
        <f>($AT$9+$AU$9*AA59/100)</f>
        <v/>
      </c>
      <c r="AO59">
        <f>($AV$9+$AW$9*AA59/100)</f>
        <v/>
      </c>
      <c r="AP59">
        <f>AM59+AN59*EXP(AO59*-G59/H59)</f>
        <v/>
      </c>
      <c r="AQ59" s="8">
        <f t="array" aca="1" ref="AQ59" ca="1">INDIRECT(CONCATENATE("Sheet1!K",AA59+2))+INDIRECT(CONCATENATE("Sheet1!J",AA59))*-PM5_Pu_GHS_AYBR!G59/PM5_Pu_GHS_AYBR!H59</f>
        <v/>
      </c>
    </row>
    <row r="60">
      <c r="A60" t="inlineStr">
        <is>
          <t>PM5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L2</t>
        </is>
      </c>
      <c r="E60" t="n">
        <v>0</v>
      </c>
      <c r="F60" t="n">
        <v>8</v>
      </c>
      <c r="G60" t="n">
        <v>-15.5</v>
      </c>
      <c r="H60" t="n">
        <v>40</v>
      </c>
      <c r="I60" t="n">
        <v>9.5</v>
      </c>
      <c r="J60" t="n">
        <v>699.9962</v>
      </c>
      <c r="K60" t="n">
        <v>4.1396</v>
      </c>
      <c r="L60" t="n">
        <v>7.4003</v>
      </c>
      <c r="M60" t="n">
        <v>0.72915</v>
      </c>
      <c r="N60" t="n">
        <v>520.7341</v>
      </c>
      <c r="O60" t="n">
        <v>0.07795299999999999</v>
      </c>
      <c r="P60" t="n">
        <v>39.998</v>
      </c>
      <c r="Q60" t="n">
        <v>2.2204e-14</v>
      </c>
      <c r="R60" t="n">
        <v>1.1776</v>
      </c>
      <c r="S60" t="n">
        <v>0.03</v>
      </c>
      <c r="T60" t="n">
        <v>3.0691</v>
      </c>
      <c r="U60" t="n">
        <v>0.47755</v>
      </c>
      <c r="V60" t="n">
        <v>44.89</v>
      </c>
      <c r="W60" t="n">
        <v>0.02</v>
      </c>
      <c r="X60" t="n">
        <v>0.3515</v>
      </c>
      <c r="Y60" t="n">
        <v>0.65401</v>
      </c>
      <c r="Z60" t="n">
        <v>0.37</v>
      </c>
      <c r="AA60" t="n">
        <v>69</v>
      </c>
      <c r="AB60" t="n">
        <v>30</v>
      </c>
      <c r="AC60" t="n">
        <v>0</v>
      </c>
      <c r="AD60" t="n">
        <v>211000</v>
      </c>
      <c r="AE60" t="n">
        <v>153.3</v>
      </c>
      <c r="AF60" t="n">
        <v>0.35</v>
      </c>
      <c r="AG60" t="n">
        <v>1</v>
      </c>
      <c r="AH60" t="n">
        <v>1</v>
      </c>
      <c r="AI60" t="n">
        <v>1.3315</v>
      </c>
      <c r="AJ60" t="inlineStr">
        <is>
          <t>21a_FC11_OCR1.3_DR35</t>
        </is>
      </c>
      <c r="AM60">
        <f>($AR$9+$AS$9*AA60/100)</f>
        <v/>
      </c>
      <c r="AN60">
        <f>($AT$9+$AU$9*AA60/100)</f>
        <v/>
      </c>
      <c r="AO60">
        <f>($AV$9+$AW$9*AA60/100)</f>
        <v/>
      </c>
      <c r="AP60">
        <f>AM60+AN60*EXP(AO60*-G60/H60)</f>
        <v/>
      </c>
      <c r="AQ60" s="8">
        <f t="array" aca="1" ref="AQ60" ca="1">INDIRECT(CONCATENATE("Sheet1!K",AA60+2))+INDIRECT(CONCATENATE("Sheet1!J",AA60))*-PM5_Pu_GHS_AYBR!G60/PM5_Pu_GHS_AYBR!H60</f>
        <v/>
      </c>
    </row>
    <row r="61">
      <c r="A61" t="inlineStr">
        <is>
          <t>PM5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L2</t>
        </is>
      </c>
      <c r="E61" t="n">
        <v>0</v>
      </c>
      <c r="F61" t="n">
        <v>8</v>
      </c>
      <c r="G61" t="n">
        <v>-15</v>
      </c>
      <c r="H61" t="n">
        <v>35</v>
      </c>
      <c r="I61" t="n">
        <v>9.5</v>
      </c>
      <c r="J61" t="n">
        <v>699.9962</v>
      </c>
      <c r="K61" t="n">
        <v>3.7512</v>
      </c>
      <c r="L61" t="n">
        <v>7.5458</v>
      </c>
      <c r="M61" t="n">
        <v>0.72915</v>
      </c>
      <c r="N61" t="n">
        <v>548.7003999999999</v>
      </c>
      <c r="O61" t="n">
        <v>0.074201</v>
      </c>
      <c r="P61" t="n">
        <v>39.998</v>
      </c>
      <c r="Q61" t="n">
        <v>2.2204e-14</v>
      </c>
      <c r="R61" t="n">
        <v>1.3506</v>
      </c>
      <c r="S61" t="n">
        <v>0.03</v>
      </c>
      <c r="T61" t="n">
        <v>3.2336</v>
      </c>
      <c r="U61" t="n">
        <v>0.50109</v>
      </c>
      <c r="V61" t="n">
        <v>44.89</v>
      </c>
      <c r="W61" t="n">
        <v>0.02</v>
      </c>
      <c r="X61" t="n">
        <v>0.3515</v>
      </c>
      <c r="Y61" t="n">
        <v>0.65401</v>
      </c>
      <c r="Z61" t="n">
        <v>0.37</v>
      </c>
      <c r="AA61" t="n">
        <v>69</v>
      </c>
      <c r="AB61" t="n">
        <v>30</v>
      </c>
      <c r="AC61" t="n">
        <v>0</v>
      </c>
      <c r="AD61" t="n">
        <v>211000</v>
      </c>
      <c r="AE61" t="n">
        <v>153.3</v>
      </c>
      <c r="AF61" t="n">
        <v>0.35</v>
      </c>
      <c r="AG61" t="n">
        <v>1</v>
      </c>
      <c r="AH61" t="n">
        <v>1</v>
      </c>
      <c r="AI61" t="n">
        <v>1.3315</v>
      </c>
      <c r="AJ61" t="inlineStr">
        <is>
          <t>21a_FC11_OCR1.3_DR35</t>
        </is>
      </c>
      <c r="AM61">
        <f>($AR$9+$AS$9*AA61/100)</f>
        <v/>
      </c>
      <c r="AN61">
        <f>($AT$9+$AU$9*AA61/100)</f>
        <v/>
      </c>
      <c r="AO61">
        <f>($AV$9+$AW$9*AA61/100)</f>
        <v/>
      </c>
      <c r="AP61">
        <f>AM61+AN61*EXP(AO61*-G61/H61)</f>
        <v/>
      </c>
      <c r="AQ61" s="8">
        <f t="array" aca="1" ref="AQ61" ca="1">INDIRECT(CONCATENATE("Sheet1!K",AA61+2))+INDIRECT(CONCATENATE("Sheet1!J",AA61))*-PM5_Pu_GHS_AYBR!G61/PM5_Pu_GHS_AYBR!H61</f>
        <v/>
      </c>
    </row>
    <row r="62">
      <c r="A62" t="inlineStr">
        <is>
          <t>PM5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L2</t>
        </is>
      </c>
      <c r="E62" t="n">
        <v>0</v>
      </c>
      <c r="F62" t="n">
        <v>8</v>
      </c>
      <c r="G62" t="n">
        <v>-15</v>
      </c>
      <c r="H62" t="n">
        <v>40</v>
      </c>
      <c r="I62" t="n">
        <v>9.5</v>
      </c>
      <c r="J62" t="n">
        <v>699.9962</v>
      </c>
      <c r="K62" t="n">
        <v>4.2578</v>
      </c>
      <c r="L62" t="n">
        <v>7.5458</v>
      </c>
      <c r="M62" t="n">
        <v>0.72915</v>
      </c>
      <c r="N62" t="n">
        <v>513.1064</v>
      </c>
      <c r="O62" t="n">
        <v>0.079095</v>
      </c>
      <c r="P62" t="n">
        <v>39.998</v>
      </c>
      <c r="Q62" t="n">
        <v>2.2204e-14</v>
      </c>
      <c r="R62" t="n">
        <v>1.1776</v>
      </c>
      <c r="S62" t="n">
        <v>0.03</v>
      </c>
      <c r="T62" t="n">
        <v>3.0691</v>
      </c>
      <c r="U62" t="n">
        <v>0.47755</v>
      </c>
      <c r="V62" t="n">
        <v>44.89</v>
      </c>
      <c r="W62" t="n">
        <v>0.02</v>
      </c>
      <c r="X62" t="n">
        <v>0.3515</v>
      </c>
      <c r="Y62" t="n">
        <v>0.65401</v>
      </c>
      <c r="Z62" t="n">
        <v>0.37</v>
      </c>
      <c r="AA62" t="n">
        <v>69</v>
      </c>
      <c r="AB62" t="n">
        <v>30</v>
      </c>
      <c r="AC62" t="n">
        <v>0</v>
      </c>
      <c r="AD62" t="n">
        <v>211000</v>
      </c>
      <c r="AE62" t="n">
        <v>153.3</v>
      </c>
      <c r="AF62" t="n">
        <v>0.35</v>
      </c>
      <c r="AG62" t="n">
        <v>1</v>
      </c>
      <c r="AH62" t="n">
        <v>1</v>
      </c>
      <c r="AI62" t="n">
        <v>1.3315</v>
      </c>
      <c r="AJ62" t="inlineStr">
        <is>
          <t>21a_FC11_OCR1.3_DR35</t>
        </is>
      </c>
      <c r="AM62">
        <f>($AR$9+$AS$9*AA62/100)</f>
        <v/>
      </c>
      <c r="AN62">
        <f>($AT$9+$AU$9*AA62/100)</f>
        <v/>
      </c>
      <c r="AO62">
        <f>($AV$9+$AW$9*AA62/100)</f>
        <v/>
      </c>
      <c r="AP62">
        <f>AM62+AN62*EXP(AO62*-G62/H62)</f>
        <v/>
      </c>
      <c r="AQ62" s="8">
        <f t="array" aca="1" ref="AQ62" ca="1">INDIRECT(CONCATENATE("Sheet1!K",AA62+2))+INDIRECT(CONCATENATE("Sheet1!J",AA62))*-PM5_Pu_GHS_AYBR!G62/PM5_Pu_GHS_AYBR!H62</f>
        <v/>
      </c>
    </row>
    <row r="63">
      <c r="A63" t="inlineStr">
        <is>
          <t>PM5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L2</t>
        </is>
      </c>
      <c r="E63" t="n">
        <v>0</v>
      </c>
      <c r="F63" t="n">
        <v>8</v>
      </c>
      <c r="G63" t="n">
        <v>-14.5</v>
      </c>
      <c r="H63" t="n">
        <v>35</v>
      </c>
      <c r="I63" t="n">
        <v>9.5</v>
      </c>
      <c r="J63" t="n">
        <v>699.9962</v>
      </c>
      <c r="K63" t="n">
        <v>3.8863</v>
      </c>
      <c r="L63" t="n">
        <v>7.6912</v>
      </c>
      <c r="M63" t="n">
        <v>0.72915</v>
      </c>
      <c r="N63" t="n">
        <v>539.0504</v>
      </c>
      <c r="O63" t="n">
        <v>0.075506</v>
      </c>
      <c r="P63" t="n">
        <v>39.998</v>
      </c>
      <c r="Q63" t="n">
        <v>2.2204e-14</v>
      </c>
      <c r="R63" t="n">
        <v>1.3506</v>
      </c>
      <c r="S63" t="n">
        <v>0.03</v>
      </c>
      <c r="T63" t="n">
        <v>3.2336</v>
      </c>
      <c r="U63" t="n">
        <v>0.50109</v>
      </c>
      <c r="V63" t="n">
        <v>44.89</v>
      </c>
      <c r="W63" t="n">
        <v>0.02</v>
      </c>
      <c r="X63" t="n">
        <v>0.3515</v>
      </c>
      <c r="Y63" t="n">
        <v>0.65401</v>
      </c>
      <c r="Z63" t="n">
        <v>0.37</v>
      </c>
      <c r="AA63" t="n">
        <v>69</v>
      </c>
      <c r="AB63" t="n">
        <v>30</v>
      </c>
      <c r="AC63" t="n">
        <v>0</v>
      </c>
      <c r="AD63" t="n">
        <v>211000</v>
      </c>
      <c r="AE63" t="n">
        <v>153.3</v>
      </c>
      <c r="AF63" t="n">
        <v>0.35</v>
      </c>
      <c r="AG63" t="n">
        <v>1</v>
      </c>
      <c r="AH63" t="n">
        <v>1</v>
      </c>
      <c r="AI63" t="n">
        <v>1.3315</v>
      </c>
      <c r="AJ63" t="inlineStr">
        <is>
          <t>21a_FC11_OCR1.3_DR35</t>
        </is>
      </c>
      <c r="AM63">
        <f>($AR$9+$AS$9*AA63/100)</f>
        <v/>
      </c>
      <c r="AN63">
        <f>($AT$9+$AU$9*AA63/100)</f>
        <v/>
      </c>
      <c r="AO63">
        <f>($AV$9+$AW$9*AA63/100)</f>
        <v/>
      </c>
      <c r="AP63">
        <f>AM63+AN63*EXP(AO63*-G63/H63)</f>
        <v/>
      </c>
      <c r="AQ63" s="8">
        <f t="array" aca="1" ref="AQ63" ca="1">INDIRECT(CONCATENATE("Sheet1!K",AA63+2))+INDIRECT(CONCATENATE("Sheet1!J",AA63))*-PM5_Pu_GHS_AYBR!G63/PM5_Pu_GHS_AYBR!H63</f>
        <v/>
      </c>
    </row>
    <row r="64">
      <c r="A64" t="inlineStr">
        <is>
          <t>PM5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L2</t>
        </is>
      </c>
      <c r="E64" t="n">
        <v>0</v>
      </c>
      <c r="F64" t="n">
        <v>8</v>
      </c>
      <c r="G64" t="n">
        <v>-14.5</v>
      </c>
      <c r="H64" t="n">
        <v>40</v>
      </c>
      <c r="I64" t="n">
        <v>9.5</v>
      </c>
      <c r="J64" t="n">
        <v>699.9962</v>
      </c>
      <c r="K64" t="n">
        <v>4.3761</v>
      </c>
      <c r="L64" t="n">
        <v>7.6912</v>
      </c>
      <c r="M64" t="n">
        <v>0.72915</v>
      </c>
      <c r="N64" t="n">
        <v>505.6989</v>
      </c>
      <c r="O64" t="n">
        <v>0.080236</v>
      </c>
      <c r="P64" t="n">
        <v>39.998</v>
      </c>
      <c r="Q64" t="n">
        <v>2.2204e-14</v>
      </c>
      <c r="R64" t="n">
        <v>1.1776</v>
      </c>
      <c r="S64" t="n">
        <v>0.03</v>
      </c>
      <c r="T64" t="n">
        <v>3.0691</v>
      </c>
      <c r="U64" t="n">
        <v>0.47755</v>
      </c>
      <c r="V64" t="n">
        <v>44.89</v>
      </c>
      <c r="W64" t="n">
        <v>0.02</v>
      </c>
      <c r="X64" t="n">
        <v>0.3515</v>
      </c>
      <c r="Y64" t="n">
        <v>0.65401</v>
      </c>
      <c r="Z64" t="n">
        <v>0.37</v>
      </c>
      <c r="AA64" t="n">
        <v>69</v>
      </c>
      <c r="AB64" t="n">
        <v>30</v>
      </c>
      <c r="AC64" t="n">
        <v>0</v>
      </c>
      <c r="AD64" t="n">
        <v>211000</v>
      </c>
      <c r="AE64" t="n">
        <v>153.3</v>
      </c>
      <c r="AF64" t="n">
        <v>0.35</v>
      </c>
      <c r="AG64" t="n">
        <v>1</v>
      </c>
      <c r="AH64" t="n">
        <v>1</v>
      </c>
      <c r="AI64" t="n">
        <v>1.3315</v>
      </c>
      <c r="AJ64" t="inlineStr">
        <is>
          <t>21a_FC11_OCR1.3_DR35</t>
        </is>
      </c>
      <c r="AM64">
        <f>($AR$9+$AS$9*AA64/100)</f>
        <v/>
      </c>
      <c r="AN64">
        <f>($AT$9+$AU$9*AA64/100)</f>
        <v/>
      </c>
      <c r="AO64">
        <f>($AV$9+$AW$9*AA64/100)</f>
        <v/>
      </c>
      <c r="AP64">
        <f>AM64+AN64*EXP(AO64*-G64/H64)</f>
        <v/>
      </c>
      <c r="AQ64" s="8">
        <f t="array" aca="1" ref="AQ64" ca="1">INDIRECT(CONCATENATE("Sheet1!K",AA64+2))+INDIRECT(CONCATENATE("Sheet1!J",AA64))*-PM5_Pu_GHS_AYBR!G64/PM5_Pu_GHS_AYBR!H64</f>
        <v/>
      </c>
    </row>
    <row r="65">
      <c r="A65" t="inlineStr">
        <is>
          <t>PM5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L2</t>
        </is>
      </c>
      <c r="E65" t="n">
        <v>0</v>
      </c>
      <c r="F65" t="n">
        <v>8</v>
      </c>
      <c r="G65" t="n">
        <v>-14</v>
      </c>
      <c r="H65" t="n">
        <v>35</v>
      </c>
      <c r="I65" t="n">
        <v>9.5</v>
      </c>
      <c r="J65" t="n">
        <v>699.9962</v>
      </c>
      <c r="K65" t="n">
        <v>4.0214</v>
      </c>
      <c r="L65" t="n">
        <v>7.8366</v>
      </c>
      <c r="M65" t="n">
        <v>0.72915</v>
      </c>
      <c r="N65" t="n">
        <v>529.7338999999999</v>
      </c>
      <c r="O65" t="n">
        <v>0.076811</v>
      </c>
      <c r="P65" t="n">
        <v>39.998</v>
      </c>
      <c r="Q65" t="n">
        <v>2.2204e-14</v>
      </c>
      <c r="R65" t="n">
        <v>1.3506</v>
      </c>
      <c r="S65" t="n">
        <v>0.03</v>
      </c>
      <c r="T65" t="n">
        <v>3.2336</v>
      </c>
      <c r="U65" t="n">
        <v>0.50109</v>
      </c>
      <c r="V65" t="n">
        <v>44.89</v>
      </c>
      <c r="W65" t="n">
        <v>0.02</v>
      </c>
      <c r="X65" t="n">
        <v>0.3515</v>
      </c>
      <c r="Y65" t="n">
        <v>0.65401</v>
      </c>
      <c r="Z65" t="n">
        <v>0.37</v>
      </c>
      <c r="AA65" t="n">
        <v>69</v>
      </c>
      <c r="AB65" t="n">
        <v>30</v>
      </c>
      <c r="AC65" t="n">
        <v>0</v>
      </c>
      <c r="AD65" t="n">
        <v>211000</v>
      </c>
      <c r="AE65" t="n">
        <v>153.3</v>
      </c>
      <c r="AF65" t="n">
        <v>0.35</v>
      </c>
      <c r="AG65" t="n">
        <v>1</v>
      </c>
      <c r="AH65" t="n">
        <v>1</v>
      </c>
      <c r="AI65" t="n">
        <v>1.3315</v>
      </c>
      <c r="AJ65" t="inlineStr">
        <is>
          <t>21a_FC11_OCR1.3_DR35</t>
        </is>
      </c>
      <c r="AM65">
        <f>($AR$9+$AS$9*AA65/100)</f>
        <v/>
      </c>
      <c r="AN65">
        <f>($AT$9+$AU$9*AA65/100)</f>
        <v/>
      </c>
      <c r="AO65">
        <f>($AV$9+$AW$9*AA65/100)</f>
        <v/>
      </c>
      <c r="AP65">
        <f>AM65+AN65*EXP(AO65*-G65/H65)</f>
        <v/>
      </c>
      <c r="AQ65" s="8">
        <f t="array" aca="1" ref="AQ65" ca="1">INDIRECT(CONCATENATE("Sheet1!K",AA65+2))+INDIRECT(CONCATENATE("Sheet1!J",AA65))*-PM5_Pu_GHS_AYBR!G65/PM5_Pu_GHS_AYBR!H65</f>
        <v/>
      </c>
    </row>
    <row r="66">
      <c r="A66" t="inlineStr">
        <is>
          <t>PM5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L2</t>
        </is>
      </c>
      <c r="E66" t="n">
        <v>0</v>
      </c>
      <c r="F66" t="n">
        <v>8</v>
      </c>
      <c r="G66" t="n">
        <v>-14</v>
      </c>
      <c r="H66" t="n">
        <v>40</v>
      </c>
      <c r="I66" t="n">
        <v>9.5</v>
      </c>
      <c r="J66" t="n">
        <v>699.9962</v>
      </c>
      <c r="K66" t="n">
        <v>4.4943</v>
      </c>
      <c r="L66" t="n">
        <v>7.8366</v>
      </c>
      <c r="M66" t="n">
        <v>0.72915</v>
      </c>
      <c r="N66" t="n">
        <v>498.5022</v>
      </c>
      <c r="O66" t="n">
        <v>0.08137800000000001</v>
      </c>
      <c r="P66" t="n">
        <v>39.998</v>
      </c>
      <c r="Q66" t="n">
        <v>2.2204e-14</v>
      </c>
      <c r="R66" t="n">
        <v>1.1776</v>
      </c>
      <c r="S66" t="n">
        <v>0.03</v>
      </c>
      <c r="T66" t="n">
        <v>3.0691</v>
      </c>
      <c r="U66" t="n">
        <v>0.47755</v>
      </c>
      <c r="V66" t="n">
        <v>44.89</v>
      </c>
      <c r="W66" t="n">
        <v>0.02</v>
      </c>
      <c r="X66" t="n">
        <v>0.3515</v>
      </c>
      <c r="Y66" t="n">
        <v>0.65401</v>
      </c>
      <c r="Z66" t="n">
        <v>0.37</v>
      </c>
      <c r="AA66" t="n">
        <v>69</v>
      </c>
      <c r="AB66" t="n">
        <v>30</v>
      </c>
      <c r="AC66" t="n">
        <v>0</v>
      </c>
      <c r="AD66" t="n">
        <v>211000</v>
      </c>
      <c r="AE66" t="n">
        <v>153.3</v>
      </c>
      <c r="AF66" t="n">
        <v>0.35</v>
      </c>
      <c r="AG66" t="n">
        <v>1</v>
      </c>
      <c r="AH66" t="n">
        <v>1</v>
      </c>
      <c r="AI66" t="n">
        <v>1.3315</v>
      </c>
      <c r="AJ66" t="inlineStr">
        <is>
          <t>21a_FC11_OCR1.3_DR35</t>
        </is>
      </c>
      <c r="AM66">
        <f>($AR$9+$AS$9*AA66/100)</f>
        <v/>
      </c>
      <c r="AN66">
        <f>($AT$9+$AU$9*AA66/100)</f>
        <v/>
      </c>
      <c r="AO66">
        <f>($AV$9+$AW$9*AA66/100)</f>
        <v/>
      </c>
      <c r="AP66">
        <f>AM66+AN66*EXP(AO66*-G66/H66)</f>
        <v/>
      </c>
      <c r="AQ66" s="8">
        <f t="array" aca="1" ref="AQ66" ca="1">INDIRECT(CONCATENATE("Sheet1!K",AA66+2))+INDIRECT(CONCATENATE("Sheet1!J",AA66))*-PM5_Pu_GHS_AYBR!G66/PM5_Pu_GHS_AYBR!H66</f>
        <v/>
      </c>
    </row>
    <row r="67">
      <c r="A67" t="inlineStr">
        <is>
          <t>PM5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L2</t>
        </is>
      </c>
      <c r="E67" t="n">
        <v>0</v>
      </c>
      <c r="F67" t="n">
        <v>9</v>
      </c>
      <c r="G67" t="n">
        <v>-18.5</v>
      </c>
      <c r="H67" t="n">
        <v>35</v>
      </c>
      <c r="I67" t="n">
        <v>9.5</v>
      </c>
      <c r="J67" t="n">
        <v>699.9973</v>
      </c>
      <c r="K67" t="n">
        <v>4.88</v>
      </c>
      <c r="L67" t="n">
        <v>5.8002</v>
      </c>
      <c r="M67" t="n">
        <v>0.66527</v>
      </c>
      <c r="N67" t="n">
        <v>602.2785</v>
      </c>
      <c r="O67" t="n">
        <v>0.06729599999999999</v>
      </c>
      <c r="P67" t="n">
        <v>39.9984</v>
      </c>
      <c r="Q67" t="n">
        <v>2.641e-14</v>
      </c>
      <c r="R67" t="n">
        <v>1.3387</v>
      </c>
      <c r="S67" t="n">
        <v>0.03</v>
      </c>
      <c r="T67" t="n">
        <v>3.4162</v>
      </c>
      <c r="U67" t="n">
        <v>0.47953</v>
      </c>
      <c r="V67" t="n">
        <v>44.89</v>
      </c>
      <c r="W67" t="n">
        <v>0.02</v>
      </c>
      <c r="X67" t="n">
        <v>0.3515</v>
      </c>
      <c r="Y67" t="n">
        <v>0.63406</v>
      </c>
      <c r="Z67" t="n">
        <v>0.37</v>
      </c>
      <c r="AA67" t="n">
        <v>69</v>
      </c>
      <c r="AB67" t="n">
        <v>30</v>
      </c>
      <c r="AC67" t="n">
        <v>0</v>
      </c>
      <c r="AD67" t="n">
        <v>218800</v>
      </c>
      <c r="AE67" t="n">
        <v>178.55</v>
      </c>
      <c r="AF67" t="n">
        <v>0.35</v>
      </c>
      <c r="AG67" t="n">
        <v>1</v>
      </c>
      <c r="AH67" t="n">
        <v>1</v>
      </c>
      <c r="AI67" t="n">
        <v>1.3315</v>
      </c>
      <c r="AJ67" t="inlineStr">
        <is>
          <t>21a_FC11_OCR1.3_DR35</t>
        </is>
      </c>
      <c r="AM67">
        <f>($AR$9+$AS$9*AA67/100)</f>
        <v/>
      </c>
      <c r="AN67">
        <f>($AT$9+$AU$9*AA67/100)</f>
        <v/>
      </c>
      <c r="AO67">
        <f>($AV$9+$AW$9*AA67/100)</f>
        <v/>
      </c>
      <c r="AP67">
        <f>AM67+AN67*EXP(AO67*-G67/H67)</f>
        <v/>
      </c>
      <c r="AQ67" s="8">
        <f t="array" aca="1" ref="AQ67" ca="1">INDIRECT(CONCATENATE("Sheet1!K",AA67+2))+INDIRECT(CONCATENATE("Sheet1!J",AA67))*-PM5_Pu_GHS_AYBR!G67/PM5_Pu_GHS_AYBR!H67</f>
        <v/>
      </c>
    </row>
    <row r="68">
      <c r="A68" t="inlineStr">
        <is>
          <t>PM5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L2</t>
        </is>
      </c>
      <c r="E68" t="n">
        <v>0</v>
      </c>
      <c r="F68" t="n">
        <v>9</v>
      </c>
      <c r="G68" t="n">
        <v>-18.5</v>
      </c>
      <c r="H68" t="n">
        <v>40</v>
      </c>
      <c r="I68" t="n">
        <v>9.5</v>
      </c>
      <c r="J68" t="n">
        <v>699.9973</v>
      </c>
      <c r="K68" t="n">
        <v>4.8296</v>
      </c>
      <c r="L68" t="n">
        <v>5.8002</v>
      </c>
      <c r="M68" t="n">
        <v>0.66527</v>
      </c>
      <c r="N68" t="n">
        <v>566.4666999999999</v>
      </c>
      <c r="O68" t="n">
        <v>0.071384</v>
      </c>
      <c r="P68" t="n">
        <v>39.9984</v>
      </c>
      <c r="Q68" t="n">
        <v>2.641e-14</v>
      </c>
      <c r="R68" t="n">
        <v>1.1805</v>
      </c>
      <c r="S68" t="n">
        <v>0.03</v>
      </c>
      <c r="T68" t="n">
        <v>3.2607</v>
      </c>
      <c r="U68" t="n">
        <v>0.45745</v>
      </c>
      <c r="V68" t="n">
        <v>44.89</v>
      </c>
      <c r="W68" t="n">
        <v>0.02</v>
      </c>
      <c r="X68" t="n">
        <v>0.3515</v>
      </c>
      <c r="Y68" t="n">
        <v>0.63406</v>
      </c>
      <c r="Z68" t="n">
        <v>0.37</v>
      </c>
      <c r="AA68" t="n">
        <v>69</v>
      </c>
      <c r="AB68" t="n">
        <v>30</v>
      </c>
      <c r="AC68" t="n">
        <v>0</v>
      </c>
      <c r="AD68" t="n">
        <v>218800</v>
      </c>
      <c r="AE68" t="n">
        <v>178.55</v>
      </c>
      <c r="AF68" t="n">
        <v>0.35</v>
      </c>
      <c r="AG68" t="n">
        <v>1</v>
      </c>
      <c r="AH68" t="n">
        <v>1</v>
      </c>
      <c r="AI68" t="n">
        <v>1.3315</v>
      </c>
      <c r="AJ68" t="inlineStr">
        <is>
          <t>21a_FC11_OCR1.3_DR35</t>
        </is>
      </c>
      <c r="AM68">
        <f>($AR$9+$AS$9*AA68/100)</f>
        <v/>
      </c>
      <c r="AN68">
        <f>($AT$9+$AU$9*AA68/100)</f>
        <v/>
      </c>
      <c r="AO68">
        <f>($AV$9+$AW$9*AA68/100)</f>
        <v/>
      </c>
      <c r="AP68">
        <f>AM68+AN68*EXP(AO68*-G68/H68)</f>
        <v/>
      </c>
      <c r="AQ68" s="8">
        <f t="array" aca="1" ref="AQ68" ca="1">INDIRECT(CONCATENATE("Sheet1!K",AA68+2))+INDIRECT(CONCATENATE("Sheet1!J",AA68))*-PM5_Pu_GHS_AYBR!G68/PM5_Pu_GHS_AYBR!H68</f>
        <v/>
      </c>
    </row>
    <row r="69">
      <c r="A69" t="inlineStr">
        <is>
          <t>PM5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L2</t>
        </is>
      </c>
      <c r="E69" t="n">
        <v>0</v>
      </c>
      <c r="F69" t="n">
        <v>9</v>
      </c>
      <c r="G69" t="n">
        <v>-18</v>
      </c>
      <c r="H69" t="n">
        <v>35</v>
      </c>
      <c r="I69" t="n">
        <v>9.5</v>
      </c>
      <c r="J69" t="n">
        <v>699.9973</v>
      </c>
      <c r="K69" t="n">
        <v>4.8691</v>
      </c>
      <c r="L69" t="n">
        <v>5.8028</v>
      </c>
      <c r="M69" t="n">
        <v>0.66527</v>
      </c>
      <c r="N69" t="n">
        <v>594.3678</v>
      </c>
      <c r="O69" t="n">
        <v>0.06818</v>
      </c>
      <c r="P69" t="n">
        <v>39.9984</v>
      </c>
      <c r="Q69" t="n">
        <v>2.641e-14</v>
      </c>
      <c r="R69" t="n">
        <v>1.3387</v>
      </c>
      <c r="S69" t="n">
        <v>0.03</v>
      </c>
      <c r="T69" t="n">
        <v>3.4162</v>
      </c>
      <c r="U69" t="n">
        <v>0.47953</v>
      </c>
      <c r="V69" t="n">
        <v>44.89</v>
      </c>
      <c r="W69" t="n">
        <v>0.02</v>
      </c>
      <c r="X69" t="n">
        <v>0.3515</v>
      </c>
      <c r="Y69" t="n">
        <v>0.63406</v>
      </c>
      <c r="Z69" t="n">
        <v>0.37</v>
      </c>
      <c r="AA69" t="n">
        <v>69</v>
      </c>
      <c r="AB69" t="n">
        <v>30</v>
      </c>
      <c r="AC69" t="n">
        <v>0</v>
      </c>
      <c r="AD69" t="n">
        <v>218800</v>
      </c>
      <c r="AE69" t="n">
        <v>178.55</v>
      </c>
      <c r="AF69" t="n">
        <v>0.35</v>
      </c>
      <c r="AG69" t="n">
        <v>1</v>
      </c>
      <c r="AH69" t="n">
        <v>1</v>
      </c>
      <c r="AI69" t="n">
        <v>1.3315</v>
      </c>
      <c r="AJ69" t="inlineStr">
        <is>
          <t>21a_FC11_OCR1.3_DR35</t>
        </is>
      </c>
      <c r="AM69">
        <f>($AR$9+$AS$9*AA69/100)</f>
        <v/>
      </c>
      <c r="AN69">
        <f>($AT$9+$AU$9*AA69/100)</f>
        <v/>
      </c>
      <c r="AO69">
        <f>($AV$9+$AW$9*AA69/100)</f>
        <v/>
      </c>
      <c r="AP69">
        <f>AM69+AN69*EXP(AO69*-G69/H69)</f>
        <v/>
      </c>
      <c r="AQ69" s="8">
        <f t="array" aca="1" ref="AQ69" ca="1">INDIRECT(CONCATENATE("Sheet1!K",AA69+2))+INDIRECT(CONCATENATE("Sheet1!J",AA69))*-PM5_Pu_GHS_AYBR!G69/PM5_Pu_GHS_AYBR!H69</f>
        <v/>
      </c>
    </row>
    <row r="70">
      <c r="A70" t="inlineStr">
        <is>
          <t>PM5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L2</t>
        </is>
      </c>
      <c r="E70" t="n">
        <v>0</v>
      </c>
      <c r="F70" t="n">
        <v>9</v>
      </c>
      <c r="G70" t="n">
        <v>-18</v>
      </c>
      <c r="H70" t="n">
        <v>40</v>
      </c>
      <c r="I70" t="n">
        <v>9.5</v>
      </c>
      <c r="J70" t="n">
        <v>699.9973</v>
      </c>
      <c r="K70" t="n">
        <v>4.82</v>
      </c>
      <c r="L70" t="n">
        <v>5.8028</v>
      </c>
      <c r="M70" t="n">
        <v>0.66527</v>
      </c>
      <c r="N70" t="n">
        <v>560.3293</v>
      </c>
      <c r="O70" t="n">
        <v>0.072157</v>
      </c>
      <c r="P70" t="n">
        <v>39.9984</v>
      </c>
      <c r="Q70" t="n">
        <v>2.641e-14</v>
      </c>
      <c r="R70" t="n">
        <v>1.1805</v>
      </c>
      <c r="S70" t="n">
        <v>0.03</v>
      </c>
      <c r="T70" t="n">
        <v>3.2607</v>
      </c>
      <c r="U70" t="n">
        <v>0.45745</v>
      </c>
      <c r="V70" t="n">
        <v>44.89</v>
      </c>
      <c r="W70" t="n">
        <v>0.02</v>
      </c>
      <c r="X70" t="n">
        <v>0.3515</v>
      </c>
      <c r="Y70" t="n">
        <v>0.63406</v>
      </c>
      <c r="Z70" t="n">
        <v>0.37</v>
      </c>
      <c r="AA70" t="n">
        <v>69</v>
      </c>
      <c r="AB70" t="n">
        <v>30</v>
      </c>
      <c r="AC70" t="n">
        <v>0</v>
      </c>
      <c r="AD70" t="n">
        <v>218800</v>
      </c>
      <c r="AE70" t="n">
        <v>178.55</v>
      </c>
      <c r="AF70" t="n">
        <v>0.35</v>
      </c>
      <c r="AG70" t="n">
        <v>1</v>
      </c>
      <c r="AH70" t="n">
        <v>1</v>
      </c>
      <c r="AI70" t="n">
        <v>1.3315</v>
      </c>
      <c r="AJ70" t="inlineStr">
        <is>
          <t>21a_FC11_OCR1.3_DR35</t>
        </is>
      </c>
      <c r="AM70">
        <f>($AR$9+$AS$9*AA70/100)</f>
        <v/>
      </c>
      <c r="AN70">
        <f>($AT$9+$AU$9*AA70/100)</f>
        <v/>
      </c>
      <c r="AO70">
        <f>($AV$9+$AW$9*AA70/100)</f>
        <v/>
      </c>
      <c r="AP70">
        <f>AM70+AN70*EXP(AO70*-G70/H70)</f>
        <v/>
      </c>
      <c r="AQ70" s="8">
        <f t="array" aca="1" ref="AQ70" ca="1">INDIRECT(CONCATENATE("Sheet1!K",AA70+2))+INDIRECT(CONCATENATE("Sheet1!J",AA70))*-PM5_Pu_GHS_AYBR!G70/PM5_Pu_GHS_AYBR!H70</f>
        <v/>
      </c>
    </row>
    <row r="71">
      <c r="A71" t="inlineStr">
        <is>
          <t>PM5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L2</t>
        </is>
      </c>
      <c r="E71" t="n">
        <v>0</v>
      </c>
      <c r="F71" t="n">
        <v>9</v>
      </c>
      <c r="G71" t="n">
        <v>-17.5</v>
      </c>
      <c r="H71" t="n">
        <v>35</v>
      </c>
      <c r="I71" t="n">
        <v>9.5</v>
      </c>
      <c r="J71" t="n">
        <v>699.9973</v>
      </c>
      <c r="K71" t="n">
        <v>4.8582</v>
      </c>
      <c r="L71" t="n">
        <v>5.8053</v>
      </c>
      <c r="M71" t="n">
        <v>0.66527</v>
      </c>
      <c r="N71" t="n">
        <v>586.6623</v>
      </c>
      <c r="O71" t="n">
        <v>0.069063</v>
      </c>
      <c r="P71" t="n">
        <v>39.9984</v>
      </c>
      <c r="Q71" t="n">
        <v>2.641e-14</v>
      </c>
      <c r="R71" t="n">
        <v>1.3387</v>
      </c>
      <c r="S71" t="n">
        <v>0.03</v>
      </c>
      <c r="T71" t="n">
        <v>3.4162</v>
      </c>
      <c r="U71" t="n">
        <v>0.47953</v>
      </c>
      <c r="V71" t="n">
        <v>44.89</v>
      </c>
      <c r="W71" t="n">
        <v>0.02</v>
      </c>
      <c r="X71" t="n">
        <v>0.3515</v>
      </c>
      <c r="Y71" t="n">
        <v>0.63406</v>
      </c>
      <c r="Z71" t="n">
        <v>0.37</v>
      </c>
      <c r="AA71" t="n">
        <v>69</v>
      </c>
      <c r="AB71" t="n">
        <v>30</v>
      </c>
      <c r="AC71" t="n">
        <v>0</v>
      </c>
      <c r="AD71" t="n">
        <v>218800</v>
      </c>
      <c r="AE71" t="n">
        <v>178.55</v>
      </c>
      <c r="AF71" t="n">
        <v>0.35</v>
      </c>
      <c r="AG71" t="n">
        <v>1</v>
      </c>
      <c r="AH71" t="n">
        <v>1</v>
      </c>
      <c r="AI71" t="n">
        <v>1.3315</v>
      </c>
      <c r="AJ71" t="inlineStr">
        <is>
          <t>21a_FC11_OCR1.3_DR35</t>
        </is>
      </c>
      <c r="AM71">
        <f>($AR$9+$AS$9*AA71/100)</f>
        <v/>
      </c>
      <c r="AN71">
        <f>($AT$9+$AU$9*AA71/100)</f>
        <v/>
      </c>
      <c r="AO71">
        <f>($AV$9+$AW$9*AA71/100)</f>
        <v/>
      </c>
      <c r="AP71">
        <f>AM71+AN71*EXP(AO71*-G71/H71)</f>
        <v/>
      </c>
      <c r="AQ71" s="8">
        <f t="array" aca="1" ref="AQ71" ca="1">INDIRECT(CONCATENATE("Sheet1!K",AA71+2))+INDIRECT(CONCATENATE("Sheet1!J",AA71))*-PM5_Pu_GHS_AYBR!G71/PM5_Pu_GHS_AYBR!H71</f>
        <v/>
      </c>
    </row>
    <row r="72">
      <c r="A72" t="inlineStr">
        <is>
          <t>PM5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L2</t>
        </is>
      </c>
      <c r="E72" t="n">
        <v>0</v>
      </c>
      <c r="F72" t="n">
        <v>9</v>
      </c>
      <c r="G72" t="n">
        <v>-17.5</v>
      </c>
      <c r="H72" t="n">
        <v>40</v>
      </c>
      <c r="I72" t="n">
        <v>9.5</v>
      </c>
      <c r="J72" t="n">
        <v>699.9973</v>
      </c>
      <c r="K72" t="n">
        <v>4.8105</v>
      </c>
      <c r="L72" t="n">
        <v>5.8053</v>
      </c>
      <c r="M72" t="n">
        <v>0.66527</v>
      </c>
      <c r="N72" t="n">
        <v>554.3234</v>
      </c>
      <c r="O72" t="n">
        <v>0.072931</v>
      </c>
      <c r="P72" t="n">
        <v>39.9984</v>
      </c>
      <c r="Q72" t="n">
        <v>2.641e-14</v>
      </c>
      <c r="R72" t="n">
        <v>1.1805</v>
      </c>
      <c r="S72" t="n">
        <v>0.03</v>
      </c>
      <c r="T72" t="n">
        <v>3.2607</v>
      </c>
      <c r="U72" t="n">
        <v>0.45745</v>
      </c>
      <c r="V72" t="n">
        <v>44.89</v>
      </c>
      <c r="W72" t="n">
        <v>0.02</v>
      </c>
      <c r="X72" t="n">
        <v>0.3515</v>
      </c>
      <c r="Y72" t="n">
        <v>0.63406</v>
      </c>
      <c r="Z72" t="n">
        <v>0.37</v>
      </c>
      <c r="AA72" t="n">
        <v>69</v>
      </c>
      <c r="AB72" t="n">
        <v>30</v>
      </c>
      <c r="AC72" t="n">
        <v>0</v>
      </c>
      <c r="AD72" t="n">
        <v>218800</v>
      </c>
      <c r="AE72" t="n">
        <v>178.55</v>
      </c>
      <c r="AF72" t="n">
        <v>0.35</v>
      </c>
      <c r="AG72" t="n">
        <v>1</v>
      </c>
      <c r="AH72" t="n">
        <v>1</v>
      </c>
      <c r="AI72" t="n">
        <v>1.3315</v>
      </c>
      <c r="AJ72" t="inlineStr">
        <is>
          <t>21a_FC11_OCR1.3_DR35</t>
        </is>
      </c>
      <c r="AM72">
        <f>($AR$9+$AS$9*AA72/100)</f>
        <v/>
      </c>
      <c r="AN72">
        <f>($AT$9+$AU$9*AA72/100)</f>
        <v/>
      </c>
      <c r="AO72">
        <f>($AV$9+$AW$9*AA72/100)</f>
        <v/>
      </c>
      <c r="AP72">
        <f>AM72+AN72*EXP(AO72*-G72/H72)</f>
        <v/>
      </c>
      <c r="AQ72" s="8">
        <f t="array" aca="1" ref="AQ72" ca="1">INDIRECT(CONCATENATE("Sheet1!K",AA72+2))+INDIRECT(CONCATENATE("Sheet1!J",AA72))*-PM5_Pu_GHS_AYBR!G72/PM5_Pu_GHS_AYBR!H72</f>
        <v/>
      </c>
    </row>
    <row r="73">
      <c r="A73" t="inlineStr">
        <is>
          <t>PM5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L2</t>
        </is>
      </c>
      <c r="E73" t="n">
        <v>0</v>
      </c>
      <c r="F73" t="n">
        <v>9</v>
      </c>
      <c r="G73" t="n">
        <v>-17</v>
      </c>
      <c r="H73" t="n">
        <v>35</v>
      </c>
      <c r="I73" t="n">
        <v>9.5</v>
      </c>
      <c r="J73" t="n">
        <v>699.9973</v>
      </c>
      <c r="K73" t="n">
        <v>4.8473</v>
      </c>
      <c r="L73" t="n">
        <v>5.8079</v>
      </c>
      <c r="M73" t="n">
        <v>0.66527</v>
      </c>
      <c r="N73" t="n">
        <v>579.154</v>
      </c>
      <c r="O73" t="n">
        <v>0.069947</v>
      </c>
      <c r="P73" t="n">
        <v>39.9984</v>
      </c>
      <c r="Q73" t="n">
        <v>2.641e-14</v>
      </c>
      <c r="R73" t="n">
        <v>1.3387</v>
      </c>
      <c r="S73" t="n">
        <v>0.03</v>
      </c>
      <c r="T73" t="n">
        <v>3.4162</v>
      </c>
      <c r="U73" t="n">
        <v>0.47953</v>
      </c>
      <c r="V73" t="n">
        <v>44.89</v>
      </c>
      <c r="W73" t="n">
        <v>0.02</v>
      </c>
      <c r="X73" t="n">
        <v>0.3515</v>
      </c>
      <c r="Y73" t="n">
        <v>0.63406</v>
      </c>
      <c r="Z73" t="n">
        <v>0.37</v>
      </c>
      <c r="AA73" t="n">
        <v>69</v>
      </c>
      <c r="AB73" t="n">
        <v>30</v>
      </c>
      <c r="AC73" t="n">
        <v>0</v>
      </c>
      <c r="AD73" t="n">
        <v>218800</v>
      </c>
      <c r="AE73" t="n">
        <v>178.55</v>
      </c>
      <c r="AF73" t="n">
        <v>0.35</v>
      </c>
      <c r="AG73" t="n">
        <v>1</v>
      </c>
      <c r="AH73" t="n">
        <v>1</v>
      </c>
      <c r="AI73" t="n">
        <v>1.3315</v>
      </c>
      <c r="AJ73" t="inlineStr">
        <is>
          <t>21a_FC11_OCR1.3_DR35</t>
        </is>
      </c>
      <c r="AM73">
        <f>($AR$9+$AS$9*AA73/100)</f>
        <v/>
      </c>
      <c r="AN73">
        <f>($AT$9+$AU$9*AA73/100)</f>
        <v/>
      </c>
      <c r="AO73">
        <f>($AV$9+$AW$9*AA73/100)</f>
        <v/>
      </c>
      <c r="AP73">
        <f>AM73+AN73*EXP(AO73*-G73/H73)</f>
        <v/>
      </c>
      <c r="AQ73" s="8">
        <f t="array" aca="1" ref="AQ73" ca="1">INDIRECT(CONCATENATE("Sheet1!K",AA73+2))+INDIRECT(CONCATENATE("Sheet1!J",AA73))*-PM5_Pu_GHS_AYBR!G73/PM5_Pu_GHS_AYBR!H73</f>
        <v/>
      </c>
    </row>
    <row r="74">
      <c r="A74" t="inlineStr">
        <is>
          <t>PM5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L2</t>
        </is>
      </c>
      <c r="E74" t="n">
        <v>0</v>
      </c>
      <c r="F74" t="n">
        <v>9</v>
      </c>
      <c r="G74" t="n">
        <v>-17</v>
      </c>
      <c r="H74" t="n">
        <v>40</v>
      </c>
      <c r="I74" t="n">
        <v>9.5</v>
      </c>
      <c r="J74" t="n">
        <v>699.9973</v>
      </c>
      <c r="K74" t="n">
        <v>4.801</v>
      </c>
      <c r="L74" t="n">
        <v>5.8079</v>
      </c>
      <c r="M74" t="n">
        <v>0.66527</v>
      </c>
      <c r="N74" t="n">
        <v>548.4450000000001</v>
      </c>
      <c r="O74" t="n">
        <v>0.07370400000000001</v>
      </c>
      <c r="P74" t="n">
        <v>39.9984</v>
      </c>
      <c r="Q74" t="n">
        <v>2.641e-14</v>
      </c>
      <c r="R74" t="n">
        <v>1.1805</v>
      </c>
      <c r="S74" t="n">
        <v>0.03</v>
      </c>
      <c r="T74" t="n">
        <v>3.2607</v>
      </c>
      <c r="U74" t="n">
        <v>0.45745</v>
      </c>
      <c r="V74" t="n">
        <v>44.89</v>
      </c>
      <c r="W74" t="n">
        <v>0.02</v>
      </c>
      <c r="X74" t="n">
        <v>0.3515</v>
      </c>
      <c r="Y74" t="n">
        <v>0.63406</v>
      </c>
      <c r="Z74" t="n">
        <v>0.37</v>
      </c>
      <c r="AA74" t="n">
        <v>69</v>
      </c>
      <c r="AB74" t="n">
        <v>30</v>
      </c>
      <c r="AC74" t="n">
        <v>0</v>
      </c>
      <c r="AD74" t="n">
        <v>218800</v>
      </c>
      <c r="AE74" t="n">
        <v>178.55</v>
      </c>
      <c r="AF74" t="n">
        <v>0.35</v>
      </c>
      <c r="AG74" t="n">
        <v>1</v>
      </c>
      <c r="AH74" t="n">
        <v>1</v>
      </c>
      <c r="AI74" t="n">
        <v>1.3315</v>
      </c>
      <c r="AJ74" t="inlineStr">
        <is>
          <t>21a_FC11_OCR1.3_DR35</t>
        </is>
      </c>
      <c r="AM74">
        <f>($AR$9+$AS$9*AA74/100)</f>
        <v/>
      </c>
      <c r="AN74">
        <f>($AT$9+$AU$9*AA74/100)</f>
        <v/>
      </c>
      <c r="AO74">
        <f>($AV$9+$AW$9*AA74/100)</f>
        <v/>
      </c>
      <c r="AP74">
        <f>AM74+AN74*EXP(AO74*-G74/H74)</f>
        <v/>
      </c>
      <c r="AQ74" s="8">
        <f t="array" aca="1" ref="AQ74" ca="1">INDIRECT(CONCATENATE("Sheet1!K",AA74+2))+INDIRECT(CONCATENATE("Sheet1!J",AA74))*-PM5_Pu_GHS_AYBR!G74/PM5_Pu_GHS_AYBR!H74</f>
        <v/>
      </c>
    </row>
    <row r="75">
      <c r="A75" t="inlineStr">
        <is>
          <t>PM5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L2</t>
        </is>
      </c>
      <c r="E75" t="n">
        <v>0</v>
      </c>
      <c r="F75" t="n">
        <v>10</v>
      </c>
      <c r="G75" t="n">
        <v>-20.35</v>
      </c>
      <c r="H75" t="n">
        <v>35</v>
      </c>
      <c r="I75" t="n">
        <v>9.5</v>
      </c>
      <c r="J75" t="n">
        <v>699.5765</v>
      </c>
      <c r="K75" t="n">
        <v>3.367</v>
      </c>
      <c r="L75" t="n">
        <v>3.6102</v>
      </c>
      <c r="M75" t="n">
        <v>0.56513</v>
      </c>
      <c r="N75" t="n">
        <v>670.7036000000001</v>
      </c>
      <c r="O75" t="n">
        <v>0.058767</v>
      </c>
      <c r="P75" t="n">
        <v>38.553</v>
      </c>
      <c r="Q75" t="n">
        <v>2.3293e-14</v>
      </c>
      <c r="R75" t="n">
        <v>1.3327</v>
      </c>
      <c r="S75" t="n">
        <v>0.03</v>
      </c>
      <c r="T75" t="n">
        <v>3.5076</v>
      </c>
      <c r="U75" t="n">
        <v>0.46874</v>
      </c>
      <c r="V75" t="n">
        <v>44.89</v>
      </c>
      <c r="W75" t="n">
        <v>0.02</v>
      </c>
      <c r="X75" t="n">
        <v>0.3515</v>
      </c>
      <c r="Y75" t="n">
        <v>0.62409</v>
      </c>
      <c r="Z75" t="n">
        <v>0.37</v>
      </c>
      <c r="AA75" t="n">
        <v>65</v>
      </c>
      <c r="AB75" t="n">
        <v>29</v>
      </c>
      <c r="AC75" t="n">
        <v>0</v>
      </c>
      <c r="AD75" t="n">
        <v>205000</v>
      </c>
      <c r="AE75" t="n">
        <v>197.74</v>
      </c>
      <c r="AF75" t="n">
        <v>0.35</v>
      </c>
      <c r="AG75" t="n">
        <v>1</v>
      </c>
      <c r="AH75" t="n">
        <v>1</v>
      </c>
      <c r="AI75" t="n">
        <v>1.2588</v>
      </c>
      <c r="AJ75" t="inlineStr">
        <is>
          <t>21a_FC11_OCR1.3_DR35</t>
        </is>
      </c>
      <c r="AM75">
        <f>($AR$9+$AS$9*AA75/100)</f>
        <v/>
      </c>
      <c r="AN75">
        <f>($AT$9+$AU$9*AA75/100)</f>
        <v/>
      </c>
      <c r="AO75">
        <f>($AV$9+$AW$9*AA75/100)</f>
        <v/>
      </c>
      <c r="AP75">
        <f>AM75+AN75*EXP(AO75*-G75/H75)</f>
        <v/>
      </c>
      <c r="AQ75" s="8">
        <f t="array" aca="1" ref="AQ75" ca="1">INDIRECT(CONCATENATE("Sheet1!K",AA75+2))+INDIRECT(CONCATENATE("Sheet1!J",AA75))*-PM5_Pu_GHS_AYBR!G75/PM5_Pu_GHS_AYBR!H75</f>
        <v/>
      </c>
    </row>
    <row r="76">
      <c r="A76" t="inlineStr">
        <is>
          <t>PM5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L2</t>
        </is>
      </c>
      <c r="E76" t="n">
        <v>0</v>
      </c>
      <c r="F76" t="n">
        <v>10</v>
      </c>
      <c r="G76" t="n">
        <v>-20.35</v>
      </c>
      <c r="H76" t="n">
        <v>40</v>
      </c>
      <c r="I76" t="n">
        <v>9.5</v>
      </c>
      <c r="J76" t="n">
        <v>699.5765</v>
      </c>
      <c r="K76" t="n">
        <v>3.3797</v>
      </c>
      <c r="L76" t="n">
        <v>3.6102</v>
      </c>
      <c r="M76" t="n">
        <v>0.56513</v>
      </c>
      <c r="N76" t="n">
        <v>593.9455</v>
      </c>
      <c r="O76" t="n">
        <v>0.066035</v>
      </c>
      <c r="P76" t="n">
        <v>38.553</v>
      </c>
      <c r="Q76" t="n">
        <v>2.3293e-14</v>
      </c>
      <c r="R76" t="n">
        <v>1.1819</v>
      </c>
      <c r="S76" t="n">
        <v>0.03</v>
      </c>
      <c r="T76" t="n">
        <v>3.3566</v>
      </c>
      <c r="U76" t="n">
        <v>0.4474</v>
      </c>
      <c r="V76" t="n">
        <v>44.89</v>
      </c>
      <c r="W76" t="n">
        <v>0.02</v>
      </c>
      <c r="X76" t="n">
        <v>0.3515</v>
      </c>
      <c r="Y76" t="n">
        <v>0.62409</v>
      </c>
      <c r="Z76" t="n">
        <v>0.37</v>
      </c>
      <c r="AA76" t="n">
        <v>65</v>
      </c>
      <c r="AB76" t="n">
        <v>29</v>
      </c>
      <c r="AC76" t="n">
        <v>0</v>
      </c>
      <c r="AD76" t="n">
        <v>205000</v>
      </c>
      <c r="AE76" t="n">
        <v>197.74</v>
      </c>
      <c r="AF76" t="n">
        <v>0.35</v>
      </c>
      <c r="AG76" t="n">
        <v>1</v>
      </c>
      <c r="AH76" t="n">
        <v>1</v>
      </c>
      <c r="AI76" t="n">
        <v>1.2588</v>
      </c>
      <c r="AJ76" t="inlineStr">
        <is>
          <t>21a_FC11_OCR1.3_DR35</t>
        </is>
      </c>
      <c r="AM76">
        <f>($AR$9+$AS$9*AA76/100)</f>
        <v/>
      </c>
      <c r="AN76">
        <f>($AT$9+$AU$9*AA76/100)</f>
        <v/>
      </c>
      <c r="AO76">
        <f>($AV$9+$AW$9*AA76/100)</f>
        <v/>
      </c>
      <c r="AP76">
        <f>AM76+AN76*EXP(AO76*-G76/H76)</f>
        <v/>
      </c>
      <c r="AQ76" s="8">
        <f t="array" aca="1" ref="AQ76" ca="1">INDIRECT(CONCATENATE("Sheet1!K",AA76+2))+INDIRECT(CONCATENATE("Sheet1!J",AA76))*-PM5_Pu_GHS_AYBR!G76/PM5_Pu_GHS_AYBR!H76</f>
        <v/>
      </c>
    </row>
    <row r="77">
      <c r="A77" t="inlineStr">
        <is>
          <t>PM5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L2</t>
        </is>
      </c>
      <c r="E77" t="n">
        <v>0</v>
      </c>
      <c r="F77" t="n">
        <v>10</v>
      </c>
      <c r="G77" t="n">
        <v>-19.9</v>
      </c>
      <c r="H77" t="n">
        <v>35</v>
      </c>
      <c r="I77" t="n">
        <v>9.5</v>
      </c>
      <c r="J77" t="n">
        <v>699.5765</v>
      </c>
      <c r="K77" t="n">
        <v>3.3693</v>
      </c>
      <c r="L77" t="n">
        <v>3.664</v>
      </c>
      <c r="M77" t="n">
        <v>0.56513</v>
      </c>
      <c r="N77" t="n">
        <v>656.0299</v>
      </c>
      <c r="O77" t="n">
        <v>0.060053</v>
      </c>
      <c r="P77" t="n">
        <v>38.553</v>
      </c>
      <c r="Q77" t="n">
        <v>2.3293e-14</v>
      </c>
      <c r="R77" t="n">
        <v>1.3327</v>
      </c>
      <c r="S77" t="n">
        <v>0.03</v>
      </c>
      <c r="T77" t="n">
        <v>3.5076</v>
      </c>
      <c r="U77" t="n">
        <v>0.46874</v>
      </c>
      <c r="V77" t="n">
        <v>44.89</v>
      </c>
      <c r="W77" t="n">
        <v>0.02</v>
      </c>
      <c r="X77" t="n">
        <v>0.3515</v>
      </c>
      <c r="Y77" t="n">
        <v>0.62409</v>
      </c>
      <c r="Z77" t="n">
        <v>0.37</v>
      </c>
      <c r="AA77" t="n">
        <v>65</v>
      </c>
      <c r="AB77" t="n">
        <v>29</v>
      </c>
      <c r="AC77" t="n">
        <v>0</v>
      </c>
      <c r="AD77" t="n">
        <v>205000</v>
      </c>
      <c r="AE77" t="n">
        <v>197.74</v>
      </c>
      <c r="AF77" t="n">
        <v>0.35</v>
      </c>
      <c r="AG77" t="n">
        <v>1</v>
      </c>
      <c r="AH77" t="n">
        <v>1</v>
      </c>
      <c r="AI77" t="n">
        <v>1.2588</v>
      </c>
      <c r="AJ77" t="inlineStr">
        <is>
          <t>21a_FC11_OCR1.3_DR35</t>
        </is>
      </c>
      <c r="AM77">
        <f>($AR$9+$AS$9*AA77/100)</f>
        <v/>
      </c>
      <c r="AN77">
        <f>($AT$9+$AU$9*AA77/100)</f>
        <v/>
      </c>
      <c r="AO77">
        <f>($AV$9+$AW$9*AA77/100)</f>
        <v/>
      </c>
      <c r="AP77">
        <f>AM77+AN77*EXP(AO77*-G77/H77)</f>
        <v/>
      </c>
      <c r="AQ77" s="8">
        <f t="array" aca="1" ref="AQ77" ca="1">INDIRECT(CONCATENATE("Sheet1!K",AA77+2))+INDIRECT(CONCATENATE("Sheet1!J",AA77))*-PM5_Pu_GHS_AYBR!G77/PM5_Pu_GHS_AYBR!H77</f>
        <v/>
      </c>
    </row>
    <row r="78">
      <c r="A78" t="inlineStr">
        <is>
          <t>PM5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L2</t>
        </is>
      </c>
      <c r="E78" t="n">
        <v>0</v>
      </c>
      <c r="F78" t="n">
        <v>10</v>
      </c>
      <c r="G78" t="n">
        <v>-19.9</v>
      </c>
      <c r="H78" t="n">
        <v>40</v>
      </c>
      <c r="I78" t="n">
        <v>9.5</v>
      </c>
      <c r="J78" t="n">
        <v>699.5765</v>
      </c>
      <c r="K78" t="n">
        <v>3.3816</v>
      </c>
      <c r="L78" t="n">
        <v>3.664</v>
      </c>
      <c r="M78" t="n">
        <v>0.56513</v>
      </c>
      <c r="N78" t="n">
        <v>583.8268</v>
      </c>
      <c r="O78" t="n">
        <v>0.06716</v>
      </c>
      <c r="P78" t="n">
        <v>38.553</v>
      </c>
      <c r="Q78" t="n">
        <v>2.3293e-14</v>
      </c>
      <c r="R78" t="n">
        <v>1.1819</v>
      </c>
      <c r="S78" t="n">
        <v>0.03</v>
      </c>
      <c r="T78" t="n">
        <v>3.3566</v>
      </c>
      <c r="U78" t="n">
        <v>0.4474</v>
      </c>
      <c r="V78" t="n">
        <v>44.89</v>
      </c>
      <c r="W78" t="n">
        <v>0.02</v>
      </c>
      <c r="X78" t="n">
        <v>0.3515</v>
      </c>
      <c r="Y78" t="n">
        <v>0.62409</v>
      </c>
      <c r="Z78" t="n">
        <v>0.37</v>
      </c>
      <c r="AA78" t="n">
        <v>65</v>
      </c>
      <c r="AB78" t="n">
        <v>29</v>
      </c>
      <c r="AC78" t="n">
        <v>0</v>
      </c>
      <c r="AD78" t="n">
        <v>205000</v>
      </c>
      <c r="AE78" t="n">
        <v>197.74</v>
      </c>
      <c r="AF78" t="n">
        <v>0.35</v>
      </c>
      <c r="AG78" t="n">
        <v>1</v>
      </c>
      <c r="AH78" t="n">
        <v>1</v>
      </c>
      <c r="AI78" t="n">
        <v>1.2588</v>
      </c>
      <c r="AJ78" t="inlineStr">
        <is>
          <t>21a_FC11_OCR1.3_DR35</t>
        </is>
      </c>
      <c r="AM78">
        <f>($AR$9+$AS$9*AA78/100)</f>
        <v/>
      </c>
      <c r="AN78">
        <f>($AT$9+$AU$9*AA78/100)</f>
        <v/>
      </c>
      <c r="AO78">
        <f>($AV$9+$AW$9*AA78/100)</f>
        <v/>
      </c>
      <c r="AP78">
        <f>AM78+AN78*EXP(AO78*-G78/H78)</f>
        <v/>
      </c>
      <c r="AQ78" s="8">
        <f t="array" aca="1" ref="AQ78" ca="1">INDIRECT(CONCATENATE("Sheet1!K",AA78+2))+INDIRECT(CONCATENATE("Sheet1!J",AA78))*-PM5_Pu_GHS_AYBR!G78/PM5_Pu_GHS_AYBR!H78</f>
        <v/>
      </c>
    </row>
    <row r="79">
      <c r="A79" t="inlineStr">
        <is>
          <t>PM5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L2</t>
        </is>
      </c>
      <c r="E79" t="n">
        <v>0</v>
      </c>
      <c r="F79" t="n">
        <v>10</v>
      </c>
      <c r="G79" t="n">
        <v>-19.45</v>
      </c>
      <c r="H79" t="n">
        <v>35</v>
      </c>
      <c r="I79" t="n">
        <v>9.5</v>
      </c>
      <c r="J79" t="n">
        <v>699.5765</v>
      </c>
      <c r="K79" t="n">
        <v>3.3715</v>
      </c>
      <c r="L79" t="n">
        <v>3.7178</v>
      </c>
      <c r="M79" t="n">
        <v>0.56513</v>
      </c>
      <c r="N79" t="n">
        <v>641.9844000000001</v>
      </c>
      <c r="O79" t="n">
        <v>0.061339</v>
      </c>
      <c r="P79" t="n">
        <v>38.553</v>
      </c>
      <c r="Q79" t="n">
        <v>2.3293e-14</v>
      </c>
      <c r="R79" t="n">
        <v>1.3327</v>
      </c>
      <c r="S79" t="n">
        <v>0.03</v>
      </c>
      <c r="T79" t="n">
        <v>3.5076</v>
      </c>
      <c r="U79" t="n">
        <v>0.46874</v>
      </c>
      <c r="V79" t="n">
        <v>44.89</v>
      </c>
      <c r="W79" t="n">
        <v>0.02</v>
      </c>
      <c r="X79" t="n">
        <v>0.3515</v>
      </c>
      <c r="Y79" t="n">
        <v>0.62409</v>
      </c>
      <c r="Z79" t="n">
        <v>0.37</v>
      </c>
      <c r="AA79" t="n">
        <v>65</v>
      </c>
      <c r="AB79" t="n">
        <v>29</v>
      </c>
      <c r="AC79" t="n">
        <v>0</v>
      </c>
      <c r="AD79" t="n">
        <v>205000</v>
      </c>
      <c r="AE79" t="n">
        <v>197.74</v>
      </c>
      <c r="AF79" t="n">
        <v>0.35</v>
      </c>
      <c r="AG79" t="n">
        <v>1</v>
      </c>
      <c r="AH79" t="n">
        <v>1</v>
      </c>
      <c r="AI79" t="n">
        <v>1.2588</v>
      </c>
      <c r="AJ79" t="inlineStr">
        <is>
          <t>21a_FC11_OCR1.3_DR35</t>
        </is>
      </c>
      <c r="AM79">
        <f>($AR$9+$AS$9*AA79/100)</f>
        <v/>
      </c>
      <c r="AN79">
        <f>($AT$9+$AU$9*AA79/100)</f>
        <v/>
      </c>
      <c r="AO79">
        <f>($AV$9+$AW$9*AA79/100)</f>
        <v/>
      </c>
      <c r="AP79">
        <f>AM79+AN79*EXP(AO79*-G79/H79)</f>
        <v/>
      </c>
      <c r="AQ79" s="8">
        <f t="array" aca="1" ref="AQ79" ca="1">INDIRECT(CONCATENATE("Sheet1!K",AA79+2))+INDIRECT(CONCATENATE("Sheet1!J",AA79))*-PM5_Pu_GHS_AYBR!G79/PM5_Pu_GHS_AYBR!H79</f>
        <v/>
      </c>
    </row>
    <row r="80">
      <c r="A80" t="inlineStr">
        <is>
          <t>PM5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L2</t>
        </is>
      </c>
      <c r="E80" t="n">
        <v>0</v>
      </c>
      <c r="F80" t="n">
        <v>10</v>
      </c>
      <c r="G80" t="n">
        <v>-19.45</v>
      </c>
      <c r="H80" t="n">
        <v>40</v>
      </c>
      <c r="I80" t="n">
        <v>9.5</v>
      </c>
      <c r="J80" t="n">
        <v>699.5765</v>
      </c>
      <c r="K80" t="n">
        <v>3.3836</v>
      </c>
      <c r="L80" t="n">
        <v>3.7178</v>
      </c>
      <c r="M80" t="n">
        <v>0.56513</v>
      </c>
      <c r="N80" t="n">
        <v>574.0471</v>
      </c>
      <c r="O80" t="n">
        <v>0.068285</v>
      </c>
      <c r="P80" t="n">
        <v>38.553</v>
      </c>
      <c r="Q80" t="n">
        <v>2.3293e-14</v>
      </c>
      <c r="R80" t="n">
        <v>1.1819</v>
      </c>
      <c r="S80" t="n">
        <v>0.03</v>
      </c>
      <c r="T80" t="n">
        <v>3.3566</v>
      </c>
      <c r="U80" t="n">
        <v>0.4474</v>
      </c>
      <c r="V80" t="n">
        <v>44.89</v>
      </c>
      <c r="W80" t="n">
        <v>0.02</v>
      </c>
      <c r="X80" t="n">
        <v>0.3515</v>
      </c>
      <c r="Y80" t="n">
        <v>0.62409</v>
      </c>
      <c r="Z80" t="n">
        <v>0.37</v>
      </c>
      <c r="AA80" t="n">
        <v>65</v>
      </c>
      <c r="AB80" t="n">
        <v>29</v>
      </c>
      <c r="AC80" t="n">
        <v>0</v>
      </c>
      <c r="AD80" t="n">
        <v>205000</v>
      </c>
      <c r="AE80" t="n">
        <v>197.74</v>
      </c>
      <c r="AF80" t="n">
        <v>0.35</v>
      </c>
      <c r="AG80" t="n">
        <v>1</v>
      </c>
      <c r="AH80" t="n">
        <v>1</v>
      </c>
      <c r="AI80" t="n">
        <v>1.2588</v>
      </c>
      <c r="AJ80" t="inlineStr">
        <is>
          <t>21a_FC11_OCR1.3_DR35</t>
        </is>
      </c>
      <c r="AM80">
        <f>($AR$9+$AS$9*AA80/100)</f>
        <v/>
      </c>
      <c r="AN80">
        <f>($AT$9+$AU$9*AA80/100)</f>
        <v/>
      </c>
      <c r="AO80">
        <f>($AV$9+$AW$9*AA80/100)</f>
        <v/>
      </c>
      <c r="AP80">
        <f>AM80+AN80*EXP(AO80*-G80/H80)</f>
        <v/>
      </c>
      <c r="AQ80" s="8">
        <f t="array" aca="1" ref="AQ80" ca="1">INDIRECT(CONCATENATE("Sheet1!K",AA80+2))+INDIRECT(CONCATENATE("Sheet1!J",AA80))*-PM5_Pu_GHS_AYBR!G80/PM5_Pu_GHS_AYBR!H80</f>
        <v/>
      </c>
    </row>
    <row r="81">
      <c r="A81" t="inlineStr">
        <is>
          <t>PM5</t>
        </is>
      </c>
      <c r="B81" t="inlineStr">
        <is>
          <t>GHS</t>
        </is>
      </c>
      <c r="C81" t="inlineStr">
        <is>
          <t>Empire_Wind_1</t>
        </is>
      </c>
      <c r="D81" t="inlineStr">
        <is>
          <t>L2</t>
        </is>
      </c>
      <c r="E81" t="n">
        <v>0</v>
      </c>
      <c r="F81" t="n">
        <v>10</v>
      </c>
      <c r="G81" t="n">
        <v>-19</v>
      </c>
      <c r="H81" t="n">
        <v>35</v>
      </c>
      <c r="I81" t="n">
        <v>9.5</v>
      </c>
      <c r="J81" t="n">
        <v>699.5765</v>
      </c>
      <c r="K81" t="n">
        <v>3.3737</v>
      </c>
      <c r="L81" t="n">
        <v>3.7716</v>
      </c>
      <c r="M81" t="n">
        <v>0.56513</v>
      </c>
      <c r="N81" t="n">
        <v>628.5278</v>
      </c>
      <c r="O81" t="n">
        <v>0.062624</v>
      </c>
      <c r="P81" t="n">
        <v>38.553</v>
      </c>
      <c r="Q81" t="n">
        <v>2.3293e-14</v>
      </c>
      <c r="R81" t="n">
        <v>1.3327</v>
      </c>
      <c r="S81" t="n">
        <v>0.03</v>
      </c>
      <c r="T81" t="n">
        <v>3.5076</v>
      </c>
      <c r="U81" t="n">
        <v>0.46874</v>
      </c>
      <c r="V81" t="n">
        <v>44.89</v>
      </c>
      <c r="W81" t="n">
        <v>0.02</v>
      </c>
      <c r="X81" t="n">
        <v>0.3515</v>
      </c>
      <c r="Y81" t="n">
        <v>0.62409</v>
      </c>
      <c r="Z81" t="n">
        <v>0.37</v>
      </c>
      <c r="AA81" t="n">
        <v>65</v>
      </c>
      <c r="AB81" t="n">
        <v>29</v>
      </c>
      <c r="AC81" t="n">
        <v>0</v>
      </c>
      <c r="AD81" t="n">
        <v>205000</v>
      </c>
      <c r="AE81" t="n">
        <v>197.74</v>
      </c>
      <c r="AF81" t="n">
        <v>0.35</v>
      </c>
      <c r="AG81" t="n">
        <v>1</v>
      </c>
      <c r="AH81" t="n">
        <v>1</v>
      </c>
      <c r="AI81" t="n">
        <v>1.2588</v>
      </c>
      <c r="AJ81" t="inlineStr">
        <is>
          <t>21a_FC11_OCR1.3_DR35</t>
        </is>
      </c>
      <c r="AM81">
        <f>($AR$9+$AS$9*AA81/100)</f>
        <v/>
      </c>
      <c r="AN81">
        <f>($AT$9+$AU$9*AA81/100)</f>
        <v/>
      </c>
      <c r="AO81">
        <f>($AV$9+$AW$9*AA81/100)</f>
        <v/>
      </c>
      <c r="AP81">
        <f>AM81+AN81*EXP(AO81*-G81/H81)</f>
        <v/>
      </c>
      <c r="AQ81" s="8">
        <f t="array" aca="1" ref="AQ81" ca="1">INDIRECT(CONCATENATE("Sheet1!K",AA81+2))+INDIRECT(CONCATENATE("Sheet1!J",AA81))*-PM5_Pu_GHS_AYBR!G81/PM5_Pu_GHS_AYBR!H81</f>
        <v/>
      </c>
    </row>
    <row r="82">
      <c r="A82" t="inlineStr">
        <is>
          <t>PM5</t>
        </is>
      </c>
      <c r="B82" t="inlineStr">
        <is>
          <t>GHS</t>
        </is>
      </c>
      <c r="C82" t="inlineStr">
        <is>
          <t>Empire_Wind_1</t>
        </is>
      </c>
      <c r="D82" t="inlineStr">
        <is>
          <t>L2</t>
        </is>
      </c>
      <c r="E82" t="n">
        <v>0</v>
      </c>
      <c r="F82" t="n">
        <v>10</v>
      </c>
      <c r="G82" t="n">
        <v>-19</v>
      </c>
      <c r="H82" t="n">
        <v>40</v>
      </c>
      <c r="I82" t="n">
        <v>9.5</v>
      </c>
      <c r="J82" t="n">
        <v>699.5765</v>
      </c>
      <c r="K82" t="n">
        <v>3.3855</v>
      </c>
      <c r="L82" t="n">
        <v>3.7716</v>
      </c>
      <c r="M82" t="n">
        <v>0.56513</v>
      </c>
      <c r="N82" t="n">
        <v>564.5896</v>
      </c>
      <c r="O82" t="n">
        <v>0.06941</v>
      </c>
      <c r="P82" t="n">
        <v>38.553</v>
      </c>
      <c r="Q82" t="n">
        <v>2.3293e-14</v>
      </c>
      <c r="R82" t="n">
        <v>1.1819</v>
      </c>
      <c r="S82" t="n">
        <v>0.03</v>
      </c>
      <c r="T82" t="n">
        <v>3.3566</v>
      </c>
      <c r="U82" t="n">
        <v>0.4474</v>
      </c>
      <c r="V82" t="n">
        <v>44.89</v>
      </c>
      <c r="W82" t="n">
        <v>0.02</v>
      </c>
      <c r="X82" t="n">
        <v>0.3515</v>
      </c>
      <c r="Y82" t="n">
        <v>0.62409</v>
      </c>
      <c r="Z82" t="n">
        <v>0.37</v>
      </c>
      <c r="AA82" t="n">
        <v>65</v>
      </c>
      <c r="AB82" t="n">
        <v>29</v>
      </c>
      <c r="AC82" t="n">
        <v>0</v>
      </c>
      <c r="AD82" t="n">
        <v>205000</v>
      </c>
      <c r="AE82" t="n">
        <v>197.74</v>
      </c>
      <c r="AF82" t="n">
        <v>0.35</v>
      </c>
      <c r="AG82" t="n">
        <v>1</v>
      </c>
      <c r="AH82" t="n">
        <v>1</v>
      </c>
      <c r="AI82" t="n">
        <v>1.2588</v>
      </c>
      <c r="AJ82" t="inlineStr">
        <is>
          <t>21a_FC11_OCR1.3_DR35</t>
        </is>
      </c>
      <c r="AM82">
        <f>($AR$9+$AS$9*AA82/100)</f>
        <v/>
      </c>
      <c r="AN82">
        <f>($AT$9+$AU$9*AA82/100)</f>
        <v/>
      </c>
      <c r="AO82">
        <f>($AV$9+$AW$9*AA82/100)</f>
        <v/>
      </c>
      <c r="AP82">
        <f>AM82+AN82*EXP(AO82*-G82/H82)</f>
        <v/>
      </c>
      <c r="AQ82" s="8">
        <f t="array" aca="1" ref="AQ82" ca="1">INDIRECT(CONCATENATE("Sheet1!K",AA82+2))+INDIRECT(CONCATENATE("Sheet1!J",AA82))*-PM5_Pu_GHS_AYBR!G82/PM5_Pu_GHS_AYBR!H82</f>
        <v/>
      </c>
    </row>
    <row r="83">
      <c r="A83" t="inlineStr">
        <is>
          <t>PM5</t>
        </is>
      </c>
      <c r="B83" t="inlineStr">
        <is>
          <t>GHS</t>
        </is>
      </c>
      <c r="C83" t="inlineStr">
        <is>
          <t>Empire_Wind_1</t>
        </is>
      </c>
      <c r="D83" t="inlineStr">
        <is>
          <t>L2</t>
        </is>
      </c>
      <c r="E83" t="n">
        <v>0</v>
      </c>
      <c r="F83" t="n">
        <v>11</v>
      </c>
      <c r="G83" t="n">
        <v>-21.6</v>
      </c>
      <c r="H83" t="n">
        <v>35</v>
      </c>
      <c r="I83" t="n">
        <v>9.5</v>
      </c>
      <c r="J83" t="n">
        <v>699.9992999999999</v>
      </c>
      <c r="K83" t="n">
        <v>3.5751</v>
      </c>
      <c r="L83" t="n">
        <v>2.6566</v>
      </c>
      <c r="M83" t="n">
        <v>0.57758</v>
      </c>
      <c r="N83" t="n">
        <v>185.5116</v>
      </c>
      <c r="O83" t="n">
        <v>0.088028</v>
      </c>
      <c r="P83" t="n">
        <v>16.1554</v>
      </c>
      <c r="Q83" t="n">
        <v>2.2204e-14</v>
      </c>
      <c r="R83" t="n">
        <v>1.3298</v>
      </c>
      <c r="S83" t="n">
        <v>0.03</v>
      </c>
      <c r="T83" t="n">
        <v>3.5532</v>
      </c>
      <c r="U83" t="n">
        <v>0.46335</v>
      </c>
      <c r="V83" t="n">
        <v>44.89</v>
      </c>
      <c r="W83" t="n">
        <v>0.02</v>
      </c>
      <c r="X83" t="n">
        <v>0.3515</v>
      </c>
      <c r="Y83" t="n">
        <v>0.6191</v>
      </c>
      <c r="Z83" t="n">
        <v>0.37</v>
      </c>
      <c r="AA83" t="n">
        <v>64</v>
      </c>
      <c r="AB83" t="n">
        <v>29</v>
      </c>
      <c r="AC83" t="n">
        <v>0</v>
      </c>
      <c r="AD83" t="n">
        <v>279000</v>
      </c>
      <c r="AE83" t="n">
        <v>212.89</v>
      </c>
      <c r="AF83" t="n">
        <v>0.35</v>
      </c>
      <c r="AG83" t="n">
        <v>1</v>
      </c>
      <c r="AH83" t="n">
        <v>1</v>
      </c>
      <c r="AI83" t="n">
        <v>1.2452</v>
      </c>
      <c r="AJ83" t="inlineStr">
        <is>
          <t>21a_FC11_OCR1.3_DR35</t>
        </is>
      </c>
      <c r="AM83">
        <f>($AR$9+$AS$9*AA83/100)</f>
        <v/>
      </c>
      <c r="AN83">
        <f>($AT$9+$AU$9*AA83/100)</f>
        <v/>
      </c>
      <c r="AO83">
        <f>($AV$9+$AW$9*AA83/100)</f>
        <v/>
      </c>
      <c r="AP83">
        <f>AM83+AN83*EXP(AO83*-G83/H83)</f>
        <v/>
      </c>
      <c r="AQ83" s="8">
        <f t="array" aca="1" ref="AQ83" ca="1">INDIRECT(CONCATENATE("Sheet1!K",AA83+2))+INDIRECT(CONCATENATE("Sheet1!J",AA83))*-PM5_Pu_GHS_AYBR!G83/PM5_Pu_GHS_AYBR!H83</f>
        <v/>
      </c>
    </row>
    <row r="84">
      <c r="A84" t="inlineStr">
        <is>
          <t>PM5</t>
        </is>
      </c>
      <c r="B84" t="inlineStr">
        <is>
          <t>GHS</t>
        </is>
      </c>
      <c r="C84" t="inlineStr">
        <is>
          <t>Empire_Wind_1</t>
        </is>
      </c>
      <c r="D84" t="inlineStr">
        <is>
          <t>L2</t>
        </is>
      </c>
      <c r="E84" t="n">
        <v>0</v>
      </c>
      <c r="F84" t="n">
        <v>11</v>
      </c>
      <c r="G84" t="n">
        <v>-21.6</v>
      </c>
      <c r="H84" t="n">
        <v>40</v>
      </c>
      <c r="I84" t="n">
        <v>9.5</v>
      </c>
      <c r="J84" t="n">
        <v>699.9992999999999</v>
      </c>
      <c r="K84" t="n">
        <v>4.0684</v>
      </c>
      <c r="L84" t="n">
        <v>2.6566</v>
      </c>
      <c r="M84" t="n">
        <v>0.57758</v>
      </c>
      <c r="N84" t="n">
        <v>172.672</v>
      </c>
      <c r="O84" t="n">
        <v>0.094385</v>
      </c>
      <c r="P84" t="n">
        <v>16.1554</v>
      </c>
      <c r="Q84" t="n">
        <v>2.2204e-14</v>
      </c>
      <c r="R84" t="n">
        <v>1.1826</v>
      </c>
      <c r="S84" t="n">
        <v>0.03</v>
      </c>
      <c r="T84" t="n">
        <v>3.4045</v>
      </c>
      <c r="U84" t="n">
        <v>0.44238</v>
      </c>
      <c r="V84" t="n">
        <v>44.89</v>
      </c>
      <c r="W84" t="n">
        <v>0.02</v>
      </c>
      <c r="X84" t="n">
        <v>0.3515</v>
      </c>
      <c r="Y84" t="n">
        <v>0.6191</v>
      </c>
      <c r="Z84" t="n">
        <v>0.37</v>
      </c>
      <c r="AA84" t="n">
        <v>64</v>
      </c>
      <c r="AB84" t="n">
        <v>29</v>
      </c>
      <c r="AC84" t="n">
        <v>0</v>
      </c>
      <c r="AD84" t="n">
        <v>279000</v>
      </c>
      <c r="AE84" t="n">
        <v>212.89</v>
      </c>
      <c r="AF84" t="n">
        <v>0.35</v>
      </c>
      <c r="AG84" t="n">
        <v>1</v>
      </c>
      <c r="AH84" t="n">
        <v>1</v>
      </c>
      <c r="AI84" t="n">
        <v>1.2452</v>
      </c>
      <c r="AJ84" t="inlineStr">
        <is>
          <t>21a_FC11_OCR1.3_DR35</t>
        </is>
      </c>
      <c r="AM84">
        <f>($AR$9+$AS$9*AA84/100)</f>
        <v/>
      </c>
      <c r="AN84">
        <f>($AT$9+$AU$9*AA84/100)</f>
        <v/>
      </c>
      <c r="AO84">
        <f>($AV$9+$AW$9*AA84/100)</f>
        <v/>
      </c>
      <c r="AP84">
        <f>AM84+AN84*EXP(AO84*-G84/H84)</f>
        <v/>
      </c>
      <c r="AQ84" s="8">
        <f t="array" aca="1" ref="AQ84" ca="1">INDIRECT(CONCATENATE("Sheet1!K",AA84+2))+INDIRECT(CONCATENATE("Sheet1!J",AA84))*-PM5_Pu_GHS_AYBR!G84/PM5_Pu_GHS_AYBR!H84</f>
        <v/>
      </c>
    </row>
    <row r="85">
      <c r="A85" t="inlineStr">
        <is>
          <t>PM5</t>
        </is>
      </c>
      <c r="B85" t="inlineStr">
        <is>
          <t>GHS</t>
        </is>
      </c>
      <c r="C85" t="inlineStr">
        <is>
          <t>Empire_Wind_1</t>
        </is>
      </c>
      <c r="D85" t="inlineStr">
        <is>
          <t>L2</t>
        </is>
      </c>
      <c r="E85" t="n">
        <v>0</v>
      </c>
      <c r="F85" t="n">
        <v>11</v>
      </c>
      <c r="G85" t="n">
        <v>-21.2</v>
      </c>
      <c r="H85" t="n">
        <v>35</v>
      </c>
      <c r="I85" t="n">
        <v>9.5</v>
      </c>
      <c r="J85" t="n">
        <v>699.9992999999999</v>
      </c>
      <c r="K85" t="n">
        <v>3.6482</v>
      </c>
      <c r="L85" t="n">
        <v>2.748</v>
      </c>
      <c r="M85" t="n">
        <v>0.57758</v>
      </c>
      <c r="N85" t="n">
        <v>183.5266</v>
      </c>
      <c r="O85" t="n">
        <v>0.08896900000000001</v>
      </c>
      <c r="P85" t="n">
        <v>16.1554</v>
      </c>
      <c r="Q85" t="n">
        <v>2.2204e-14</v>
      </c>
      <c r="R85" t="n">
        <v>1.3298</v>
      </c>
      <c r="S85" t="n">
        <v>0.03</v>
      </c>
      <c r="T85" t="n">
        <v>3.5532</v>
      </c>
      <c r="U85" t="n">
        <v>0.46335</v>
      </c>
      <c r="V85" t="n">
        <v>44.89</v>
      </c>
      <c r="W85" t="n">
        <v>0.02</v>
      </c>
      <c r="X85" t="n">
        <v>0.3515</v>
      </c>
      <c r="Y85" t="n">
        <v>0.6191</v>
      </c>
      <c r="Z85" t="n">
        <v>0.37</v>
      </c>
      <c r="AA85" t="n">
        <v>64</v>
      </c>
      <c r="AB85" t="n">
        <v>29</v>
      </c>
      <c r="AC85" t="n">
        <v>0</v>
      </c>
      <c r="AD85" t="n">
        <v>279000</v>
      </c>
      <c r="AE85" t="n">
        <v>212.89</v>
      </c>
      <c r="AF85" t="n">
        <v>0.35</v>
      </c>
      <c r="AG85" t="n">
        <v>1</v>
      </c>
      <c r="AH85" t="n">
        <v>1</v>
      </c>
      <c r="AI85" t="n">
        <v>1.2452</v>
      </c>
      <c r="AJ85" t="inlineStr">
        <is>
          <t>21a_FC11_OCR1.3_DR35</t>
        </is>
      </c>
      <c r="AM85">
        <f>($AR$9+$AS$9*AA85/100)</f>
        <v/>
      </c>
      <c r="AN85">
        <f>($AT$9+$AU$9*AA85/100)</f>
        <v/>
      </c>
      <c r="AO85">
        <f>($AV$9+$AW$9*AA85/100)</f>
        <v/>
      </c>
      <c r="AP85">
        <f>AM85+AN85*EXP(AO85*-G85/H85)</f>
        <v/>
      </c>
      <c r="AQ85" s="8">
        <f t="array" aca="1" ref="AQ85" ca="1">INDIRECT(CONCATENATE("Sheet1!K",AA85+2))+INDIRECT(CONCATENATE("Sheet1!J",AA85))*-PM5_Pu_GHS_AYBR!G85/PM5_Pu_GHS_AYBR!H85</f>
        <v/>
      </c>
    </row>
    <row r="86">
      <c r="A86" t="inlineStr">
        <is>
          <t>PM5</t>
        </is>
      </c>
      <c r="B86" t="inlineStr">
        <is>
          <t>GHS</t>
        </is>
      </c>
      <c r="C86" t="inlineStr">
        <is>
          <t>Empire_Wind_1</t>
        </is>
      </c>
      <c r="D86" t="inlineStr">
        <is>
          <t>L2</t>
        </is>
      </c>
      <c r="E86" t="n">
        <v>0</v>
      </c>
      <c r="F86" t="n">
        <v>11</v>
      </c>
      <c r="G86" t="n">
        <v>-21.2</v>
      </c>
      <c r="H86" t="n">
        <v>40</v>
      </c>
      <c r="I86" t="n">
        <v>9.5</v>
      </c>
      <c r="J86" t="n">
        <v>699.9992999999999</v>
      </c>
      <c r="K86" t="n">
        <v>4.1324</v>
      </c>
      <c r="L86" t="n">
        <v>2.748</v>
      </c>
      <c r="M86" t="n">
        <v>0.57758</v>
      </c>
      <c r="N86" t="n">
        <v>171.1643</v>
      </c>
      <c r="O86" t="n">
        <v>0.09521</v>
      </c>
      <c r="P86" t="n">
        <v>16.1554</v>
      </c>
      <c r="Q86" t="n">
        <v>2.2204e-14</v>
      </c>
      <c r="R86" t="n">
        <v>1.1826</v>
      </c>
      <c r="S86" t="n">
        <v>0.03</v>
      </c>
      <c r="T86" t="n">
        <v>3.4045</v>
      </c>
      <c r="U86" t="n">
        <v>0.44238</v>
      </c>
      <c r="V86" t="n">
        <v>44.89</v>
      </c>
      <c r="W86" t="n">
        <v>0.02</v>
      </c>
      <c r="X86" t="n">
        <v>0.3515</v>
      </c>
      <c r="Y86" t="n">
        <v>0.6191</v>
      </c>
      <c r="Z86" t="n">
        <v>0.37</v>
      </c>
      <c r="AA86" t="n">
        <v>64</v>
      </c>
      <c r="AB86" t="n">
        <v>29</v>
      </c>
      <c r="AC86" t="n">
        <v>0</v>
      </c>
      <c r="AD86" t="n">
        <v>279000</v>
      </c>
      <c r="AE86" t="n">
        <v>212.89</v>
      </c>
      <c r="AF86" t="n">
        <v>0.35</v>
      </c>
      <c r="AG86" t="n">
        <v>1</v>
      </c>
      <c r="AH86" t="n">
        <v>1</v>
      </c>
      <c r="AI86" t="n">
        <v>1.2452</v>
      </c>
      <c r="AJ86" t="inlineStr">
        <is>
          <t>21a_FC11_OCR1.3_DR35</t>
        </is>
      </c>
      <c r="AM86">
        <f>($AR$9+$AS$9*AA86/100)</f>
        <v/>
      </c>
      <c r="AN86">
        <f>($AT$9+$AU$9*AA86/100)</f>
        <v/>
      </c>
      <c r="AO86">
        <f>($AV$9+$AW$9*AA86/100)</f>
        <v/>
      </c>
      <c r="AP86">
        <f>AM86+AN86*EXP(AO86*-G86/H86)</f>
        <v/>
      </c>
      <c r="AQ86" s="8">
        <f t="array" aca="1" ref="AQ86" ca="1">INDIRECT(CONCATENATE("Sheet1!K",AA86+2))+INDIRECT(CONCATENATE("Sheet1!J",AA86))*-PM5_Pu_GHS_AYBR!G86/PM5_Pu_GHS_AYBR!H86</f>
        <v/>
      </c>
    </row>
    <row r="87">
      <c r="A87" t="inlineStr">
        <is>
          <t>PM5</t>
        </is>
      </c>
      <c r="B87" t="inlineStr">
        <is>
          <t>GHS</t>
        </is>
      </c>
      <c r="C87" t="inlineStr">
        <is>
          <t>Empire_Wind_1</t>
        </is>
      </c>
      <c r="D87" t="inlineStr">
        <is>
          <t>L2</t>
        </is>
      </c>
      <c r="E87" t="n">
        <v>0</v>
      </c>
      <c r="F87" t="n">
        <v>11</v>
      </c>
      <c r="G87" t="n">
        <v>-20.8</v>
      </c>
      <c r="H87" t="n">
        <v>35</v>
      </c>
      <c r="I87" t="n">
        <v>9.5</v>
      </c>
      <c r="J87" t="n">
        <v>699.9992999999999</v>
      </c>
      <c r="K87" t="n">
        <v>3.7213</v>
      </c>
      <c r="L87" t="n">
        <v>2.8394</v>
      </c>
      <c r="M87" t="n">
        <v>0.57758</v>
      </c>
      <c r="N87" t="n">
        <v>181.5837</v>
      </c>
      <c r="O87" t="n">
        <v>0.089911</v>
      </c>
      <c r="P87" t="n">
        <v>16.1554</v>
      </c>
      <c r="Q87" t="n">
        <v>2.2204e-14</v>
      </c>
      <c r="R87" t="n">
        <v>1.3298</v>
      </c>
      <c r="S87" t="n">
        <v>0.03</v>
      </c>
      <c r="T87" t="n">
        <v>3.5532</v>
      </c>
      <c r="U87" t="n">
        <v>0.46335</v>
      </c>
      <c r="V87" t="n">
        <v>44.89</v>
      </c>
      <c r="W87" t="n">
        <v>0.02</v>
      </c>
      <c r="X87" t="n">
        <v>0.3515</v>
      </c>
      <c r="Y87" t="n">
        <v>0.6191</v>
      </c>
      <c r="Z87" t="n">
        <v>0.37</v>
      </c>
      <c r="AA87" t="n">
        <v>64</v>
      </c>
      <c r="AB87" t="n">
        <v>29</v>
      </c>
      <c r="AC87" t="n">
        <v>0</v>
      </c>
      <c r="AD87" t="n">
        <v>279000</v>
      </c>
      <c r="AE87" t="n">
        <v>212.89</v>
      </c>
      <c r="AF87" t="n">
        <v>0.35</v>
      </c>
      <c r="AG87" t="n">
        <v>1</v>
      </c>
      <c r="AH87" t="n">
        <v>1</v>
      </c>
      <c r="AI87" t="n">
        <v>1.2452</v>
      </c>
      <c r="AJ87" t="inlineStr">
        <is>
          <t>21a_FC11_OCR1.3_DR35</t>
        </is>
      </c>
      <c r="AM87">
        <f>($AR$9+$AS$9*AA87/100)</f>
        <v/>
      </c>
      <c r="AN87">
        <f>($AT$9+$AU$9*AA87/100)</f>
        <v/>
      </c>
      <c r="AO87">
        <f>($AV$9+$AW$9*AA87/100)</f>
        <v/>
      </c>
      <c r="AP87">
        <f>AM87+AN87*EXP(AO87*-G87/H87)</f>
        <v/>
      </c>
      <c r="AQ87" s="8">
        <f t="array" aca="1" ref="AQ87" ca="1">INDIRECT(CONCATENATE("Sheet1!K",AA87+2))+INDIRECT(CONCATENATE("Sheet1!J",AA87))*-PM5_Pu_GHS_AYBR!G87/PM5_Pu_GHS_AYBR!H87</f>
        <v/>
      </c>
    </row>
    <row r="88">
      <c r="A88" t="inlineStr">
        <is>
          <t>PM5</t>
        </is>
      </c>
      <c r="B88" t="inlineStr">
        <is>
          <t>GHS</t>
        </is>
      </c>
      <c r="C88" t="inlineStr">
        <is>
          <t>Empire_Wind_1</t>
        </is>
      </c>
      <c r="D88" t="inlineStr">
        <is>
          <t>L2</t>
        </is>
      </c>
      <c r="E88" t="n">
        <v>0</v>
      </c>
      <c r="F88" t="n">
        <v>11</v>
      </c>
      <c r="G88" t="n">
        <v>-20.8</v>
      </c>
      <c r="H88" t="n">
        <v>40</v>
      </c>
      <c r="I88" t="n">
        <v>9.5</v>
      </c>
      <c r="J88" t="n">
        <v>699.9992999999999</v>
      </c>
      <c r="K88" t="n">
        <v>4.1963</v>
      </c>
      <c r="L88" t="n">
        <v>2.8394</v>
      </c>
      <c r="M88" t="n">
        <v>0.57758</v>
      </c>
      <c r="N88" t="n">
        <v>169.6826</v>
      </c>
      <c r="O88" t="n">
        <v>0.09603399999999999</v>
      </c>
      <c r="P88" t="n">
        <v>16.1554</v>
      </c>
      <c r="Q88" t="n">
        <v>2.2204e-14</v>
      </c>
      <c r="R88" t="n">
        <v>1.1826</v>
      </c>
      <c r="S88" t="n">
        <v>0.03</v>
      </c>
      <c r="T88" t="n">
        <v>3.4045</v>
      </c>
      <c r="U88" t="n">
        <v>0.44238</v>
      </c>
      <c r="V88" t="n">
        <v>44.89</v>
      </c>
      <c r="W88" t="n">
        <v>0.02</v>
      </c>
      <c r="X88" t="n">
        <v>0.3515</v>
      </c>
      <c r="Y88" t="n">
        <v>0.6191</v>
      </c>
      <c r="Z88" t="n">
        <v>0.37</v>
      </c>
      <c r="AA88" t="n">
        <v>64</v>
      </c>
      <c r="AB88" t="n">
        <v>29</v>
      </c>
      <c r="AC88" t="n">
        <v>0</v>
      </c>
      <c r="AD88" t="n">
        <v>279000</v>
      </c>
      <c r="AE88" t="n">
        <v>212.89</v>
      </c>
      <c r="AF88" t="n">
        <v>0.35</v>
      </c>
      <c r="AG88" t="n">
        <v>1</v>
      </c>
      <c r="AH88" t="n">
        <v>1</v>
      </c>
      <c r="AI88" t="n">
        <v>1.2452</v>
      </c>
      <c r="AJ88" t="inlineStr">
        <is>
          <t>21a_FC11_OCR1.3_DR35</t>
        </is>
      </c>
      <c r="AM88">
        <f>($AR$9+$AS$9*AA88/100)</f>
        <v/>
      </c>
      <c r="AN88">
        <f>($AT$9+$AU$9*AA88/100)</f>
        <v/>
      </c>
      <c r="AO88">
        <f>($AV$9+$AW$9*AA88/100)</f>
        <v/>
      </c>
      <c r="AP88">
        <f>AM88+AN88*EXP(AO88*-G88/H88)</f>
        <v/>
      </c>
      <c r="AQ88" s="8">
        <f t="array" aca="1" ref="AQ88" ca="1">INDIRECT(CONCATENATE("Sheet1!K",AA88+2))+INDIRECT(CONCATENATE("Sheet1!J",AA88))*-PM5_Pu_GHS_AYBR!G88/PM5_Pu_GHS_AYBR!H88</f>
        <v/>
      </c>
    </row>
    <row r="89">
      <c r="A89" t="inlineStr">
        <is>
          <t>PM5</t>
        </is>
      </c>
      <c r="B89" t="inlineStr">
        <is>
          <t>GHS</t>
        </is>
      </c>
      <c r="C89" t="inlineStr">
        <is>
          <t>Empire_Wind_1</t>
        </is>
      </c>
      <c r="D89" t="inlineStr">
        <is>
          <t>L2</t>
        </is>
      </c>
      <c r="E89" t="n">
        <v>0</v>
      </c>
      <c r="F89" t="n">
        <v>12</v>
      </c>
      <c r="G89" t="n">
        <v>-24</v>
      </c>
      <c r="H89" t="n">
        <v>35</v>
      </c>
      <c r="I89" t="n">
        <v>9.5</v>
      </c>
      <c r="J89" t="n">
        <v>30</v>
      </c>
      <c r="K89" t="n">
        <v>3.1593</v>
      </c>
      <c r="L89" t="n">
        <v>3.0146</v>
      </c>
      <c r="M89" t="n">
        <v>0.75426</v>
      </c>
      <c r="N89" t="n">
        <v>58.8568</v>
      </c>
      <c r="O89" t="n">
        <v>0.094934</v>
      </c>
      <c r="P89" t="n">
        <v>5.5812</v>
      </c>
      <c r="Q89" t="n">
        <v>0.18288</v>
      </c>
      <c r="R89" t="n">
        <v>1.303</v>
      </c>
      <c r="S89" t="n">
        <v>0.03</v>
      </c>
      <c r="T89" t="n">
        <v>3.9641</v>
      </c>
      <c r="U89" t="n">
        <v>0.4148</v>
      </c>
      <c r="V89" t="n">
        <v>44.89</v>
      </c>
      <c r="W89" t="n">
        <v>0.02</v>
      </c>
      <c r="X89" t="n">
        <v>0.3515</v>
      </c>
      <c r="Y89" t="n">
        <v>0.57423</v>
      </c>
      <c r="Z89" t="n">
        <v>0.37</v>
      </c>
      <c r="AA89" t="n">
        <v>55</v>
      </c>
      <c r="AB89" t="n">
        <v>29</v>
      </c>
      <c r="AC89" t="n">
        <v>0</v>
      </c>
      <c r="AD89" t="n">
        <v>254000</v>
      </c>
      <c r="AE89" t="n">
        <v>231.575</v>
      </c>
      <c r="AF89" t="n">
        <v>0.35</v>
      </c>
      <c r="AG89" t="n">
        <v>1</v>
      </c>
      <c r="AH89" t="n">
        <v>1</v>
      </c>
      <c r="AI89" t="n">
        <v>1.1521</v>
      </c>
      <c r="AJ89" t="inlineStr">
        <is>
          <t>21a_FC11_OCR1.3_DR35</t>
        </is>
      </c>
      <c r="AM89">
        <f>($AR$9+$AS$9*AA89/100)</f>
        <v/>
      </c>
      <c r="AN89">
        <f>($AT$9+$AU$9*AA89/100)</f>
        <v/>
      </c>
      <c r="AO89">
        <f>($AV$9+$AW$9*AA89/100)</f>
        <v/>
      </c>
      <c r="AP89">
        <f>AM89+AN89*EXP(AO89*-G89/H89)</f>
        <v/>
      </c>
      <c r="AQ89" s="8">
        <f t="array" aca="1" ref="AQ89" ca="1">INDIRECT(CONCATENATE("Sheet1!K",AA89+2))+INDIRECT(CONCATENATE("Sheet1!J",AA89))*-PM5_Pu_GHS_AYBR!G89/PM5_Pu_GHS_AYBR!H89</f>
        <v/>
      </c>
    </row>
    <row r="90">
      <c r="A90" t="inlineStr">
        <is>
          <t>PM5</t>
        </is>
      </c>
      <c r="B90" t="inlineStr">
        <is>
          <t>GHS</t>
        </is>
      </c>
      <c r="C90" t="inlineStr">
        <is>
          <t>Empire_Wind_1</t>
        </is>
      </c>
      <c r="D90" t="inlineStr">
        <is>
          <t>L2</t>
        </is>
      </c>
      <c r="E90" t="n">
        <v>0</v>
      </c>
      <c r="F90" t="n">
        <v>12</v>
      </c>
      <c r="G90" t="n">
        <v>-24</v>
      </c>
      <c r="H90" t="n">
        <v>40</v>
      </c>
      <c r="I90" t="n">
        <v>9.5</v>
      </c>
      <c r="J90" t="n">
        <v>30</v>
      </c>
      <c r="K90" t="n">
        <v>3.4011</v>
      </c>
      <c r="L90" t="n">
        <v>3.0146</v>
      </c>
      <c r="M90" t="n">
        <v>0.75426</v>
      </c>
      <c r="N90" t="n">
        <v>58.4513</v>
      </c>
      <c r="O90" t="n">
        <v>0.095579</v>
      </c>
      <c r="P90" t="n">
        <v>5.5812</v>
      </c>
      <c r="Q90" t="n">
        <v>0.18288</v>
      </c>
      <c r="R90" t="n">
        <v>1.1891</v>
      </c>
      <c r="S90" t="n">
        <v>0.03</v>
      </c>
      <c r="T90" t="n">
        <v>3.8357</v>
      </c>
      <c r="U90" t="n">
        <v>0.39715</v>
      </c>
      <c r="V90" t="n">
        <v>44.89</v>
      </c>
      <c r="W90" t="n">
        <v>0.02</v>
      </c>
      <c r="X90" t="n">
        <v>0.3515</v>
      </c>
      <c r="Y90" t="n">
        <v>0.57423</v>
      </c>
      <c r="Z90" t="n">
        <v>0.37</v>
      </c>
      <c r="AA90" t="n">
        <v>55</v>
      </c>
      <c r="AB90" t="n">
        <v>29</v>
      </c>
      <c r="AC90" t="n">
        <v>0</v>
      </c>
      <c r="AD90" t="n">
        <v>254000</v>
      </c>
      <c r="AE90" t="n">
        <v>231.575</v>
      </c>
      <c r="AF90" t="n">
        <v>0.35</v>
      </c>
      <c r="AG90" t="n">
        <v>1</v>
      </c>
      <c r="AH90" t="n">
        <v>1</v>
      </c>
      <c r="AI90" t="n">
        <v>1.1521</v>
      </c>
      <c r="AJ90" t="inlineStr">
        <is>
          <t>21a_FC11_OCR1.3_DR35</t>
        </is>
      </c>
      <c r="AM90">
        <f>($AR$9+$AS$9*AA90/100)</f>
        <v/>
      </c>
      <c r="AN90">
        <f>($AT$9+$AU$9*AA90/100)</f>
        <v/>
      </c>
      <c r="AO90">
        <f>($AV$9+$AW$9*AA90/100)</f>
        <v/>
      </c>
      <c r="AP90">
        <f>AM90+AN90*EXP(AO90*-G90/H90)</f>
        <v/>
      </c>
      <c r="AQ90" s="8">
        <f t="array" aca="1" ref="AQ90" ca="1">INDIRECT(CONCATENATE("Sheet1!K",AA90+2))+INDIRECT(CONCATENATE("Sheet1!J",AA90))*-PM5_Pu_GHS_AYBR!G90/PM5_Pu_GHS_AYBR!H90</f>
        <v/>
      </c>
    </row>
    <row r="91">
      <c r="A91" t="inlineStr">
        <is>
          <t>PM5</t>
        </is>
      </c>
      <c r="B91" t="inlineStr">
        <is>
          <t>GHS</t>
        </is>
      </c>
      <c r="C91" t="inlineStr">
        <is>
          <t>Empire_Wind_1</t>
        </is>
      </c>
      <c r="D91" t="inlineStr">
        <is>
          <t>L2</t>
        </is>
      </c>
      <c r="E91" t="n">
        <v>0</v>
      </c>
      <c r="F91" t="n">
        <v>12</v>
      </c>
      <c r="G91" t="n">
        <v>-23.5</v>
      </c>
      <c r="H91" t="n">
        <v>35</v>
      </c>
      <c r="I91" t="n">
        <v>9.5</v>
      </c>
      <c r="J91" t="n">
        <v>30</v>
      </c>
      <c r="K91" t="n">
        <v>3.1996</v>
      </c>
      <c r="L91" t="n">
        <v>3.0256</v>
      </c>
      <c r="M91" t="n">
        <v>0.75426</v>
      </c>
      <c r="N91" t="n">
        <v>58.7902</v>
      </c>
      <c r="O91" t="n">
        <v>0.095042</v>
      </c>
      <c r="P91" t="n">
        <v>5.5812</v>
      </c>
      <c r="Q91" t="n">
        <v>0.18288</v>
      </c>
      <c r="R91" t="n">
        <v>1.303</v>
      </c>
      <c r="S91" t="n">
        <v>0.03</v>
      </c>
      <c r="T91" t="n">
        <v>3.9641</v>
      </c>
      <c r="U91" t="n">
        <v>0.4148</v>
      </c>
      <c r="V91" t="n">
        <v>44.89</v>
      </c>
      <c r="W91" t="n">
        <v>0.02</v>
      </c>
      <c r="X91" t="n">
        <v>0.3515</v>
      </c>
      <c r="Y91" t="n">
        <v>0.57423</v>
      </c>
      <c r="Z91" t="n">
        <v>0.37</v>
      </c>
      <c r="AA91" t="n">
        <v>55</v>
      </c>
      <c r="AB91" t="n">
        <v>29</v>
      </c>
      <c r="AC91" t="n">
        <v>0</v>
      </c>
      <c r="AD91" t="n">
        <v>254000</v>
      </c>
      <c r="AE91" t="n">
        <v>231.575</v>
      </c>
      <c r="AF91" t="n">
        <v>0.35</v>
      </c>
      <c r="AG91" t="n">
        <v>1</v>
      </c>
      <c r="AH91" t="n">
        <v>1</v>
      </c>
      <c r="AI91" t="n">
        <v>1.1521</v>
      </c>
      <c r="AJ91" t="inlineStr">
        <is>
          <t>21a_FC11_OCR1.3_DR35</t>
        </is>
      </c>
      <c r="AM91">
        <f>($AR$9+$AS$9*AA91/100)</f>
        <v/>
      </c>
      <c r="AN91">
        <f>($AT$9+$AU$9*AA91/100)</f>
        <v/>
      </c>
      <c r="AO91">
        <f>($AV$9+$AW$9*AA91/100)</f>
        <v/>
      </c>
      <c r="AP91">
        <f>AM91+AN91*EXP(AO91*-G91/H91)</f>
        <v/>
      </c>
      <c r="AQ91" s="8">
        <f t="array" aca="1" ref="AQ91" ca="1">INDIRECT(CONCATENATE("Sheet1!K",AA91+2))+INDIRECT(CONCATENATE("Sheet1!J",AA91))*-PM5_Pu_GHS_AYBR!G91/PM5_Pu_GHS_AYBR!H91</f>
        <v/>
      </c>
    </row>
    <row r="92">
      <c r="A92" t="inlineStr">
        <is>
          <t>PM5</t>
        </is>
      </c>
      <c r="B92" t="inlineStr">
        <is>
          <t>GHS</t>
        </is>
      </c>
      <c r="C92" t="inlineStr">
        <is>
          <t>Empire_Wind_1</t>
        </is>
      </c>
      <c r="D92" t="inlineStr">
        <is>
          <t>L2</t>
        </is>
      </c>
      <c r="E92" t="n">
        <v>0</v>
      </c>
      <c r="F92" t="n">
        <v>12</v>
      </c>
      <c r="G92" t="n">
        <v>-23.5</v>
      </c>
      <c r="H92" t="n">
        <v>40</v>
      </c>
      <c r="I92" t="n">
        <v>9.5</v>
      </c>
      <c r="J92" t="n">
        <v>30</v>
      </c>
      <c r="K92" t="n">
        <v>3.4364</v>
      </c>
      <c r="L92" t="n">
        <v>3.0256</v>
      </c>
      <c r="M92" t="n">
        <v>0.75426</v>
      </c>
      <c r="N92" t="n">
        <v>58.3938</v>
      </c>
      <c r="O92" t="n">
        <v>0.09567299999999999</v>
      </c>
      <c r="P92" t="n">
        <v>5.5812</v>
      </c>
      <c r="Q92" t="n">
        <v>0.18288</v>
      </c>
      <c r="R92" t="n">
        <v>1.1891</v>
      </c>
      <c r="S92" t="n">
        <v>0.03</v>
      </c>
      <c r="T92" t="n">
        <v>3.8357</v>
      </c>
      <c r="U92" t="n">
        <v>0.39715</v>
      </c>
      <c r="V92" t="n">
        <v>44.89</v>
      </c>
      <c r="W92" t="n">
        <v>0.02</v>
      </c>
      <c r="X92" t="n">
        <v>0.3515</v>
      </c>
      <c r="Y92" t="n">
        <v>0.57423</v>
      </c>
      <c r="Z92" t="n">
        <v>0.37</v>
      </c>
      <c r="AA92" t="n">
        <v>55</v>
      </c>
      <c r="AB92" t="n">
        <v>29</v>
      </c>
      <c r="AC92" t="n">
        <v>0</v>
      </c>
      <c r="AD92" t="n">
        <v>254000</v>
      </c>
      <c r="AE92" t="n">
        <v>231.575</v>
      </c>
      <c r="AF92" t="n">
        <v>0.35</v>
      </c>
      <c r="AG92" t="n">
        <v>1</v>
      </c>
      <c r="AH92" t="n">
        <v>1</v>
      </c>
      <c r="AI92" t="n">
        <v>1.1521</v>
      </c>
      <c r="AJ92" t="inlineStr">
        <is>
          <t>21a_FC11_OCR1.3_DR35</t>
        </is>
      </c>
      <c r="AM92">
        <f>($AR$9+$AS$9*AA92/100)</f>
        <v/>
      </c>
      <c r="AN92">
        <f>($AT$9+$AU$9*AA92/100)</f>
        <v/>
      </c>
      <c r="AO92">
        <f>($AV$9+$AW$9*AA92/100)</f>
        <v/>
      </c>
      <c r="AP92">
        <f>AM92+AN92*EXP(AO92*-G92/H92)</f>
        <v/>
      </c>
      <c r="AQ92" s="8">
        <f t="array" aca="1" ref="AQ92" ca="1">INDIRECT(CONCATENATE("Sheet1!K",AA92+2))+INDIRECT(CONCATENATE("Sheet1!J",AA92))*-PM5_Pu_GHS_AYBR!G92/PM5_Pu_GHS_AYBR!H92</f>
        <v/>
      </c>
    </row>
    <row r="93">
      <c r="A93" t="inlineStr">
        <is>
          <t>PM5</t>
        </is>
      </c>
      <c r="B93" t="inlineStr">
        <is>
          <t>GHS</t>
        </is>
      </c>
      <c r="C93" t="inlineStr">
        <is>
          <t>Empire_Wind_1</t>
        </is>
      </c>
      <c r="D93" t="inlineStr">
        <is>
          <t>L2</t>
        </is>
      </c>
      <c r="E93" t="n">
        <v>0</v>
      </c>
      <c r="F93" t="n">
        <v>12</v>
      </c>
      <c r="G93" t="n">
        <v>-23</v>
      </c>
      <c r="H93" t="n">
        <v>35</v>
      </c>
      <c r="I93" t="n">
        <v>9.5</v>
      </c>
      <c r="J93" t="n">
        <v>30</v>
      </c>
      <c r="K93" t="n">
        <v>3.2399</v>
      </c>
      <c r="L93" t="n">
        <v>3.0367</v>
      </c>
      <c r="M93" t="n">
        <v>0.75426</v>
      </c>
      <c r="N93" t="n">
        <v>58.7238</v>
      </c>
      <c r="O93" t="n">
        <v>0.095149</v>
      </c>
      <c r="P93" t="n">
        <v>5.5812</v>
      </c>
      <c r="Q93" t="n">
        <v>0.18288</v>
      </c>
      <c r="R93" t="n">
        <v>1.303</v>
      </c>
      <c r="S93" t="n">
        <v>0.03</v>
      </c>
      <c r="T93" t="n">
        <v>3.9641</v>
      </c>
      <c r="U93" t="n">
        <v>0.4148</v>
      </c>
      <c r="V93" t="n">
        <v>44.89</v>
      </c>
      <c r="W93" t="n">
        <v>0.02</v>
      </c>
      <c r="X93" t="n">
        <v>0.3515</v>
      </c>
      <c r="Y93" t="n">
        <v>0.57423</v>
      </c>
      <c r="Z93" t="n">
        <v>0.37</v>
      </c>
      <c r="AA93" t="n">
        <v>55</v>
      </c>
      <c r="AB93" t="n">
        <v>29</v>
      </c>
      <c r="AC93" t="n">
        <v>0</v>
      </c>
      <c r="AD93" t="n">
        <v>254000</v>
      </c>
      <c r="AE93" t="n">
        <v>231.575</v>
      </c>
      <c r="AF93" t="n">
        <v>0.35</v>
      </c>
      <c r="AG93" t="n">
        <v>1</v>
      </c>
      <c r="AH93" t="n">
        <v>1</v>
      </c>
      <c r="AI93" t="n">
        <v>1.1521</v>
      </c>
      <c r="AJ93" t="inlineStr">
        <is>
          <t>21a_FC11_OCR1.3_DR35</t>
        </is>
      </c>
      <c r="AM93">
        <f>($AR$9+$AS$9*AA93/100)</f>
        <v/>
      </c>
      <c r="AN93">
        <f>($AT$9+$AU$9*AA93/100)</f>
        <v/>
      </c>
      <c r="AO93">
        <f>($AV$9+$AW$9*AA93/100)</f>
        <v/>
      </c>
      <c r="AP93">
        <f>AM93+AN93*EXP(AO93*-G93/H93)</f>
        <v/>
      </c>
      <c r="AQ93" s="8">
        <f t="array" aca="1" ref="AQ93" ca="1">INDIRECT(CONCATENATE("Sheet1!K",AA93+2))+INDIRECT(CONCATENATE("Sheet1!J",AA93))*-PM5_Pu_GHS_AYBR!G93/PM5_Pu_GHS_AYBR!H93</f>
        <v/>
      </c>
    </row>
    <row r="94">
      <c r="A94" t="inlineStr">
        <is>
          <t>PM5</t>
        </is>
      </c>
      <c r="B94" t="inlineStr">
        <is>
          <t>GHS</t>
        </is>
      </c>
      <c r="C94" t="inlineStr">
        <is>
          <t>Empire_Wind_1</t>
        </is>
      </c>
      <c r="D94" t="inlineStr">
        <is>
          <t>L2</t>
        </is>
      </c>
      <c r="E94" t="n">
        <v>0</v>
      </c>
      <c r="F94" t="n">
        <v>12</v>
      </c>
      <c r="G94" t="n">
        <v>-23</v>
      </c>
      <c r="H94" t="n">
        <v>40</v>
      </c>
      <c r="I94" t="n">
        <v>9.5</v>
      </c>
      <c r="J94" t="n">
        <v>30</v>
      </c>
      <c r="K94" t="n">
        <v>3.4716</v>
      </c>
      <c r="L94" t="n">
        <v>3.0367</v>
      </c>
      <c r="M94" t="n">
        <v>0.75426</v>
      </c>
      <c r="N94" t="n">
        <v>58.3365</v>
      </c>
      <c r="O94" t="n">
        <v>0.095767</v>
      </c>
      <c r="P94" t="n">
        <v>5.5812</v>
      </c>
      <c r="Q94" t="n">
        <v>0.18288</v>
      </c>
      <c r="R94" t="n">
        <v>1.1891</v>
      </c>
      <c r="S94" t="n">
        <v>0.03</v>
      </c>
      <c r="T94" t="n">
        <v>3.8357</v>
      </c>
      <c r="U94" t="n">
        <v>0.39715</v>
      </c>
      <c r="V94" t="n">
        <v>44.89</v>
      </c>
      <c r="W94" t="n">
        <v>0.02</v>
      </c>
      <c r="X94" t="n">
        <v>0.3515</v>
      </c>
      <c r="Y94" t="n">
        <v>0.57423</v>
      </c>
      <c r="Z94" t="n">
        <v>0.37</v>
      </c>
      <c r="AA94" t="n">
        <v>55</v>
      </c>
      <c r="AB94" t="n">
        <v>29</v>
      </c>
      <c r="AC94" t="n">
        <v>0</v>
      </c>
      <c r="AD94" t="n">
        <v>254000</v>
      </c>
      <c r="AE94" t="n">
        <v>231.575</v>
      </c>
      <c r="AF94" t="n">
        <v>0.35</v>
      </c>
      <c r="AG94" t="n">
        <v>1</v>
      </c>
      <c r="AH94" t="n">
        <v>1</v>
      </c>
      <c r="AI94" t="n">
        <v>1.1521</v>
      </c>
      <c r="AJ94" t="inlineStr">
        <is>
          <t>21a_FC11_OCR1.3_DR35</t>
        </is>
      </c>
      <c r="AM94">
        <f>($AR$9+$AS$9*AA94/100)</f>
        <v/>
      </c>
      <c r="AN94">
        <f>($AT$9+$AU$9*AA94/100)</f>
        <v/>
      </c>
      <c r="AO94">
        <f>($AV$9+$AW$9*AA94/100)</f>
        <v/>
      </c>
      <c r="AP94">
        <f>AM94+AN94*EXP(AO94*-G94/H94)</f>
        <v/>
      </c>
      <c r="AQ94" s="8">
        <f t="array" aca="1" ref="AQ94" ca="1">INDIRECT(CONCATENATE("Sheet1!K",AA94+2))+INDIRECT(CONCATENATE("Sheet1!J",AA94))*-PM5_Pu_GHS_AYBR!G94/PM5_Pu_GHS_AYBR!H94</f>
        <v/>
      </c>
    </row>
    <row r="95">
      <c r="A95" t="inlineStr">
        <is>
          <t>PM5</t>
        </is>
      </c>
      <c r="B95" t="inlineStr">
        <is>
          <t>GHS</t>
        </is>
      </c>
      <c r="C95" t="inlineStr">
        <is>
          <t>Empire_Wind_1</t>
        </is>
      </c>
      <c r="D95" t="inlineStr">
        <is>
          <t>L2</t>
        </is>
      </c>
      <c r="E95" t="n">
        <v>0</v>
      </c>
      <c r="F95" t="n">
        <v>12</v>
      </c>
      <c r="G95" t="n">
        <v>-22.5</v>
      </c>
      <c r="H95" t="n">
        <v>35</v>
      </c>
      <c r="I95" t="n">
        <v>9.5</v>
      </c>
      <c r="J95" t="n">
        <v>30</v>
      </c>
      <c r="K95" t="n">
        <v>3.2802</v>
      </c>
      <c r="L95" t="n">
        <v>3.0477</v>
      </c>
      <c r="M95" t="n">
        <v>0.75426</v>
      </c>
      <c r="N95" t="n">
        <v>58.6575</v>
      </c>
      <c r="O95" t="n">
        <v>0.09525599999999999</v>
      </c>
      <c r="P95" t="n">
        <v>5.5812</v>
      </c>
      <c r="Q95" t="n">
        <v>0.18288</v>
      </c>
      <c r="R95" t="n">
        <v>1.303</v>
      </c>
      <c r="S95" t="n">
        <v>0.03</v>
      </c>
      <c r="T95" t="n">
        <v>3.9641</v>
      </c>
      <c r="U95" t="n">
        <v>0.4148</v>
      </c>
      <c r="V95" t="n">
        <v>44.89</v>
      </c>
      <c r="W95" t="n">
        <v>0.02</v>
      </c>
      <c r="X95" t="n">
        <v>0.3515</v>
      </c>
      <c r="Y95" t="n">
        <v>0.57423</v>
      </c>
      <c r="Z95" t="n">
        <v>0.37</v>
      </c>
      <c r="AA95" t="n">
        <v>55</v>
      </c>
      <c r="AB95" t="n">
        <v>29</v>
      </c>
      <c r="AC95" t="n">
        <v>0</v>
      </c>
      <c r="AD95" t="n">
        <v>254000</v>
      </c>
      <c r="AE95" t="n">
        <v>231.575</v>
      </c>
      <c r="AF95" t="n">
        <v>0.35</v>
      </c>
      <c r="AG95" t="n">
        <v>1</v>
      </c>
      <c r="AH95" t="n">
        <v>1</v>
      </c>
      <c r="AI95" t="n">
        <v>1.1521</v>
      </c>
      <c r="AJ95" t="inlineStr">
        <is>
          <t>21a_FC11_OCR1.3_DR35</t>
        </is>
      </c>
      <c r="AM95">
        <f>($AR$9+$AS$9*AA95/100)</f>
        <v/>
      </c>
      <c r="AN95">
        <f>($AT$9+$AU$9*AA95/100)</f>
        <v/>
      </c>
      <c r="AO95">
        <f>($AV$9+$AW$9*AA95/100)</f>
        <v/>
      </c>
      <c r="AP95">
        <f>AM95+AN95*EXP(AO95*-G95/H95)</f>
        <v/>
      </c>
      <c r="AQ95" s="8">
        <f t="array" aca="1" ref="AQ95" ca="1">INDIRECT(CONCATENATE("Sheet1!K",AA95+2))+INDIRECT(CONCATENATE("Sheet1!J",AA95))*-PM5_Pu_GHS_AYBR!G95/PM5_Pu_GHS_AYBR!H95</f>
        <v/>
      </c>
    </row>
    <row r="96">
      <c r="A96" t="inlineStr">
        <is>
          <t>PM5</t>
        </is>
      </c>
      <c r="B96" t="inlineStr">
        <is>
          <t>GHS</t>
        </is>
      </c>
      <c r="C96" t="inlineStr">
        <is>
          <t>Empire_Wind_1</t>
        </is>
      </c>
      <c r="D96" t="inlineStr">
        <is>
          <t>L2</t>
        </is>
      </c>
      <c r="E96" t="n">
        <v>0</v>
      </c>
      <c r="F96" t="n">
        <v>12</v>
      </c>
      <c r="G96" t="n">
        <v>-22.5</v>
      </c>
      <c r="H96" t="n">
        <v>40</v>
      </c>
      <c r="I96" t="n">
        <v>9.5</v>
      </c>
      <c r="J96" t="n">
        <v>30</v>
      </c>
      <c r="K96" t="n">
        <v>3.5069</v>
      </c>
      <c r="L96" t="n">
        <v>3.0477</v>
      </c>
      <c r="M96" t="n">
        <v>0.75426</v>
      </c>
      <c r="N96" t="n">
        <v>58.2792</v>
      </c>
      <c r="O96" t="n">
        <v>0.095861</v>
      </c>
      <c r="P96" t="n">
        <v>5.5812</v>
      </c>
      <c r="Q96" t="n">
        <v>0.18288</v>
      </c>
      <c r="R96" t="n">
        <v>1.1891</v>
      </c>
      <c r="S96" t="n">
        <v>0.03</v>
      </c>
      <c r="T96" t="n">
        <v>3.8357</v>
      </c>
      <c r="U96" t="n">
        <v>0.39715</v>
      </c>
      <c r="V96" t="n">
        <v>44.89</v>
      </c>
      <c r="W96" t="n">
        <v>0.02</v>
      </c>
      <c r="X96" t="n">
        <v>0.3515</v>
      </c>
      <c r="Y96" t="n">
        <v>0.57423</v>
      </c>
      <c r="Z96" t="n">
        <v>0.37</v>
      </c>
      <c r="AA96" t="n">
        <v>55</v>
      </c>
      <c r="AB96" t="n">
        <v>29</v>
      </c>
      <c r="AC96" t="n">
        <v>0</v>
      </c>
      <c r="AD96" t="n">
        <v>254000</v>
      </c>
      <c r="AE96" t="n">
        <v>231.575</v>
      </c>
      <c r="AF96" t="n">
        <v>0.35</v>
      </c>
      <c r="AG96" t="n">
        <v>1</v>
      </c>
      <c r="AH96" t="n">
        <v>1</v>
      </c>
      <c r="AI96" t="n">
        <v>1.1521</v>
      </c>
      <c r="AJ96" t="inlineStr">
        <is>
          <t>21a_FC11_OCR1.3_DR35</t>
        </is>
      </c>
      <c r="AM96">
        <f>($AR$9+$AS$9*AA96/100)</f>
        <v/>
      </c>
      <c r="AN96">
        <f>($AT$9+$AU$9*AA96/100)</f>
        <v/>
      </c>
      <c r="AO96">
        <f>($AV$9+$AW$9*AA96/100)</f>
        <v/>
      </c>
      <c r="AP96">
        <f>AM96+AN96*EXP(AO96*-G96/H96)</f>
        <v/>
      </c>
      <c r="AQ96" s="8">
        <f t="array" aca="1" ref="AQ96" ca="1">INDIRECT(CONCATENATE("Sheet1!K",AA96+2))+INDIRECT(CONCATENATE("Sheet1!J",AA96))*-PM5_Pu_GHS_AYBR!G96/PM5_Pu_GHS_AYBR!H96</f>
        <v/>
      </c>
    </row>
    <row r="97">
      <c r="A97" t="inlineStr">
        <is>
          <t>PM5</t>
        </is>
      </c>
      <c r="B97" t="inlineStr">
        <is>
          <t>GHS</t>
        </is>
      </c>
      <c r="C97" t="inlineStr">
        <is>
          <t>Empire_Wind_1</t>
        </is>
      </c>
      <c r="D97" t="inlineStr">
        <is>
          <t>L2</t>
        </is>
      </c>
      <c r="E97" t="n">
        <v>0</v>
      </c>
      <c r="F97" t="n">
        <v>12</v>
      </c>
      <c r="G97" t="n">
        <v>-22</v>
      </c>
      <c r="H97" t="n">
        <v>35</v>
      </c>
      <c r="I97" t="n">
        <v>9.5</v>
      </c>
      <c r="J97" t="n">
        <v>30</v>
      </c>
      <c r="K97" t="n">
        <v>3.3205</v>
      </c>
      <c r="L97" t="n">
        <v>3.0588</v>
      </c>
      <c r="M97" t="n">
        <v>0.75426</v>
      </c>
      <c r="N97" t="n">
        <v>58.5914</v>
      </c>
      <c r="O97" t="n">
        <v>0.095364</v>
      </c>
      <c r="P97" t="n">
        <v>5.5812</v>
      </c>
      <c r="Q97" t="n">
        <v>0.18288</v>
      </c>
      <c r="R97" t="n">
        <v>1.303</v>
      </c>
      <c r="S97" t="n">
        <v>0.03</v>
      </c>
      <c r="T97" t="n">
        <v>3.9641</v>
      </c>
      <c r="U97" t="n">
        <v>0.4148</v>
      </c>
      <c r="V97" t="n">
        <v>44.89</v>
      </c>
      <c r="W97" t="n">
        <v>0.02</v>
      </c>
      <c r="X97" t="n">
        <v>0.3515</v>
      </c>
      <c r="Y97" t="n">
        <v>0.57423</v>
      </c>
      <c r="Z97" t="n">
        <v>0.37</v>
      </c>
      <c r="AA97" t="n">
        <v>55</v>
      </c>
      <c r="AB97" t="n">
        <v>29</v>
      </c>
      <c r="AC97" t="n">
        <v>0</v>
      </c>
      <c r="AD97" t="n">
        <v>254000</v>
      </c>
      <c r="AE97" t="n">
        <v>231.575</v>
      </c>
      <c r="AF97" t="n">
        <v>0.35</v>
      </c>
      <c r="AG97" t="n">
        <v>1</v>
      </c>
      <c r="AH97" t="n">
        <v>1</v>
      </c>
      <c r="AI97" t="n">
        <v>1.1521</v>
      </c>
      <c r="AJ97" t="inlineStr">
        <is>
          <t>21a_FC11_OCR1.3_DR35</t>
        </is>
      </c>
      <c r="AM97">
        <f>($AR$9+$AS$9*AA97/100)</f>
        <v/>
      </c>
      <c r="AN97">
        <f>($AT$9+$AU$9*AA97/100)</f>
        <v/>
      </c>
      <c r="AO97">
        <f>($AV$9+$AW$9*AA97/100)</f>
        <v/>
      </c>
      <c r="AP97">
        <f>AM97+AN97*EXP(AO97*-G97/H97)</f>
        <v/>
      </c>
      <c r="AQ97" s="8">
        <f t="array" aca="1" ref="AQ97" ca="1">INDIRECT(CONCATENATE("Sheet1!K",AA97+2))+INDIRECT(CONCATENATE("Sheet1!J",AA97))*-PM5_Pu_GHS_AYBR!G97/PM5_Pu_GHS_AYBR!H97</f>
        <v/>
      </c>
    </row>
    <row r="98">
      <c r="A98" t="inlineStr">
        <is>
          <t>PM5</t>
        </is>
      </c>
      <c r="B98" t="inlineStr">
        <is>
          <t>GHS</t>
        </is>
      </c>
      <c r="C98" t="inlineStr">
        <is>
          <t>Empire_Wind_1</t>
        </is>
      </c>
      <c r="D98" t="inlineStr">
        <is>
          <t>L2</t>
        </is>
      </c>
      <c r="E98" t="n">
        <v>0</v>
      </c>
      <c r="F98" t="n">
        <v>12</v>
      </c>
      <c r="G98" t="n">
        <v>-22</v>
      </c>
      <c r="H98" t="n">
        <v>40</v>
      </c>
      <c r="I98" t="n">
        <v>9.5</v>
      </c>
      <c r="J98" t="n">
        <v>30</v>
      </c>
      <c r="K98" t="n">
        <v>3.5422</v>
      </c>
      <c r="L98" t="n">
        <v>3.0588</v>
      </c>
      <c r="M98" t="n">
        <v>0.75426</v>
      </c>
      <c r="N98" t="n">
        <v>58.2221</v>
      </c>
      <c r="O98" t="n">
        <v>0.095955</v>
      </c>
      <c r="P98" t="n">
        <v>5.5812</v>
      </c>
      <c r="Q98" t="n">
        <v>0.18288</v>
      </c>
      <c r="R98" t="n">
        <v>1.1891</v>
      </c>
      <c r="S98" t="n">
        <v>0.03</v>
      </c>
      <c r="T98" t="n">
        <v>3.8357</v>
      </c>
      <c r="U98" t="n">
        <v>0.39715</v>
      </c>
      <c r="V98" t="n">
        <v>44.89</v>
      </c>
      <c r="W98" t="n">
        <v>0.02</v>
      </c>
      <c r="X98" t="n">
        <v>0.3515</v>
      </c>
      <c r="Y98" t="n">
        <v>0.57423</v>
      </c>
      <c r="Z98" t="n">
        <v>0.37</v>
      </c>
      <c r="AA98" t="n">
        <v>55</v>
      </c>
      <c r="AB98" t="n">
        <v>29</v>
      </c>
      <c r="AC98" t="n">
        <v>0</v>
      </c>
      <c r="AD98" t="n">
        <v>254000</v>
      </c>
      <c r="AE98" t="n">
        <v>231.575</v>
      </c>
      <c r="AF98" t="n">
        <v>0.35</v>
      </c>
      <c r="AG98" t="n">
        <v>1</v>
      </c>
      <c r="AH98" t="n">
        <v>1</v>
      </c>
      <c r="AI98" t="n">
        <v>1.1521</v>
      </c>
      <c r="AJ98" t="inlineStr">
        <is>
          <t>21a_FC11_OCR1.3_DR35</t>
        </is>
      </c>
      <c r="AM98">
        <f>($AR$9+$AS$9*AA98/100)</f>
        <v/>
      </c>
      <c r="AN98">
        <f>($AT$9+$AU$9*AA98/100)</f>
        <v/>
      </c>
      <c r="AO98">
        <f>($AV$9+$AW$9*AA98/100)</f>
        <v/>
      </c>
      <c r="AP98">
        <f>AM98+AN98*EXP(AO98*-G98/H98)</f>
        <v/>
      </c>
      <c r="AQ98" s="8">
        <f t="array" aca="1" ref="AQ98" ca="1">INDIRECT(CONCATENATE("Sheet1!K",AA98+2))+INDIRECT(CONCATENATE("Sheet1!J",AA98))*-PM5_Pu_GHS_AYBR!G98/PM5_Pu_GHS_AYBR!H98</f>
        <v/>
      </c>
    </row>
    <row r="99">
      <c r="A99" t="inlineStr">
        <is>
          <t>PM5</t>
        </is>
      </c>
      <c r="B99" t="inlineStr">
        <is>
          <t>GHS</t>
        </is>
      </c>
      <c r="C99" t="inlineStr">
        <is>
          <t>Empire_Wind_1</t>
        </is>
      </c>
      <c r="D99" t="inlineStr">
        <is>
          <t>L2</t>
        </is>
      </c>
      <c r="E99" t="n">
        <v>0</v>
      </c>
      <c r="F99" t="n">
        <v>13</v>
      </c>
      <c r="G99" t="n">
        <v>-25</v>
      </c>
      <c r="H99" t="n">
        <v>35</v>
      </c>
      <c r="I99" t="n">
        <v>9.5</v>
      </c>
      <c r="J99" t="n">
        <v>30</v>
      </c>
      <c r="K99" t="n">
        <v>3.0786</v>
      </c>
      <c r="L99" t="n">
        <v>2.9925</v>
      </c>
      <c r="M99" t="n">
        <v>0.75426</v>
      </c>
      <c r="N99" t="n">
        <v>58.9905</v>
      </c>
      <c r="O99" t="n">
        <v>0.094719</v>
      </c>
      <c r="P99" t="n">
        <v>5.5812</v>
      </c>
      <c r="Q99" t="n">
        <v>0.18288</v>
      </c>
      <c r="R99" t="n">
        <v>1.303</v>
      </c>
      <c r="S99" t="n">
        <v>0.03</v>
      </c>
      <c r="T99" t="n">
        <v>3.9641</v>
      </c>
      <c r="U99" t="n">
        <v>0.4148</v>
      </c>
      <c r="V99" t="n">
        <v>44.89</v>
      </c>
      <c r="W99" t="n">
        <v>0.02</v>
      </c>
      <c r="X99" t="n">
        <v>0.3515</v>
      </c>
      <c r="Y99" t="n">
        <v>0.57423</v>
      </c>
      <c r="Z99" t="n">
        <v>0.37</v>
      </c>
      <c r="AA99" t="n">
        <v>55</v>
      </c>
      <c r="AB99" t="n">
        <v>29</v>
      </c>
      <c r="AC99" t="n">
        <v>0</v>
      </c>
      <c r="AD99" t="n">
        <v>258285.7143</v>
      </c>
      <c r="AE99" t="n">
        <v>249.25</v>
      </c>
      <c r="AF99" t="n">
        <v>0.35</v>
      </c>
      <c r="AG99" t="n">
        <v>1</v>
      </c>
      <c r="AH99" t="n">
        <v>1</v>
      </c>
      <c r="AI99" t="n">
        <v>1.1521</v>
      </c>
      <c r="AJ99" t="inlineStr">
        <is>
          <t>21a_FC11_OCR1.3_DR35</t>
        </is>
      </c>
      <c r="AM99">
        <f>($AR$9+$AS$9*AA99/100)</f>
        <v/>
      </c>
      <c r="AN99">
        <f>($AT$9+$AU$9*AA99/100)</f>
        <v/>
      </c>
      <c r="AO99">
        <f>($AV$9+$AW$9*AA99/100)</f>
        <v/>
      </c>
      <c r="AP99">
        <f>AM99+AN99*EXP(AO99*-G99/H99)</f>
        <v/>
      </c>
      <c r="AQ99" s="8">
        <f t="array" aca="1" ref="AQ99" ca="1">INDIRECT(CONCATENATE("Sheet1!K",AA99+2))+INDIRECT(CONCATENATE("Sheet1!J",AA99))*-PM5_Pu_GHS_AYBR!G99/PM5_Pu_GHS_AYBR!H99</f>
        <v/>
      </c>
    </row>
    <row r="100">
      <c r="A100" t="inlineStr">
        <is>
          <t>PM5</t>
        </is>
      </c>
      <c r="B100" t="inlineStr">
        <is>
          <t>GHS</t>
        </is>
      </c>
      <c r="C100" t="inlineStr">
        <is>
          <t>Empire_Wind_1</t>
        </is>
      </c>
      <c r="D100" t="inlineStr">
        <is>
          <t>L2</t>
        </is>
      </c>
      <c r="E100" t="n">
        <v>0</v>
      </c>
      <c r="F100" t="n">
        <v>13</v>
      </c>
      <c r="G100" t="n">
        <v>-25</v>
      </c>
      <c r="H100" t="n">
        <v>40</v>
      </c>
      <c r="I100" t="n">
        <v>9.5</v>
      </c>
      <c r="J100" t="n">
        <v>30</v>
      </c>
      <c r="K100" t="n">
        <v>3.3306</v>
      </c>
      <c r="L100" t="n">
        <v>2.9925</v>
      </c>
      <c r="M100" t="n">
        <v>0.75426</v>
      </c>
      <c r="N100" t="n">
        <v>58.5666</v>
      </c>
      <c r="O100" t="n">
        <v>0.095391</v>
      </c>
      <c r="P100" t="n">
        <v>5.5812</v>
      </c>
      <c r="Q100" t="n">
        <v>0.18288</v>
      </c>
      <c r="R100" t="n">
        <v>1.1891</v>
      </c>
      <c r="S100" t="n">
        <v>0.03</v>
      </c>
      <c r="T100" t="n">
        <v>3.8357</v>
      </c>
      <c r="U100" t="n">
        <v>0.39715</v>
      </c>
      <c r="V100" t="n">
        <v>44.89</v>
      </c>
      <c r="W100" t="n">
        <v>0.02</v>
      </c>
      <c r="X100" t="n">
        <v>0.3515</v>
      </c>
      <c r="Y100" t="n">
        <v>0.57423</v>
      </c>
      <c r="Z100" t="n">
        <v>0.37</v>
      </c>
      <c r="AA100" t="n">
        <v>55</v>
      </c>
      <c r="AB100" t="n">
        <v>29</v>
      </c>
      <c r="AC100" t="n">
        <v>0</v>
      </c>
      <c r="AD100" t="n">
        <v>258285.7143</v>
      </c>
      <c r="AE100" t="n">
        <v>249.25</v>
      </c>
      <c r="AF100" t="n">
        <v>0.35</v>
      </c>
      <c r="AG100" t="n">
        <v>1</v>
      </c>
      <c r="AH100" t="n">
        <v>1</v>
      </c>
      <c r="AI100" t="n">
        <v>1.1521</v>
      </c>
      <c r="AJ100" t="inlineStr">
        <is>
          <t>21a_FC11_OCR1.3_DR35</t>
        </is>
      </c>
      <c r="AM100">
        <f>($AR$9+$AS$9*AA100/100)</f>
        <v/>
      </c>
      <c r="AN100">
        <f>($AT$9+$AU$9*AA100/100)</f>
        <v/>
      </c>
      <c r="AO100">
        <f>($AV$9+$AW$9*AA100/100)</f>
        <v/>
      </c>
      <c r="AP100">
        <f>AM100+AN100*EXP(AO100*-G100/H100)</f>
        <v/>
      </c>
      <c r="AQ100" s="8">
        <f t="array" aca="1" ref="AQ100" ca="1">INDIRECT(CONCATENATE("Sheet1!K",AA100+2))+INDIRECT(CONCATENATE("Sheet1!J",AA100))*-PM5_Pu_GHS_AYBR!G100/PM5_Pu_GHS_AYBR!H100</f>
        <v/>
      </c>
    </row>
    <row r="101">
      <c r="A101" t="inlineStr">
        <is>
          <t>PM5</t>
        </is>
      </c>
      <c r="B101" t="inlineStr">
        <is>
          <t>GHS</t>
        </is>
      </c>
      <c r="C101" t="inlineStr">
        <is>
          <t>Empire_Wind_1</t>
        </is>
      </c>
      <c r="D101" t="inlineStr">
        <is>
          <t>L2</t>
        </is>
      </c>
      <c r="E101" t="n">
        <v>0</v>
      </c>
      <c r="F101" t="n">
        <v>13</v>
      </c>
      <c r="G101" t="n">
        <v>-24.5</v>
      </c>
      <c r="H101" t="n">
        <v>35</v>
      </c>
      <c r="I101" t="n">
        <v>9.5</v>
      </c>
      <c r="J101" t="n">
        <v>30</v>
      </c>
      <c r="K101" t="n">
        <v>3.119</v>
      </c>
      <c r="L101" t="n">
        <v>3.0035</v>
      </c>
      <c r="M101" t="n">
        <v>0.75426</v>
      </c>
      <c r="N101" t="n">
        <v>58.9236</v>
      </c>
      <c r="O101" t="n">
        <v>0.09482699999999999</v>
      </c>
      <c r="P101" t="n">
        <v>5.5812</v>
      </c>
      <c r="Q101" t="n">
        <v>0.18288</v>
      </c>
      <c r="R101" t="n">
        <v>1.303</v>
      </c>
      <c r="S101" t="n">
        <v>0.03</v>
      </c>
      <c r="T101" t="n">
        <v>3.9641</v>
      </c>
      <c r="U101" t="n">
        <v>0.4148</v>
      </c>
      <c r="V101" t="n">
        <v>44.89</v>
      </c>
      <c r="W101" t="n">
        <v>0.02</v>
      </c>
      <c r="X101" t="n">
        <v>0.3515</v>
      </c>
      <c r="Y101" t="n">
        <v>0.57423</v>
      </c>
      <c r="Z101" t="n">
        <v>0.37</v>
      </c>
      <c r="AA101" t="n">
        <v>55</v>
      </c>
      <c r="AB101" t="n">
        <v>29</v>
      </c>
      <c r="AC101" t="n">
        <v>0</v>
      </c>
      <c r="AD101" t="n">
        <v>258285.7143</v>
      </c>
      <c r="AE101" t="n">
        <v>249.25</v>
      </c>
      <c r="AF101" t="n">
        <v>0.35</v>
      </c>
      <c r="AG101" t="n">
        <v>1</v>
      </c>
      <c r="AH101" t="n">
        <v>1</v>
      </c>
      <c r="AI101" t="n">
        <v>1.1521</v>
      </c>
      <c r="AJ101" t="inlineStr">
        <is>
          <t>21a_FC11_OCR1.3_DR35</t>
        </is>
      </c>
      <c r="AM101">
        <f>($AR$9+$AS$9*AA101/100)</f>
        <v/>
      </c>
      <c r="AN101">
        <f>($AT$9+$AU$9*AA101/100)</f>
        <v/>
      </c>
      <c r="AO101">
        <f>($AV$9+$AW$9*AA101/100)</f>
        <v/>
      </c>
      <c r="AP101">
        <f>AM101+AN101*EXP(AO101*-G101/H101)</f>
        <v/>
      </c>
      <c r="AQ101" s="8">
        <f t="array" aca="1" ref="AQ101" ca="1">INDIRECT(CONCATENATE("Sheet1!K",AA101+2))+INDIRECT(CONCATENATE("Sheet1!J",AA101))*-PM5_Pu_GHS_AYBR!G101/PM5_Pu_GHS_AYBR!H101</f>
        <v/>
      </c>
    </row>
    <row r="102">
      <c r="A102" t="inlineStr">
        <is>
          <t>PM5</t>
        </is>
      </c>
      <c r="B102" t="inlineStr">
        <is>
          <t>GHS</t>
        </is>
      </c>
      <c r="C102" t="inlineStr">
        <is>
          <t>Empire_Wind_1</t>
        </is>
      </c>
      <c r="D102" t="inlineStr">
        <is>
          <t>L2</t>
        </is>
      </c>
      <c r="E102" t="n">
        <v>0</v>
      </c>
      <c r="F102" t="n">
        <v>13</v>
      </c>
      <c r="G102" t="n">
        <v>-24.5</v>
      </c>
      <c r="H102" t="n">
        <v>40</v>
      </c>
      <c r="I102" t="n">
        <v>9.5</v>
      </c>
      <c r="J102" t="n">
        <v>30</v>
      </c>
      <c r="K102" t="n">
        <v>3.3658</v>
      </c>
      <c r="L102" t="n">
        <v>3.0035</v>
      </c>
      <c r="M102" t="n">
        <v>0.75426</v>
      </c>
      <c r="N102" t="n">
        <v>58.5089</v>
      </c>
      <c r="O102" t="n">
        <v>0.095485</v>
      </c>
      <c r="P102" t="n">
        <v>5.5812</v>
      </c>
      <c r="Q102" t="n">
        <v>0.18288</v>
      </c>
      <c r="R102" t="n">
        <v>1.1891</v>
      </c>
      <c r="S102" t="n">
        <v>0.03</v>
      </c>
      <c r="T102" t="n">
        <v>3.8357</v>
      </c>
      <c r="U102" t="n">
        <v>0.39715</v>
      </c>
      <c r="V102" t="n">
        <v>44.89</v>
      </c>
      <c r="W102" t="n">
        <v>0.02</v>
      </c>
      <c r="X102" t="n">
        <v>0.3515</v>
      </c>
      <c r="Y102" t="n">
        <v>0.57423</v>
      </c>
      <c r="Z102" t="n">
        <v>0.37</v>
      </c>
      <c r="AA102" t="n">
        <v>55</v>
      </c>
      <c r="AB102" t="n">
        <v>29</v>
      </c>
      <c r="AC102" t="n">
        <v>0</v>
      </c>
      <c r="AD102" t="n">
        <v>258285.7143</v>
      </c>
      <c r="AE102" t="n">
        <v>249.25</v>
      </c>
      <c r="AF102" t="n">
        <v>0.35</v>
      </c>
      <c r="AG102" t="n">
        <v>1</v>
      </c>
      <c r="AH102" t="n">
        <v>1</v>
      </c>
      <c r="AI102" t="n">
        <v>1.1521</v>
      </c>
      <c r="AJ102" t="inlineStr">
        <is>
          <t>21a_FC11_OCR1.3_DR35</t>
        </is>
      </c>
      <c r="AM102">
        <f>($AR$9+$AS$9*AA102/100)</f>
        <v/>
      </c>
      <c r="AN102">
        <f>($AT$9+$AU$9*AA102/100)</f>
        <v/>
      </c>
      <c r="AO102">
        <f>($AV$9+$AW$9*AA102/100)</f>
        <v/>
      </c>
      <c r="AP102">
        <f>AM102+AN102*EXP(AO102*-G102/H102)</f>
        <v/>
      </c>
      <c r="AQ102" s="8">
        <f t="array" aca="1" ref="AQ102" ca="1">INDIRECT(CONCATENATE("Sheet1!K",AA102+2))+INDIRECT(CONCATENATE("Sheet1!J",AA102))*-PM5_Pu_GHS_AYBR!G102/PM5_Pu_GHS_AYBR!H102</f>
        <v/>
      </c>
    </row>
    <row r="103">
      <c r="A103" t="inlineStr">
        <is>
          <t>PM5</t>
        </is>
      </c>
      <c r="B103" t="inlineStr">
        <is>
          <t>GHS</t>
        </is>
      </c>
      <c r="C103" t="inlineStr">
        <is>
          <t>Empire_Wind_1</t>
        </is>
      </c>
      <c r="D103" t="inlineStr">
        <is>
          <t>L2</t>
        </is>
      </c>
      <c r="E103" t="n">
        <v>0</v>
      </c>
      <c r="F103" t="n">
        <v>14</v>
      </c>
      <c r="G103" t="n">
        <v>-28</v>
      </c>
      <c r="H103" t="n">
        <v>35</v>
      </c>
      <c r="I103" t="n">
        <v>9.5</v>
      </c>
      <c r="J103" t="n">
        <v>88.48699999999999</v>
      </c>
      <c r="K103" t="n">
        <v>3.5689</v>
      </c>
      <c r="L103" t="n">
        <v>135.4606</v>
      </c>
      <c r="M103" t="n">
        <v>0.99636</v>
      </c>
      <c r="N103" t="n">
        <v>0.9249000000000001</v>
      </c>
      <c r="O103" t="n">
        <v>0.22399</v>
      </c>
      <c r="P103" t="n">
        <v>0.20849</v>
      </c>
      <c r="Q103" t="n">
        <v>0.44627</v>
      </c>
      <c r="R103" t="n">
        <v>1.3001</v>
      </c>
      <c r="S103" t="n">
        <v>0.03</v>
      </c>
      <c r="T103" t="n">
        <v>4.0098</v>
      </c>
      <c r="U103" t="n">
        <v>0.40942</v>
      </c>
      <c r="V103" t="n">
        <v>44.89</v>
      </c>
      <c r="W103" t="n">
        <v>0.02</v>
      </c>
      <c r="X103" t="n">
        <v>0.3515</v>
      </c>
      <c r="Y103" t="n">
        <v>0.56924</v>
      </c>
      <c r="Z103" t="n">
        <v>0.37</v>
      </c>
      <c r="AA103" t="n">
        <v>54</v>
      </c>
      <c r="AB103" t="n">
        <v>29</v>
      </c>
      <c r="AC103" t="n">
        <v>0</v>
      </c>
      <c r="AD103" t="n">
        <v>280000</v>
      </c>
      <c r="AE103" t="n">
        <v>269.45</v>
      </c>
      <c r="AF103" t="n">
        <v>0.35</v>
      </c>
      <c r="AG103" t="n">
        <v>1</v>
      </c>
      <c r="AH103" t="n">
        <v>1</v>
      </c>
      <c r="AI103" t="n">
        <v>1.1425</v>
      </c>
      <c r="AJ103" t="inlineStr">
        <is>
          <t>21a_FC11_OCR1.3_DR35</t>
        </is>
      </c>
      <c r="AM103">
        <f>($AR$9+$AS$9*AA103/100)</f>
        <v/>
      </c>
      <c r="AN103">
        <f>($AT$9+$AU$9*AA103/100)</f>
        <v/>
      </c>
      <c r="AO103">
        <f>($AV$9+$AW$9*AA103/100)</f>
        <v/>
      </c>
      <c r="AP103">
        <f>AM103+AN103*EXP(AO103*-G103/H103)</f>
        <v/>
      </c>
      <c r="AQ103" s="8">
        <f t="array" aca="1" ref="AQ103" ca="1">INDIRECT(CONCATENATE("Sheet1!K",AA103+2))+INDIRECT(CONCATENATE("Sheet1!J",AA103))*-PM5_Pu_GHS_AYBR!G103/PM5_Pu_GHS_AYBR!H103</f>
        <v/>
      </c>
    </row>
    <row r="104">
      <c r="A104" t="inlineStr">
        <is>
          <t>PM5</t>
        </is>
      </c>
      <c r="B104" t="inlineStr">
        <is>
          <t>GHS</t>
        </is>
      </c>
      <c r="C104" t="inlineStr">
        <is>
          <t>Empire_Wind_1</t>
        </is>
      </c>
      <c r="D104" t="inlineStr">
        <is>
          <t>L2</t>
        </is>
      </c>
      <c r="E104" t="n">
        <v>0</v>
      </c>
      <c r="F104" t="n">
        <v>14</v>
      </c>
      <c r="G104" t="n">
        <v>-28</v>
      </c>
      <c r="H104" t="n">
        <v>40</v>
      </c>
      <c r="I104" t="n">
        <v>9.5</v>
      </c>
      <c r="J104" t="n">
        <v>88.48699999999999</v>
      </c>
      <c r="K104" t="n">
        <v>3.5785</v>
      </c>
      <c r="L104" t="n">
        <v>135.4606</v>
      </c>
      <c r="M104" t="n">
        <v>0.99636</v>
      </c>
      <c r="N104" t="n">
        <v>0.9686399999999999</v>
      </c>
      <c r="O104" t="n">
        <v>0.21399</v>
      </c>
      <c r="P104" t="n">
        <v>0.20849</v>
      </c>
      <c r="Q104" t="n">
        <v>0.44627</v>
      </c>
      <c r="R104" t="n">
        <v>1.1898</v>
      </c>
      <c r="S104" t="n">
        <v>0.03</v>
      </c>
      <c r="T104" t="n">
        <v>3.8837</v>
      </c>
      <c r="U104" t="n">
        <v>0.39214</v>
      </c>
      <c r="V104" t="n">
        <v>44.89</v>
      </c>
      <c r="W104" t="n">
        <v>0.02</v>
      </c>
      <c r="X104" t="n">
        <v>0.3515</v>
      </c>
      <c r="Y104" t="n">
        <v>0.56924</v>
      </c>
      <c r="Z104" t="n">
        <v>0.37</v>
      </c>
      <c r="AA104" t="n">
        <v>54</v>
      </c>
      <c r="AB104" t="n">
        <v>29</v>
      </c>
      <c r="AC104" t="n">
        <v>0</v>
      </c>
      <c r="AD104" t="n">
        <v>280000</v>
      </c>
      <c r="AE104" t="n">
        <v>269.45</v>
      </c>
      <c r="AF104" t="n">
        <v>0.35</v>
      </c>
      <c r="AG104" t="n">
        <v>1</v>
      </c>
      <c r="AH104" t="n">
        <v>1</v>
      </c>
      <c r="AI104" t="n">
        <v>1.1425</v>
      </c>
      <c r="AJ104" t="inlineStr">
        <is>
          <t>21a_FC11_OCR1.3_DR35</t>
        </is>
      </c>
      <c r="AM104">
        <f>($AR$9+$AS$9*AA104/100)</f>
        <v/>
      </c>
      <c r="AN104">
        <f>($AT$9+$AU$9*AA104/100)</f>
        <v/>
      </c>
      <c r="AO104">
        <f>($AV$9+$AW$9*AA104/100)</f>
        <v/>
      </c>
      <c r="AP104">
        <f>AM104+AN104*EXP(AO104*-G104/H104)</f>
        <v/>
      </c>
      <c r="AQ104" s="8">
        <f t="array" aca="1" ref="AQ104" ca="1">INDIRECT(CONCATENATE("Sheet1!K",AA104+2))+INDIRECT(CONCATENATE("Sheet1!J",AA104))*-PM5_Pu_GHS_AYBR!G104/PM5_Pu_GHS_AYBR!H104</f>
        <v/>
      </c>
    </row>
    <row r="105">
      <c r="A105" t="inlineStr">
        <is>
          <t>PM5</t>
        </is>
      </c>
      <c r="B105" t="inlineStr">
        <is>
          <t>GHS</t>
        </is>
      </c>
      <c r="C105" t="inlineStr">
        <is>
          <t>Empire_Wind_1</t>
        </is>
      </c>
      <c r="D105" t="inlineStr">
        <is>
          <t>L2</t>
        </is>
      </c>
      <c r="E105" t="n">
        <v>0</v>
      </c>
      <c r="F105" t="n">
        <v>14</v>
      </c>
      <c r="G105" t="n">
        <v>-27.5</v>
      </c>
      <c r="H105" t="n">
        <v>35</v>
      </c>
      <c r="I105" t="n">
        <v>9.5</v>
      </c>
      <c r="J105" t="n">
        <v>88.48699999999999</v>
      </c>
      <c r="K105" t="n">
        <v>3.5702</v>
      </c>
      <c r="L105" t="n">
        <v>133.046</v>
      </c>
      <c r="M105" t="n">
        <v>0.99636</v>
      </c>
      <c r="N105" t="n">
        <v>0.9308</v>
      </c>
      <c r="O105" t="n">
        <v>0.22256</v>
      </c>
      <c r="P105" t="n">
        <v>0.20849</v>
      </c>
      <c r="Q105" t="n">
        <v>0.44627</v>
      </c>
      <c r="R105" t="n">
        <v>1.3001</v>
      </c>
      <c r="S105" t="n">
        <v>0.03</v>
      </c>
      <c r="T105" t="n">
        <v>4.0098</v>
      </c>
      <c r="U105" t="n">
        <v>0.40942</v>
      </c>
      <c r="V105" t="n">
        <v>44.89</v>
      </c>
      <c r="W105" t="n">
        <v>0.02</v>
      </c>
      <c r="X105" t="n">
        <v>0.3515</v>
      </c>
      <c r="Y105" t="n">
        <v>0.56924</v>
      </c>
      <c r="Z105" t="n">
        <v>0.37</v>
      </c>
      <c r="AA105" t="n">
        <v>54</v>
      </c>
      <c r="AB105" t="n">
        <v>29</v>
      </c>
      <c r="AC105" t="n">
        <v>0</v>
      </c>
      <c r="AD105" t="n">
        <v>280000</v>
      </c>
      <c r="AE105" t="n">
        <v>269.45</v>
      </c>
      <c r="AF105" t="n">
        <v>0.35</v>
      </c>
      <c r="AG105" t="n">
        <v>1</v>
      </c>
      <c r="AH105" t="n">
        <v>1</v>
      </c>
      <c r="AI105" t="n">
        <v>1.1425</v>
      </c>
      <c r="AJ105" t="inlineStr">
        <is>
          <t>21a_FC11_OCR1.3_DR35</t>
        </is>
      </c>
      <c r="AM105">
        <f>($AR$9+$AS$9*AA105/100)</f>
        <v/>
      </c>
      <c r="AN105">
        <f>($AT$9+$AU$9*AA105/100)</f>
        <v/>
      </c>
      <c r="AO105">
        <f>($AV$9+$AW$9*AA105/100)</f>
        <v/>
      </c>
      <c r="AP105">
        <f>AM105+AN105*EXP(AO105*-G105/H105)</f>
        <v/>
      </c>
      <c r="AQ105" s="8">
        <f t="array" aca="1" ref="AQ105" ca="1">INDIRECT(CONCATENATE("Sheet1!K",AA105+2))+INDIRECT(CONCATENATE("Sheet1!J",AA105))*-PM5_Pu_GHS_AYBR!G105/PM5_Pu_GHS_AYBR!H105</f>
        <v/>
      </c>
    </row>
    <row r="106">
      <c r="A106" t="inlineStr">
        <is>
          <t>PM5</t>
        </is>
      </c>
      <c r="B106" t="inlineStr">
        <is>
          <t>GHS</t>
        </is>
      </c>
      <c r="C106" t="inlineStr">
        <is>
          <t>Empire_Wind_1</t>
        </is>
      </c>
      <c r="D106" t="inlineStr">
        <is>
          <t>L2</t>
        </is>
      </c>
      <c r="E106" t="n">
        <v>0</v>
      </c>
      <c r="F106" t="n">
        <v>14</v>
      </c>
      <c r="G106" t="n">
        <v>-27.5</v>
      </c>
      <c r="H106" t="n">
        <v>40</v>
      </c>
      <c r="I106" t="n">
        <v>9.5</v>
      </c>
      <c r="J106" t="n">
        <v>88.48699999999999</v>
      </c>
      <c r="K106" t="n">
        <v>3.5797</v>
      </c>
      <c r="L106" t="n">
        <v>133.046</v>
      </c>
      <c r="M106" t="n">
        <v>0.99636</v>
      </c>
      <c r="N106" t="n">
        <v>0.9743000000000001</v>
      </c>
      <c r="O106" t="n">
        <v>0.21274</v>
      </c>
      <c r="P106" t="n">
        <v>0.20849</v>
      </c>
      <c r="Q106" t="n">
        <v>0.44627</v>
      </c>
      <c r="R106" t="n">
        <v>1.1898</v>
      </c>
      <c r="S106" t="n">
        <v>0.03</v>
      </c>
      <c r="T106" t="n">
        <v>3.8837</v>
      </c>
      <c r="U106" t="n">
        <v>0.39214</v>
      </c>
      <c r="V106" t="n">
        <v>44.89</v>
      </c>
      <c r="W106" t="n">
        <v>0.02</v>
      </c>
      <c r="X106" t="n">
        <v>0.3515</v>
      </c>
      <c r="Y106" t="n">
        <v>0.56924</v>
      </c>
      <c r="Z106" t="n">
        <v>0.37</v>
      </c>
      <c r="AA106" t="n">
        <v>54</v>
      </c>
      <c r="AB106" t="n">
        <v>29</v>
      </c>
      <c r="AC106" t="n">
        <v>0</v>
      </c>
      <c r="AD106" t="n">
        <v>280000</v>
      </c>
      <c r="AE106" t="n">
        <v>269.45</v>
      </c>
      <c r="AF106" t="n">
        <v>0.35</v>
      </c>
      <c r="AG106" t="n">
        <v>1</v>
      </c>
      <c r="AH106" t="n">
        <v>1</v>
      </c>
      <c r="AI106" t="n">
        <v>1.1425</v>
      </c>
      <c r="AJ106" t="inlineStr">
        <is>
          <t>21a_FC11_OCR1.3_DR35</t>
        </is>
      </c>
      <c r="AM106">
        <f>($AR$9+$AS$9*AA106/100)</f>
        <v/>
      </c>
      <c r="AN106">
        <f>($AT$9+$AU$9*AA106/100)</f>
        <v/>
      </c>
      <c r="AO106">
        <f>($AV$9+$AW$9*AA106/100)</f>
        <v/>
      </c>
      <c r="AP106">
        <f>AM106+AN106*EXP(AO106*-G106/H106)</f>
        <v/>
      </c>
      <c r="AQ106" s="8">
        <f t="array" aca="1" ref="AQ106" ca="1">INDIRECT(CONCATENATE("Sheet1!K",AA106+2))+INDIRECT(CONCATENATE("Sheet1!J",AA106))*-PM5_Pu_GHS_AYBR!G106/PM5_Pu_GHS_AYBR!H106</f>
        <v/>
      </c>
    </row>
    <row r="107">
      <c r="A107" t="inlineStr">
        <is>
          <t>PM5</t>
        </is>
      </c>
      <c r="B107" t="inlineStr">
        <is>
          <t>GHS</t>
        </is>
      </c>
      <c r="C107" t="inlineStr">
        <is>
          <t>Empire_Wind_1</t>
        </is>
      </c>
      <c r="D107" t="inlineStr">
        <is>
          <t>L2</t>
        </is>
      </c>
      <c r="E107" t="n">
        <v>0</v>
      </c>
      <c r="F107" t="n">
        <v>14</v>
      </c>
      <c r="G107" t="n">
        <v>-27</v>
      </c>
      <c r="H107" t="n">
        <v>35</v>
      </c>
      <c r="I107" t="n">
        <v>9.5</v>
      </c>
      <c r="J107" t="n">
        <v>88.48699999999999</v>
      </c>
      <c r="K107" t="n">
        <v>3.5716</v>
      </c>
      <c r="L107" t="n">
        <v>130.6315</v>
      </c>
      <c r="M107" t="n">
        <v>0.99636</v>
      </c>
      <c r="N107" t="n">
        <v>0.9367799999999999</v>
      </c>
      <c r="O107" t="n">
        <v>0.22113</v>
      </c>
      <c r="P107" t="n">
        <v>0.20849</v>
      </c>
      <c r="Q107" t="n">
        <v>0.44627</v>
      </c>
      <c r="R107" t="n">
        <v>1.3001</v>
      </c>
      <c r="S107" t="n">
        <v>0.03</v>
      </c>
      <c r="T107" t="n">
        <v>4.0098</v>
      </c>
      <c r="U107" t="n">
        <v>0.40942</v>
      </c>
      <c r="V107" t="n">
        <v>44.89</v>
      </c>
      <c r="W107" t="n">
        <v>0.02</v>
      </c>
      <c r="X107" t="n">
        <v>0.3515</v>
      </c>
      <c r="Y107" t="n">
        <v>0.56924</v>
      </c>
      <c r="Z107" t="n">
        <v>0.37</v>
      </c>
      <c r="AA107" t="n">
        <v>54</v>
      </c>
      <c r="AB107" t="n">
        <v>29</v>
      </c>
      <c r="AC107" t="n">
        <v>0</v>
      </c>
      <c r="AD107" t="n">
        <v>280000</v>
      </c>
      <c r="AE107" t="n">
        <v>269.45</v>
      </c>
      <c r="AF107" t="n">
        <v>0.35</v>
      </c>
      <c r="AG107" t="n">
        <v>1</v>
      </c>
      <c r="AH107" t="n">
        <v>1</v>
      </c>
      <c r="AI107" t="n">
        <v>1.1425</v>
      </c>
      <c r="AJ107" t="inlineStr">
        <is>
          <t>21a_FC11_OCR1.3_DR35</t>
        </is>
      </c>
      <c r="AM107">
        <f>($AR$9+$AS$9*AA107/100)</f>
        <v/>
      </c>
      <c r="AN107">
        <f>($AT$9+$AU$9*AA107/100)</f>
        <v/>
      </c>
      <c r="AO107">
        <f>($AV$9+$AW$9*AA107/100)</f>
        <v/>
      </c>
      <c r="AP107">
        <f>AM107+AN107*EXP(AO107*-G107/H107)</f>
        <v/>
      </c>
      <c r="AQ107" s="8">
        <f t="array" aca="1" ref="AQ107" ca="1">INDIRECT(CONCATENATE("Sheet1!K",AA107+2))+INDIRECT(CONCATENATE("Sheet1!J",AA107))*-PM5_Pu_GHS_AYBR!G107/PM5_Pu_GHS_AYBR!H107</f>
        <v/>
      </c>
    </row>
    <row r="108">
      <c r="A108" t="inlineStr">
        <is>
          <t>PM5</t>
        </is>
      </c>
      <c r="B108" t="inlineStr">
        <is>
          <t>GHS</t>
        </is>
      </c>
      <c r="C108" t="inlineStr">
        <is>
          <t>Empire_Wind_1</t>
        </is>
      </c>
      <c r="D108" t="inlineStr">
        <is>
          <t>L2</t>
        </is>
      </c>
      <c r="E108" t="n">
        <v>0</v>
      </c>
      <c r="F108" t="n">
        <v>14</v>
      </c>
      <c r="G108" t="n">
        <v>-27</v>
      </c>
      <c r="H108" t="n">
        <v>40</v>
      </c>
      <c r="I108" t="n">
        <v>9.5</v>
      </c>
      <c r="J108" t="n">
        <v>88.48699999999999</v>
      </c>
      <c r="K108" t="n">
        <v>3.5809</v>
      </c>
      <c r="L108" t="n">
        <v>130.6315</v>
      </c>
      <c r="M108" t="n">
        <v>0.99636</v>
      </c>
      <c r="N108" t="n">
        <v>0.98002</v>
      </c>
      <c r="O108" t="n">
        <v>0.21149</v>
      </c>
      <c r="P108" t="n">
        <v>0.20849</v>
      </c>
      <c r="Q108" t="n">
        <v>0.44627</v>
      </c>
      <c r="R108" t="n">
        <v>1.1898</v>
      </c>
      <c r="S108" t="n">
        <v>0.03</v>
      </c>
      <c r="T108" t="n">
        <v>3.8837</v>
      </c>
      <c r="U108" t="n">
        <v>0.39214</v>
      </c>
      <c r="V108" t="n">
        <v>44.89</v>
      </c>
      <c r="W108" t="n">
        <v>0.02</v>
      </c>
      <c r="X108" t="n">
        <v>0.3515</v>
      </c>
      <c r="Y108" t="n">
        <v>0.56924</v>
      </c>
      <c r="Z108" t="n">
        <v>0.37</v>
      </c>
      <c r="AA108" t="n">
        <v>54</v>
      </c>
      <c r="AB108" t="n">
        <v>29</v>
      </c>
      <c r="AC108" t="n">
        <v>0</v>
      </c>
      <c r="AD108" t="n">
        <v>280000</v>
      </c>
      <c r="AE108" t="n">
        <v>269.45</v>
      </c>
      <c r="AF108" t="n">
        <v>0.35</v>
      </c>
      <c r="AG108" t="n">
        <v>1</v>
      </c>
      <c r="AH108" t="n">
        <v>1</v>
      </c>
      <c r="AI108" t="n">
        <v>1.1425</v>
      </c>
      <c r="AJ108" t="inlineStr">
        <is>
          <t>21a_FC11_OCR1.3_DR35</t>
        </is>
      </c>
      <c r="AM108">
        <f>($AR$9+$AS$9*AA108/100)</f>
        <v/>
      </c>
      <c r="AN108">
        <f>($AT$9+$AU$9*AA108/100)</f>
        <v/>
      </c>
      <c r="AO108">
        <f>($AV$9+$AW$9*AA108/100)</f>
        <v/>
      </c>
      <c r="AP108">
        <f>AM108+AN108*EXP(AO108*-G108/H108)</f>
        <v/>
      </c>
      <c r="AQ108" s="8">
        <f t="array" aca="1" ref="AQ108" ca="1">INDIRECT(CONCATENATE("Sheet1!K",AA108+2))+INDIRECT(CONCATENATE("Sheet1!J",AA108))*-PM5_Pu_GHS_AYBR!G108/PM5_Pu_GHS_AYBR!H108</f>
        <v/>
      </c>
    </row>
    <row r="109">
      <c r="A109" t="inlineStr">
        <is>
          <t>PM5</t>
        </is>
      </c>
      <c r="B109" t="inlineStr">
        <is>
          <t>GHS</t>
        </is>
      </c>
      <c r="C109" t="inlineStr">
        <is>
          <t>Empire_Wind_1</t>
        </is>
      </c>
      <c r="D109" t="inlineStr">
        <is>
          <t>L2</t>
        </is>
      </c>
      <c r="E109" t="n">
        <v>0</v>
      </c>
      <c r="F109" t="n">
        <v>14</v>
      </c>
      <c r="G109" t="n">
        <v>-26.5</v>
      </c>
      <c r="H109" t="n">
        <v>35</v>
      </c>
      <c r="I109" t="n">
        <v>9.5</v>
      </c>
      <c r="J109" t="n">
        <v>88.48699999999999</v>
      </c>
      <c r="K109" t="n">
        <v>3.573</v>
      </c>
      <c r="L109" t="n">
        <v>128.2169</v>
      </c>
      <c r="M109" t="n">
        <v>0.99636</v>
      </c>
      <c r="N109" t="n">
        <v>0.9428299999999999</v>
      </c>
      <c r="O109" t="n">
        <v>0.2197</v>
      </c>
      <c r="P109" t="n">
        <v>0.20849</v>
      </c>
      <c r="Q109" t="n">
        <v>0.44627</v>
      </c>
      <c r="R109" t="n">
        <v>1.3001</v>
      </c>
      <c r="S109" t="n">
        <v>0.03</v>
      </c>
      <c r="T109" t="n">
        <v>4.0098</v>
      </c>
      <c r="U109" t="n">
        <v>0.40942</v>
      </c>
      <c r="V109" t="n">
        <v>44.89</v>
      </c>
      <c r="W109" t="n">
        <v>0.02</v>
      </c>
      <c r="X109" t="n">
        <v>0.3515</v>
      </c>
      <c r="Y109" t="n">
        <v>0.56924</v>
      </c>
      <c r="Z109" t="n">
        <v>0.37</v>
      </c>
      <c r="AA109" t="n">
        <v>54</v>
      </c>
      <c r="AB109" t="n">
        <v>29</v>
      </c>
      <c r="AC109" t="n">
        <v>0</v>
      </c>
      <c r="AD109" t="n">
        <v>280000</v>
      </c>
      <c r="AE109" t="n">
        <v>269.45</v>
      </c>
      <c r="AF109" t="n">
        <v>0.35</v>
      </c>
      <c r="AG109" t="n">
        <v>1</v>
      </c>
      <c r="AH109" t="n">
        <v>1</v>
      </c>
      <c r="AI109" t="n">
        <v>1.1425</v>
      </c>
      <c r="AJ109" t="inlineStr">
        <is>
          <t>21a_FC11_OCR1.3_DR35</t>
        </is>
      </c>
      <c r="AM109">
        <f>($AR$9+$AS$9*AA109/100)</f>
        <v/>
      </c>
      <c r="AN109">
        <f>($AT$9+$AU$9*AA109/100)</f>
        <v/>
      </c>
      <c r="AO109">
        <f>($AV$9+$AW$9*AA109/100)</f>
        <v/>
      </c>
      <c r="AP109">
        <f>AM109+AN109*EXP(AO109*-G109/H109)</f>
        <v/>
      </c>
      <c r="AQ109" s="8">
        <f t="array" aca="1" ref="AQ109" ca="1">INDIRECT(CONCATENATE("Sheet1!K",AA109+2))+INDIRECT(CONCATENATE("Sheet1!J",AA109))*-PM5_Pu_GHS_AYBR!G109/PM5_Pu_GHS_AYBR!H109</f>
        <v/>
      </c>
    </row>
    <row r="110">
      <c r="A110" t="inlineStr">
        <is>
          <t>PM5</t>
        </is>
      </c>
      <c r="B110" t="inlineStr">
        <is>
          <t>GHS</t>
        </is>
      </c>
      <c r="C110" t="inlineStr">
        <is>
          <t>Empire_Wind_1</t>
        </is>
      </c>
      <c r="D110" t="inlineStr">
        <is>
          <t>L2</t>
        </is>
      </c>
      <c r="E110" t="n">
        <v>0</v>
      </c>
      <c r="F110" t="n">
        <v>14</v>
      </c>
      <c r="G110" t="n">
        <v>-26.5</v>
      </c>
      <c r="H110" t="n">
        <v>40</v>
      </c>
      <c r="I110" t="n">
        <v>9.5</v>
      </c>
      <c r="J110" t="n">
        <v>88.48699999999999</v>
      </c>
      <c r="K110" t="n">
        <v>3.5821</v>
      </c>
      <c r="L110" t="n">
        <v>128.2169</v>
      </c>
      <c r="M110" t="n">
        <v>0.99636</v>
      </c>
      <c r="N110" t="n">
        <v>0.98581</v>
      </c>
      <c r="O110" t="n">
        <v>0.21024</v>
      </c>
      <c r="P110" t="n">
        <v>0.20849</v>
      </c>
      <c r="Q110" t="n">
        <v>0.44627</v>
      </c>
      <c r="R110" t="n">
        <v>1.1898</v>
      </c>
      <c r="S110" t="n">
        <v>0.03</v>
      </c>
      <c r="T110" t="n">
        <v>3.8837</v>
      </c>
      <c r="U110" t="n">
        <v>0.39214</v>
      </c>
      <c r="V110" t="n">
        <v>44.89</v>
      </c>
      <c r="W110" t="n">
        <v>0.02</v>
      </c>
      <c r="X110" t="n">
        <v>0.3515</v>
      </c>
      <c r="Y110" t="n">
        <v>0.56924</v>
      </c>
      <c r="Z110" t="n">
        <v>0.37</v>
      </c>
      <c r="AA110" t="n">
        <v>54</v>
      </c>
      <c r="AB110" t="n">
        <v>29</v>
      </c>
      <c r="AC110" t="n">
        <v>0</v>
      </c>
      <c r="AD110" t="n">
        <v>280000</v>
      </c>
      <c r="AE110" t="n">
        <v>269.45</v>
      </c>
      <c r="AF110" t="n">
        <v>0.35</v>
      </c>
      <c r="AG110" t="n">
        <v>1</v>
      </c>
      <c r="AH110" t="n">
        <v>1</v>
      </c>
      <c r="AI110" t="n">
        <v>1.1425</v>
      </c>
      <c r="AJ110" t="inlineStr">
        <is>
          <t>21a_FC11_OCR1.3_DR35</t>
        </is>
      </c>
      <c r="AM110">
        <f>($AR$9+$AS$9*AA110/100)</f>
        <v/>
      </c>
      <c r="AN110">
        <f>($AT$9+$AU$9*AA110/100)</f>
        <v/>
      </c>
      <c r="AO110">
        <f>($AV$9+$AW$9*AA110/100)</f>
        <v/>
      </c>
      <c r="AP110">
        <f>AM110+AN110*EXP(AO110*-G110/H110)</f>
        <v/>
      </c>
      <c r="AQ110" s="8">
        <f t="array" aca="1" ref="AQ110" ca="1">INDIRECT(CONCATENATE("Sheet1!K",AA110+2))+INDIRECT(CONCATENATE("Sheet1!J",AA110))*-PM5_Pu_GHS_AYBR!G110/PM5_Pu_GHS_AYBR!H110</f>
        <v/>
      </c>
    </row>
    <row r="111">
      <c r="A111" t="inlineStr">
        <is>
          <t>PM5</t>
        </is>
      </c>
      <c r="B111" t="inlineStr">
        <is>
          <t>GHS</t>
        </is>
      </c>
      <c r="C111" t="inlineStr">
        <is>
          <t>Empire_Wind_1</t>
        </is>
      </c>
      <c r="D111" t="inlineStr">
        <is>
          <t>L2</t>
        </is>
      </c>
      <c r="E111" t="n">
        <v>0</v>
      </c>
      <c r="F111" t="n">
        <v>14</v>
      </c>
      <c r="G111" t="n">
        <v>-26</v>
      </c>
      <c r="H111" t="n">
        <v>35</v>
      </c>
      <c r="I111" t="n">
        <v>9.5</v>
      </c>
      <c r="J111" t="n">
        <v>88.48699999999999</v>
      </c>
      <c r="K111" t="n">
        <v>3.5743</v>
      </c>
      <c r="L111" t="n">
        <v>125.8023</v>
      </c>
      <c r="M111" t="n">
        <v>0.99636</v>
      </c>
      <c r="N111" t="n">
        <v>0.94896</v>
      </c>
      <c r="O111" t="n">
        <v>0.21828</v>
      </c>
      <c r="P111" t="n">
        <v>0.20849</v>
      </c>
      <c r="Q111" t="n">
        <v>0.44627</v>
      </c>
      <c r="R111" t="n">
        <v>1.3001</v>
      </c>
      <c r="S111" t="n">
        <v>0.03</v>
      </c>
      <c r="T111" t="n">
        <v>4.0098</v>
      </c>
      <c r="U111" t="n">
        <v>0.40942</v>
      </c>
      <c r="V111" t="n">
        <v>44.89</v>
      </c>
      <c r="W111" t="n">
        <v>0.02</v>
      </c>
      <c r="X111" t="n">
        <v>0.3515</v>
      </c>
      <c r="Y111" t="n">
        <v>0.56924</v>
      </c>
      <c r="Z111" t="n">
        <v>0.37</v>
      </c>
      <c r="AA111" t="n">
        <v>54</v>
      </c>
      <c r="AB111" t="n">
        <v>29</v>
      </c>
      <c r="AC111" t="n">
        <v>0</v>
      </c>
      <c r="AD111" t="n">
        <v>280000</v>
      </c>
      <c r="AE111" t="n">
        <v>269.45</v>
      </c>
      <c r="AF111" t="n">
        <v>0.35</v>
      </c>
      <c r="AG111" t="n">
        <v>1</v>
      </c>
      <c r="AH111" t="n">
        <v>1</v>
      </c>
      <c r="AI111" t="n">
        <v>1.1425</v>
      </c>
      <c r="AJ111" t="inlineStr">
        <is>
          <t>21a_FC11_OCR1.3_DR35</t>
        </is>
      </c>
      <c r="AM111">
        <f>($AR$9+$AS$9*AA111/100)</f>
        <v/>
      </c>
      <c r="AN111">
        <f>($AT$9+$AU$9*AA111/100)</f>
        <v/>
      </c>
      <c r="AO111">
        <f>($AV$9+$AW$9*AA111/100)</f>
        <v/>
      </c>
      <c r="AP111">
        <f>AM111+AN111*EXP(AO111*-G111/H111)</f>
        <v/>
      </c>
      <c r="AQ111" s="8">
        <f t="array" aca="1" ref="AQ111" ca="1">INDIRECT(CONCATENATE("Sheet1!K",AA111+2))+INDIRECT(CONCATENATE("Sheet1!J",AA111))*-PM5_Pu_GHS_AYBR!G111/PM5_Pu_GHS_AYBR!H111</f>
        <v/>
      </c>
    </row>
    <row r="112">
      <c r="A112" t="inlineStr">
        <is>
          <t>PM5</t>
        </is>
      </c>
      <c r="B112" t="inlineStr">
        <is>
          <t>GHS</t>
        </is>
      </c>
      <c r="C112" t="inlineStr">
        <is>
          <t>Empire_Wind_1</t>
        </is>
      </c>
      <c r="D112" t="inlineStr">
        <is>
          <t>L2</t>
        </is>
      </c>
      <c r="E112" t="n">
        <v>0</v>
      </c>
      <c r="F112" t="n">
        <v>14</v>
      </c>
      <c r="G112" t="n">
        <v>-26</v>
      </c>
      <c r="H112" t="n">
        <v>40</v>
      </c>
      <c r="I112" t="n">
        <v>9.5</v>
      </c>
      <c r="J112" t="n">
        <v>88.48699999999999</v>
      </c>
      <c r="K112" t="n">
        <v>3.5833</v>
      </c>
      <c r="L112" t="n">
        <v>125.8023</v>
      </c>
      <c r="M112" t="n">
        <v>0.99636</v>
      </c>
      <c r="N112" t="n">
        <v>0.99168</v>
      </c>
      <c r="O112" t="n">
        <v>0.20899</v>
      </c>
      <c r="P112" t="n">
        <v>0.20849</v>
      </c>
      <c r="Q112" t="n">
        <v>0.44627</v>
      </c>
      <c r="R112" t="n">
        <v>1.1898</v>
      </c>
      <c r="S112" t="n">
        <v>0.03</v>
      </c>
      <c r="T112" t="n">
        <v>3.8837</v>
      </c>
      <c r="U112" t="n">
        <v>0.39214</v>
      </c>
      <c r="V112" t="n">
        <v>44.89</v>
      </c>
      <c r="W112" t="n">
        <v>0.02</v>
      </c>
      <c r="X112" t="n">
        <v>0.3515</v>
      </c>
      <c r="Y112" t="n">
        <v>0.56924</v>
      </c>
      <c r="Z112" t="n">
        <v>0.37</v>
      </c>
      <c r="AA112" t="n">
        <v>54</v>
      </c>
      <c r="AB112" t="n">
        <v>29</v>
      </c>
      <c r="AC112" t="n">
        <v>0</v>
      </c>
      <c r="AD112" t="n">
        <v>280000</v>
      </c>
      <c r="AE112" t="n">
        <v>269.45</v>
      </c>
      <c r="AF112" t="n">
        <v>0.35</v>
      </c>
      <c r="AG112" t="n">
        <v>1</v>
      </c>
      <c r="AH112" t="n">
        <v>1</v>
      </c>
      <c r="AI112" t="n">
        <v>1.1425</v>
      </c>
      <c r="AJ112" t="inlineStr">
        <is>
          <t>21a_FC11_OCR1.3_DR35</t>
        </is>
      </c>
      <c r="AM112">
        <f>($AR$9+$AS$9*AA112/100)</f>
        <v/>
      </c>
      <c r="AN112">
        <f>($AT$9+$AU$9*AA112/100)</f>
        <v/>
      </c>
      <c r="AO112">
        <f>($AV$9+$AW$9*AA112/100)</f>
        <v/>
      </c>
      <c r="AP112">
        <f>AM112+AN112*EXP(AO112*-G112/H112)</f>
        <v/>
      </c>
      <c r="AQ112" s="8">
        <f t="array" aca="1" ref="AQ112" ca="1">INDIRECT(CONCATENATE("Sheet1!K",AA112+2))+INDIRECT(CONCATENATE("Sheet1!J",AA112))*-PM5_Pu_GHS_AYBR!G112/PM5_Pu_GHS_AYBR!H112</f>
        <v/>
      </c>
    </row>
    <row r="113">
      <c r="A113" t="inlineStr">
        <is>
          <t>PM5</t>
        </is>
      </c>
      <c r="B113" t="inlineStr">
        <is>
          <t>GHS</t>
        </is>
      </c>
      <c r="C113" t="inlineStr">
        <is>
          <t>Empire_Wind_1</t>
        </is>
      </c>
      <c r="D113" t="inlineStr">
        <is>
          <t>L2</t>
        </is>
      </c>
      <c r="E113" t="n">
        <v>0</v>
      </c>
      <c r="F113" t="n">
        <v>14</v>
      </c>
      <c r="G113" t="n">
        <v>-25.5</v>
      </c>
      <c r="H113" t="n">
        <v>35</v>
      </c>
      <c r="I113" t="n">
        <v>9.5</v>
      </c>
      <c r="J113" t="n">
        <v>88.48699999999999</v>
      </c>
      <c r="K113" t="n">
        <v>3.5757</v>
      </c>
      <c r="L113" t="n">
        <v>123.3878</v>
      </c>
      <c r="M113" t="n">
        <v>0.99636</v>
      </c>
      <c r="N113" t="n">
        <v>0.95517</v>
      </c>
      <c r="O113" t="n">
        <v>0.21685</v>
      </c>
      <c r="P113" t="n">
        <v>0.20849</v>
      </c>
      <c r="Q113" t="n">
        <v>0.44627</v>
      </c>
      <c r="R113" t="n">
        <v>1.3001</v>
      </c>
      <c r="S113" t="n">
        <v>0.03</v>
      </c>
      <c r="T113" t="n">
        <v>4.0098</v>
      </c>
      <c r="U113" t="n">
        <v>0.40942</v>
      </c>
      <c r="V113" t="n">
        <v>44.89</v>
      </c>
      <c r="W113" t="n">
        <v>0.02</v>
      </c>
      <c r="X113" t="n">
        <v>0.3515</v>
      </c>
      <c r="Y113" t="n">
        <v>0.56924</v>
      </c>
      <c r="Z113" t="n">
        <v>0.37</v>
      </c>
      <c r="AA113" t="n">
        <v>54</v>
      </c>
      <c r="AB113" t="n">
        <v>29</v>
      </c>
      <c r="AC113" t="n">
        <v>0</v>
      </c>
      <c r="AD113" t="n">
        <v>280000</v>
      </c>
      <c r="AE113" t="n">
        <v>269.45</v>
      </c>
      <c r="AF113" t="n">
        <v>0.35</v>
      </c>
      <c r="AG113" t="n">
        <v>1</v>
      </c>
      <c r="AH113" t="n">
        <v>1</v>
      </c>
      <c r="AI113" t="n">
        <v>1.1425</v>
      </c>
      <c r="AJ113" t="inlineStr">
        <is>
          <t>21a_FC11_OCR1.3_DR35</t>
        </is>
      </c>
      <c r="AM113">
        <f>($AR$9+$AS$9*AA113/100)</f>
        <v/>
      </c>
      <c r="AN113">
        <f>($AT$9+$AU$9*AA113/100)</f>
        <v/>
      </c>
      <c r="AO113">
        <f>($AV$9+$AW$9*AA113/100)</f>
        <v/>
      </c>
      <c r="AP113">
        <f>AM113+AN113*EXP(AO113*-G113/H113)</f>
        <v/>
      </c>
      <c r="AQ113" s="8">
        <f t="array" aca="1" ref="AQ113" ca="1">INDIRECT(CONCATENATE("Sheet1!K",AA113+2))+INDIRECT(CONCATENATE("Sheet1!J",AA113))*-PM5_Pu_GHS_AYBR!G113/PM5_Pu_GHS_AYBR!H113</f>
        <v/>
      </c>
    </row>
    <row r="114">
      <c r="A114" t="inlineStr">
        <is>
          <t>PM5</t>
        </is>
      </c>
      <c r="B114" t="inlineStr">
        <is>
          <t>GHS</t>
        </is>
      </c>
      <c r="C114" t="inlineStr">
        <is>
          <t>Empire_Wind_1</t>
        </is>
      </c>
      <c r="D114" t="inlineStr">
        <is>
          <t>L2</t>
        </is>
      </c>
      <c r="E114" t="n">
        <v>0</v>
      </c>
      <c r="F114" t="n">
        <v>14</v>
      </c>
      <c r="G114" t="n">
        <v>-25.5</v>
      </c>
      <c r="H114" t="n">
        <v>40</v>
      </c>
      <c r="I114" t="n">
        <v>9.5</v>
      </c>
      <c r="J114" t="n">
        <v>88.48699999999999</v>
      </c>
      <c r="K114" t="n">
        <v>3.5844</v>
      </c>
      <c r="L114" t="n">
        <v>123.3878</v>
      </c>
      <c r="M114" t="n">
        <v>0.99636</v>
      </c>
      <c r="N114" t="n">
        <v>0.99761</v>
      </c>
      <c r="O114" t="n">
        <v>0.20774</v>
      </c>
      <c r="P114" t="n">
        <v>0.20849</v>
      </c>
      <c r="Q114" t="n">
        <v>0.44627</v>
      </c>
      <c r="R114" t="n">
        <v>1.1898</v>
      </c>
      <c r="S114" t="n">
        <v>0.03</v>
      </c>
      <c r="T114" t="n">
        <v>3.8837</v>
      </c>
      <c r="U114" t="n">
        <v>0.39214</v>
      </c>
      <c r="V114" t="n">
        <v>44.89</v>
      </c>
      <c r="W114" t="n">
        <v>0.02</v>
      </c>
      <c r="X114" t="n">
        <v>0.3515</v>
      </c>
      <c r="Y114" t="n">
        <v>0.56924</v>
      </c>
      <c r="Z114" t="n">
        <v>0.37</v>
      </c>
      <c r="AA114" t="n">
        <v>54</v>
      </c>
      <c r="AB114" t="n">
        <v>29</v>
      </c>
      <c r="AC114" t="n">
        <v>0</v>
      </c>
      <c r="AD114" t="n">
        <v>280000</v>
      </c>
      <c r="AE114" t="n">
        <v>269.45</v>
      </c>
      <c r="AF114" t="n">
        <v>0.35</v>
      </c>
      <c r="AG114" t="n">
        <v>1</v>
      </c>
      <c r="AH114" t="n">
        <v>1</v>
      </c>
      <c r="AI114" t="n">
        <v>1.1425</v>
      </c>
      <c r="AJ114" t="inlineStr">
        <is>
          <t>21a_FC11_OCR1.3_DR35</t>
        </is>
      </c>
      <c r="AM114">
        <f>($AR$9+$AS$9*AA114/100)</f>
        <v/>
      </c>
      <c r="AN114">
        <f>($AT$9+$AU$9*AA114/100)</f>
        <v/>
      </c>
      <c r="AO114">
        <f>($AV$9+$AW$9*AA114/100)</f>
        <v/>
      </c>
      <c r="AP114">
        <f>AM114+AN114*EXP(AO114*-G114/H114)</f>
        <v/>
      </c>
      <c r="AQ114" s="8">
        <f t="array" aca="1" ref="AQ114" ca="1">INDIRECT(CONCATENATE("Sheet1!K",AA114+2))+INDIRECT(CONCATENATE("Sheet1!J",AA114))*-PM5_Pu_GHS_AYBR!G114/PM5_Pu_GHS_AYBR!H114</f>
        <v/>
      </c>
    </row>
    <row r="115">
      <c r="A115" t="inlineStr">
        <is>
          <t>PM5</t>
        </is>
      </c>
      <c r="B115" t="inlineStr">
        <is>
          <t>GHS</t>
        </is>
      </c>
      <c r="C115" t="inlineStr">
        <is>
          <t>Empire_Wind_1</t>
        </is>
      </c>
      <c r="D115" t="inlineStr">
        <is>
          <t>L2</t>
        </is>
      </c>
      <c r="E115" t="n">
        <v>0</v>
      </c>
      <c r="F115" t="n">
        <v>15</v>
      </c>
      <c r="G115" t="n">
        <v>-31</v>
      </c>
      <c r="H115" t="n">
        <v>35</v>
      </c>
      <c r="I115" t="n">
        <v>9.5</v>
      </c>
      <c r="J115" t="n">
        <v>88.48699999999999</v>
      </c>
      <c r="K115" t="n">
        <v>3.5606</v>
      </c>
      <c r="L115" t="n">
        <v>149.948</v>
      </c>
      <c r="M115" t="n">
        <v>0.99636</v>
      </c>
      <c r="N115" t="n">
        <v>0.89102</v>
      </c>
      <c r="O115" t="n">
        <v>0.23256</v>
      </c>
      <c r="P115" t="n">
        <v>0.20849</v>
      </c>
      <c r="Q115" t="n">
        <v>0.44627</v>
      </c>
      <c r="R115" t="n">
        <v>1.3001</v>
      </c>
      <c r="S115" t="n">
        <v>0.03</v>
      </c>
      <c r="T115" t="n">
        <v>4.0098</v>
      </c>
      <c r="U115" t="n">
        <v>0.40942</v>
      </c>
      <c r="V115" t="n">
        <v>44.89</v>
      </c>
      <c r="W115" t="n">
        <v>0.02</v>
      </c>
      <c r="X115" t="n">
        <v>0.3515</v>
      </c>
      <c r="Y115" t="n">
        <v>0.56924</v>
      </c>
      <c r="Z115" t="n">
        <v>0.37</v>
      </c>
      <c r="AA115" t="n">
        <v>54</v>
      </c>
      <c r="AB115" t="n">
        <v>29</v>
      </c>
      <c r="AC115" t="n">
        <v>0</v>
      </c>
      <c r="AD115" t="n">
        <v>280000</v>
      </c>
      <c r="AE115" t="n">
        <v>299.75</v>
      </c>
      <c r="AF115" t="n">
        <v>0.35</v>
      </c>
      <c r="AG115" t="n">
        <v>1</v>
      </c>
      <c r="AH115" t="n">
        <v>1</v>
      </c>
      <c r="AI115" t="n">
        <v>1.1425</v>
      </c>
      <c r="AJ115" t="inlineStr">
        <is>
          <t>21a_FC11_OCR1.3_DR35</t>
        </is>
      </c>
      <c r="AM115">
        <f>($AR$9+$AS$9*AA115/100)</f>
        <v/>
      </c>
      <c r="AN115">
        <f>($AT$9+$AU$9*AA115/100)</f>
        <v/>
      </c>
      <c r="AO115">
        <f>($AV$9+$AW$9*AA115/100)</f>
        <v/>
      </c>
      <c r="AP115">
        <f>AM115+AN115*EXP(AO115*-G115/H115)</f>
        <v/>
      </c>
      <c r="AQ115" s="8">
        <f t="array" aca="1" ref="AQ115" ca="1">INDIRECT(CONCATENATE("Sheet1!K",AA115+2))+INDIRECT(CONCATENATE("Sheet1!J",AA115))*-PM5_Pu_GHS_AYBR!G115/PM5_Pu_GHS_AYBR!H115</f>
        <v/>
      </c>
    </row>
    <row r="116">
      <c r="A116" t="inlineStr">
        <is>
          <t>PM5</t>
        </is>
      </c>
      <c r="B116" t="inlineStr">
        <is>
          <t>GHS</t>
        </is>
      </c>
      <c r="C116" t="inlineStr">
        <is>
          <t>Empire_Wind_1</t>
        </is>
      </c>
      <c r="D116" t="inlineStr">
        <is>
          <t>L2</t>
        </is>
      </c>
      <c r="E116" t="n">
        <v>0</v>
      </c>
      <c r="F116" t="n">
        <v>15</v>
      </c>
      <c r="G116" t="n">
        <v>-31</v>
      </c>
      <c r="H116" t="n">
        <v>40</v>
      </c>
      <c r="I116" t="n">
        <v>9.5</v>
      </c>
      <c r="J116" t="n">
        <v>88.48699999999999</v>
      </c>
      <c r="K116" t="n">
        <v>3.5713</v>
      </c>
      <c r="L116" t="n">
        <v>149.948</v>
      </c>
      <c r="M116" t="n">
        <v>0.99636</v>
      </c>
      <c r="N116" t="n">
        <v>0.93602</v>
      </c>
      <c r="O116" t="n">
        <v>0.22149</v>
      </c>
      <c r="P116" t="n">
        <v>0.20849</v>
      </c>
      <c r="Q116" t="n">
        <v>0.44627</v>
      </c>
      <c r="R116" t="n">
        <v>1.1898</v>
      </c>
      <c r="S116" t="n">
        <v>0.03</v>
      </c>
      <c r="T116" t="n">
        <v>3.8837</v>
      </c>
      <c r="U116" t="n">
        <v>0.39214</v>
      </c>
      <c r="V116" t="n">
        <v>44.89</v>
      </c>
      <c r="W116" t="n">
        <v>0.02</v>
      </c>
      <c r="X116" t="n">
        <v>0.3515</v>
      </c>
      <c r="Y116" t="n">
        <v>0.56924</v>
      </c>
      <c r="Z116" t="n">
        <v>0.37</v>
      </c>
      <c r="AA116" t="n">
        <v>54</v>
      </c>
      <c r="AB116" t="n">
        <v>29</v>
      </c>
      <c r="AC116" t="n">
        <v>0</v>
      </c>
      <c r="AD116" t="n">
        <v>280000</v>
      </c>
      <c r="AE116" t="n">
        <v>299.75</v>
      </c>
      <c r="AF116" t="n">
        <v>0.35</v>
      </c>
      <c r="AG116" t="n">
        <v>1</v>
      </c>
      <c r="AH116" t="n">
        <v>1</v>
      </c>
      <c r="AI116" t="n">
        <v>1.1425</v>
      </c>
      <c r="AJ116" t="inlineStr">
        <is>
          <t>21a_FC11_OCR1.3_DR35</t>
        </is>
      </c>
      <c r="AM116">
        <f>($AR$9+$AS$9*AA116/100)</f>
        <v/>
      </c>
      <c r="AN116">
        <f>($AT$9+$AU$9*AA116/100)</f>
        <v/>
      </c>
      <c r="AO116">
        <f>($AV$9+$AW$9*AA116/100)</f>
        <v/>
      </c>
      <c r="AP116">
        <f>AM116+AN116*EXP(AO116*-G116/H116)</f>
        <v/>
      </c>
      <c r="AQ116" s="8">
        <f t="array" aca="1" ref="AQ116" ca="1">INDIRECT(CONCATENATE("Sheet1!K",AA116+2))+INDIRECT(CONCATENATE("Sheet1!J",AA116))*-PM5_Pu_GHS_AYBR!G116/PM5_Pu_GHS_AYBR!H116</f>
        <v/>
      </c>
    </row>
    <row r="117">
      <c r="A117" t="inlineStr">
        <is>
          <t>PM5</t>
        </is>
      </c>
      <c r="B117" t="inlineStr">
        <is>
          <t>GHS</t>
        </is>
      </c>
      <c r="C117" t="inlineStr">
        <is>
          <t>Empire_Wind_1</t>
        </is>
      </c>
      <c r="D117" t="inlineStr">
        <is>
          <t>L2</t>
        </is>
      </c>
      <c r="E117" t="n">
        <v>0</v>
      </c>
      <c r="F117" t="n">
        <v>15</v>
      </c>
      <c r="G117" t="n">
        <v>-30.5</v>
      </c>
      <c r="H117" t="n">
        <v>35</v>
      </c>
      <c r="I117" t="n">
        <v>9.5</v>
      </c>
      <c r="J117" t="n">
        <v>88.48699999999999</v>
      </c>
      <c r="K117" t="n">
        <v>3.562</v>
      </c>
      <c r="L117" t="n">
        <v>147.5335</v>
      </c>
      <c r="M117" t="n">
        <v>0.99636</v>
      </c>
      <c r="N117" t="n">
        <v>0.89649</v>
      </c>
      <c r="O117" t="n">
        <v>0.23113</v>
      </c>
      <c r="P117" t="n">
        <v>0.20849</v>
      </c>
      <c r="Q117" t="n">
        <v>0.44627</v>
      </c>
      <c r="R117" t="n">
        <v>1.3001</v>
      </c>
      <c r="S117" t="n">
        <v>0.03</v>
      </c>
      <c r="T117" t="n">
        <v>4.0098</v>
      </c>
      <c r="U117" t="n">
        <v>0.40942</v>
      </c>
      <c r="V117" t="n">
        <v>44.89</v>
      </c>
      <c r="W117" t="n">
        <v>0.02</v>
      </c>
      <c r="X117" t="n">
        <v>0.3515</v>
      </c>
      <c r="Y117" t="n">
        <v>0.56924</v>
      </c>
      <c r="Z117" t="n">
        <v>0.37</v>
      </c>
      <c r="AA117" t="n">
        <v>54</v>
      </c>
      <c r="AB117" t="n">
        <v>29</v>
      </c>
      <c r="AC117" t="n">
        <v>0</v>
      </c>
      <c r="AD117" t="n">
        <v>280000</v>
      </c>
      <c r="AE117" t="n">
        <v>299.75</v>
      </c>
      <c r="AF117" t="n">
        <v>0.35</v>
      </c>
      <c r="AG117" t="n">
        <v>1</v>
      </c>
      <c r="AH117" t="n">
        <v>1</v>
      </c>
      <c r="AI117" t="n">
        <v>1.1425</v>
      </c>
      <c r="AJ117" t="inlineStr">
        <is>
          <t>21a_FC11_OCR1.3_DR35</t>
        </is>
      </c>
      <c r="AM117">
        <f>($AR$9+$AS$9*AA117/100)</f>
        <v/>
      </c>
      <c r="AN117">
        <f>($AT$9+$AU$9*AA117/100)</f>
        <v/>
      </c>
      <c r="AO117">
        <f>($AV$9+$AW$9*AA117/100)</f>
        <v/>
      </c>
      <c r="AP117">
        <f>AM117+AN117*EXP(AO117*-G117/H117)</f>
        <v/>
      </c>
      <c r="AQ117" s="8">
        <f t="array" aca="1" ref="AQ117" ca="1">INDIRECT(CONCATENATE("Sheet1!K",AA117+2))+INDIRECT(CONCATENATE("Sheet1!J",AA117))*-PM5_Pu_GHS_AYBR!G117/PM5_Pu_GHS_AYBR!H117</f>
        <v/>
      </c>
    </row>
    <row r="118">
      <c r="A118" t="inlineStr">
        <is>
          <t>PM5</t>
        </is>
      </c>
      <c r="B118" t="inlineStr">
        <is>
          <t>GHS</t>
        </is>
      </c>
      <c r="C118" t="inlineStr">
        <is>
          <t>Empire_Wind_1</t>
        </is>
      </c>
      <c r="D118" t="inlineStr">
        <is>
          <t>L2</t>
        </is>
      </c>
      <c r="E118" t="n">
        <v>0</v>
      </c>
      <c r="F118" t="n">
        <v>15</v>
      </c>
      <c r="G118" t="n">
        <v>-30.5</v>
      </c>
      <c r="H118" t="n">
        <v>40</v>
      </c>
      <c r="I118" t="n">
        <v>9.5</v>
      </c>
      <c r="J118" t="n">
        <v>88.48699999999999</v>
      </c>
      <c r="K118" t="n">
        <v>3.5725</v>
      </c>
      <c r="L118" t="n">
        <v>147.5335</v>
      </c>
      <c r="M118" t="n">
        <v>0.99636</v>
      </c>
      <c r="N118" t="n">
        <v>0.94131</v>
      </c>
      <c r="O118" t="n">
        <v>0.22024</v>
      </c>
      <c r="P118" t="n">
        <v>0.20849</v>
      </c>
      <c r="Q118" t="n">
        <v>0.44627</v>
      </c>
      <c r="R118" t="n">
        <v>1.1898</v>
      </c>
      <c r="S118" t="n">
        <v>0.03</v>
      </c>
      <c r="T118" t="n">
        <v>3.8837</v>
      </c>
      <c r="U118" t="n">
        <v>0.39214</v>
      </c>
      <c r="V118" t="n">
        <v>44.89</v>
      </c>
      <c r="W118" t="n">
        <v>0.02</v>
      </c>
      <c r="X118" t="n">
        <v>0.3515</v>
      </c>
      <c r="Y118" t="n">
        <v>0.56924</v>
      </c>
      <c r="Z118" t="n">
        <v>0.37</v>
      </c>
      <c r="AA118" t="n">
        <v>54</v>
      </c>
      <c r="AB118" t="n">
        <v>29</v>
      </c>
      <c r="AC118" t="n">
        <v>0</v>
      </c>
      <c r="AD118" t="n">
        <v>280000</v>
      </c>
      <c r="AE118" t="n">
        <v>299.75</v>
      </c>
      <c r="AF118" t="n">
        <v>0.35</v>
      </c>
      <c r="AG118" t="n">
        <v>1</v>
      </c>
      <c r="AH118" t="n">
        <v>1</v>
      </c>
      <c r="AI118" t="n">
        <v>1.1425</v>
      </c>
      <c r="AJ118" t="inlineStr">
        <is>
          <t>21a_FC11_OCR1.3_DR35</t>
        </is>
      </c>
      <c r="AM118">
        <f>($AR$9+$AS$9*AA118/100)</f>
        <v/>
      </c>
      <c r="AN118">
        <f>($AT$9+$AU$9*AA118/100)</f>
        <v/>
      </c>
      <c r="AO118">
        <f>($AV$9+$AW$9*AA118/100)</f>
        <v/>
      </c>
      <c r="AP118">
        <f>AM118+AN118*EXP(AO118*-G118/H118)</f>
        <v/>
      </c>
      <c r="AQ118" s="8">
        <f t="array" aca="1" ref="AQ118" ca="1">INDIRECT(CONCATENATE("Sheet1!K",AA118+2))+INDIRECT(CONCATENATE("Sheet1!J",AA118))*-PM5_Pu_GHS_AYBR!G118/PM5_Pu_GHS_AYBR!H118</f>
        <v/>
      </c>
    </row>
    <row r="119">
      <c r="A119" t="inlineStr">
        <is>
          <t>PM5</t>
        </is>
      </c>
      <c r="B119" t="inlineStr">
        <is>
          <t>GHS</t>
        </is>
      </c>
      <c r="C119" t="inlineStr">
        <is>
          <t>Empire_Wind_1</t>
        </is>
      </c>
      <c r="D119" t="inlineStr">
        <is>
          <t>L2</t>
        </is>
      </c>
      <c r="E119" t="n">
        <v>0</v>
      </c>
      <c r="F119" t="n">
        <v>15</v>
      </c>
      <c r="G119" t="n">
        <v>-30</v>
      </c>
      <c r="H119" t="n">
        <v>35</v>
      </c>
      <c r="I119" t="n">
        <v>9.5</v>
      </c>
      <c r="J119" t="n">
        <v>88.48699999999999</v>
      </c>
      <c r="K119" t="n">
        <v>3.5634</v>
      </c>
      <c r="L119" t="n">
        <v>145.1189</v>
      </c>
      <c r="M119" t="n">
        <v>0.99636</v>
      </c>
      <c r="N119" t="n">
        <v>0.90204</v>
      </c>
      <c r="O119" t="n">
        <v>0.2297</v>
      </c>
      <c r="P119" t="n">
        <v>0.20849</v>
      </c>
      <c r="Q119" t="n">
        <v>0.44627</v>
      </c>
      <c r="R119" t="n">
        <v>1.3001</v>
      </c>
      <c r="S119" t="n">
        <v>0.03</v>
      </c>
      <c r="T119" t="n">
        <v>4.0098</v>
      </c>
      <c r="U119" t="n">
        <v>0.40942</v>
      </c>
      <c r="V119" t="n">
        <v>44.89</v>
      </c>
      <c r="W119" t="n">
        <v>0.02</v>
      </c>
      <c r="X119" t="n">
        <v>0.3515</v>
      </c>
      <c r="Y119" t="n">
        <v>0.56924</v>
      </c>
      <c r="Z119" t="n">
        <v>0.37</v>
      </c>
      <c r="AA119" t="n">
        <v>54</v>
      </c>
      <c r="AB119" t="n">
        <v>29</v>
      </c>
      <c r="AC119" t="n">
        <v>0</v>
      </c>
      <c r="AD119" t="n">
        <v>280000</v>
      </c>
      <c r="AE119" t="n">
        <v>299.75</v>
      </c>
      <c r="AF119" t="n">
        <v>0.35</v>
      </c>
      <c r="AG119" t="n">
        <v>1</v>
      </c>
      <c r="AH119" t="n">
        <v>1</v>
      </c>
      <c r="AI119" t="n">
        <v>1.1425</v>
      </c>
      <c r="AJ119" t="inlineStr">
        <is>
          <t>21a_FC11_OCR1.3_DR35</t>
        </is>
      </c>
      <c r="AM119">
        <f>($AR$9+$AS$9*AA119/100)</f>
        <v/>
      </c>
      <c r="AN119">
        <f>($AT$9+$AU$9*AA119/100)</f>
        <v/>
      </c>
      <c r="AO119">
        <f>($AV$9+$AW$9*AA119/100)</f>
        <v/>
      </c>
      <c r="AP119">
        <f>AM119+AN119*EXP(AO119*-G119/H119)</f>
        <v/>
      </c>
      <c r="AQ119" s="8">
        <f t="array" aca="1" ref="AQ119" ca="1">INDIRECT(CONCATENATE("Sheet1!K",AA119+2))+INDIRECT(CONCATENATE("Sheet1!J",AA119))*-PM5_Pu_GHS_AYBR!G119/PM5_Pu_GHS_AYBR!H119</f>
        <v/>
      </c>
    </row>
    <row r="120">
      <c r="A120" t="inlineStr">
        <is>
          <t>PM5</t>
        </is>
      </c>
      <c r="B120" t="inlineStr">
        <is>
          <t>GHS</t>
        </is>
      </c>
      <c r="C120" t="inlineStr">
        <is>
          <t>Empire_Wind_1</t>
        </is>
      </c>
      <c r="D120" t="inlineStr">
        <is>
          <t>L2</t>
        </is>
      </c>
      <c r="E120" t="n">
        <v>0</v>
      </c>
      <c r="F120" t="n">
        <v>15</v>
      </c>
      <c r="G120" t="n">
        <v>-30</v>
      </c>
      <c r="H120" t="n">
        <v>40</v>
      </c>
      <c r="I120" t="n">
        <v>9.5</v>
      </c>
      <c r="J120" t="n">
        <v>88.48699999999999</v>
      </c>
      <c r="K120" t="n">
        <v>3.5737</v>
      </c>
      <c r="L120" t="n">
        <v>145.1189</v>
      </c>
      <c r="M120" t="n">
        <v>0.99636</v>
      </c>
      <c r="N120" t="n">
        <v>0.94665</v>
      </c>
      <c r="O120" t="n">
        <v>0.21899</v>
      </c>
      <c r="P120" t="n">
        <v>0.20849</v>
      </c>
      <c r="Q120" t="n">
        <v>0.44627</v>
      </c>
      <c r="R120" t="n">
        <v>1.1898</v>
      </c>
      <c r="S120" t="n">
        <v>0.03</v>
      </c>
      <c r="T120" t="n">
        <v>3.8837</v>
      </c>
      <c r="U120" t="n">
        <v>0.39214</v>
      </c>
      <c r="V120" t="n">
        <v>44.89</v>
      </c>
      <c r="W120" t="n">
        <v>0.02</v>
      </c>
      <c r="X120" t="n">
        <v>0.3515</v>
      </c>
      <c r="Y120" t="n">
        <v>0.56924</v>
      </c>
      <c r="Z120" t="n">
        <v>0.37</v>
      </c>
      <c r="AA120" t="n">
        <v>54</v>
      </c>
      <c r="AB120" t="n">
        <v>29</v>
      </c>
      <c r="AC120" t="n">
        <v>0</v>
      </c>
      <c r="AD120" t="n">
        <v>280000</v>
      </c>
      <c r="AE120" t="n">
        <v>299.75</v>
      </c>
      <c r="AF120" t="n">
        <v>0.35</v>
      </c>
      <c r="AG120" t="n">
        <v>1</v>
      </c>
      <c r="AH120" t="n">
        <v>1</v>
      </c>
      <c r="AI120" t="n">
        <v>1.1425</v>
      </c>
      <c r="AJ120" t="inlineStr">
        <is>
          <t>21a_FC11_OCR1.3_DR35</t>
        </is>
      </c>
      <c r="AM120">
        <f>($AR$9+$AS$9*AA120/100)</f>
        <v/>
      </c>
      <c r="AN120">
        <f>($AT$9+$AU$9*AA120/100)</f>
        <v/>
      </c>
      <c r="AO120">
        <f>($AV$9+$AW$9*AA120/100)</f>
        <v/>
      </c>
      <c r="AP120">
        <f>AM120+AN120*EXP(AO120*-G120/H120)</f>
        <v/>
      </c>
      <c r="AQ120" s="8">
        <f t="array" aca="1" ref="AQ120" ca="1">INDIRECT(CONCATENATE("Sheet1!K",AA120+2))+INDIRECT(CONCATENATE("Sheet1!J",AA120))*-PM5_Pu_GHS_AYBR!G120/PM5_Pu_GHS_AYBR!H120</f>
        <v/>
      </c>
    </row>
    <row r="121">
      <c r="A121" t="inlineStr">
        <is>
          <t>PM5</t>
        </is>
      </c>
      <c r="B121" t="inlineStr">
        <is>
          <t>GHS</t>
        </is>
      </c>
      <c r="C121" t="inlineStr">
        <is>
          <t>Empire_Wind_1</t>
        </is>
      </c>
      <c r="D121" t="inlineStr">
        <is>
          <t>L2</t>
        </is>
      </c>
      <c r="E121" t="n">
        <v>0</v>
      </c>
      <c r="F121" t="n">
        <v>15</v>
      </c>
      <c r="G121" t="n">
        <v>-29.5</v>
      </c>
      <c r="H121" t="n">
        <v>35</v>
      </c>
      <c r="I121" t="n">
        <v>9.5</v>
      </c>
      <c r="J121" t="n">
        <v>88.48699999999999</v>
      </c>
      <c r="K121" t="n">
        <v>3.5648</v>
      </c>
      <c r="L121" t="n">
        <v>142.7043</v>
      </c>
      <c r="M121" t="n">
        <v>0.99636</v>
      </c>
      <c r="N121" t="n">
        <v>0.90765</v>
      </c>
      <c r="O121" t="n">
        <v>0.22828</v>
      </c>
      <c r="P121" t="n">
        <v>0.20849</v>
      </c>
      <c r="Q121" t="n">
        <v>0.44627</v>
      </c>
      <c r="R121" t="n">
        <v>1.3001</v>
      </c>
      <c r="S121" t="n">
        <v>0.03</v>
      </c>
      <c r="T121" t="n">
        <v>4.0098</v>
      </c>
      <c r="U121" t="n">
        <v>0.40942</v>
      </c>
      <c r="V121" t="n">
        <v>44.89</v>
      </c>
      <c r="W121" t="n">
        <v>0.02</v>
      </c>
      <c r="X121" t="n">
        <v>0.3515</v>
      </c>
      <c r="Y121" t="n">
        <v>0.56924</v>
      </c>
      <c r="Z121" t="n">
        <v>0.37</v>
      </c>
      <c r="AA121" t="n">
        <v>54</v>
      </c>
      <c r="AB121" t="n">
        <v>29</v>
      </c>
      <c r="AC121" t="n">
        <v>0</v>
      </c>
      <c r="AD121" t="n">
        <v>280000</v>
      </c>
      <c r="AE121" t="n">
        <v>299.75</v>
      </c>
      <c r="AF121" t="n">
        <v>0.35</v>
      </c>
      <c r="AG121" t="n">
        <v>1</v>
      </c>
      <c r="AH121" t="n">
        <v>1</v>
      </c>
      <c r="AI121" t="n">
        <v>1.1425</v>
      </c>
      <c r="AJ121" t="inlineStr">
        <is>
          <t>21a_FC11_OCR1.3_DR35</t>
        </is>
      </c>
      <c r="AM121">
        <f>($AR$9+$AS$9*AA121/100)</f>
        <v/>
      </c>
      <c r="AN121">
        <f>($AT$9+$AU$9*AA121/100)</f>
        <v/>
      </c>
      <c r="AO121">
        <f>($AV$9+$AW$9*AA121/100)</f>
        <v/>
      </c>
      <c r="AP121">
        <f>AM121+AN121*EXP(AO121*-G121/H121)</f>
        <v/>
      </c>
      <c r="AQ121" s="8">
        <f t="array" aca="1" ref="AQ121" ca="1">INDIRECT(CONCATENATE("Sheet1!K",AA121+2))+INDIRECT(CONCATENATE("Sheet1!J",AA121))*-PM5_Pu_GHS_AYBR!G121/PM5_Pu_GHS_AYBR!H121</f>
        <v/>
      </c>
    </row>
    <row r="122">
      <c r="A122" t="inlineStr">
        <is>
          <t>PM5</t>
        </is>
      </c>
      <c r="B122" t="inlineStr">
        <is>
          <t>GHS</t>
        </is>
      </c>
      <c r="C122" t="inlineStr">
        <is>
          <t>Empire_Wind_1</t>
        </is>
      </c>
      <c r="D122" t="inlineStr">
        <is>
          <t>L2</t>
        </is>
      </c>
      <c r="E122" t="n">
        <v>0</v>
      </c>
      <c r="F122" t="n">
        <v>15</v>
      </c>
      <c r="G122" t="n">
        <v>-29.5</v>
      </c>
      <c r="H122" t="n">
        <v>40</v>
      </c>
      <c r="I122" t="n">
        <v>9.5</v>
      </c>
      <c r="J122" t="n">
        <v>88.48699999999999</v>
      </c>
      <c r="K122" t="n">
        <v>3.5749</v>
      </c>
      <c r="L122" t="n">
        <v>142.7043</v>
      </c>
      <c r="M122" t="n">
        <v>0.99636</v>
      </c>
      <c r="N122" t="n">
        <v>0.95205</v>
      </c>
      <c r="O122" t="n">
        <v>0.21774</v>
      </c>
      <c r="P122" t="n">
        <v>0.20849</v>
      </c>
      <c r="Q122" t="n">
        <v>0.44627</v>
      </c>
      <c r="R122" t="n">
        <v>1.1898</v>
      </c>
      <c r="S122" t="n">
        <v>0.03</v>
      </c>
      <c r="T122" t="n">
        <v>3.8837</v>
      </c>
      <c r="U122" t="n">
        <v>0.39214</v>
      </c>
      <c r="V122" t="n">
        <v>44.89</v>
      </c>
      <c r="W122" t="n">
        <v>0.02</v>
      </c>
      <c r="X122" t="n">
        <v>0.3515</v>
      </c>
      <c r="Y122" t="n">
        <v>0.56924</v>
      </c>
      <c r="Z122" t="n">
        <v>0.37</v>
      </c>
      <c r="AA122" t="n">
        <v>54</v>
      </c>
      <c r="AB122" t="n">
        <v>29</v>
      </c>
      <c r="AC122" t="n">
        <v>0</v>
      </c>
      <c r="AD122" t="n">
        <v>280000</v>
      </c>
      <c r="AE122" t="n">
        <v>299.75</v>
      </c>
      <c r="AF122" t="n">
        <v>0.35</v>
      </c>
      <c r="AG122" t="n">
        <v>1</v>
      </c>
      <c r="AH122" t="n">
        <v>1</v>
      </c>
      <c r="AI122" t="n">
        <v>1.1425</v>
      </c>
      <c r="AJ122" t="inlineStr">
        <is>
          <t>21a_FC11_OCR1.3_DR35</t>
        </is>
      </c>
      <c r="AM122">
        <f>($AR$9+$AS$9*AA122/100)</f>
        <v/>
      </c>
      <c r="AN122">
        <f>($AT$9+$AU$9*AA122/100)</f>
        <v/>
      </c>
      <c r="AO122">
        <f>($AV$9+$AW$9*AA122/100)</f>
        <v/>
      </c>
      <c r="AP122">
        <f>AM122+AN122*EXP(AO122*-G122/H122)</f>
        <v/>
      </c>
      <c r="AQ122" s="8">
        <f t="array" aca="1" ref="AQ122" ca="1">INDIRECT(CONCATENATE("Sheet1!K",AA122+2))+INDIRECT(CONCATENATE("Sheet1!J",AA122))*-PM5_Pu_GHS_AYBR!G122/PM5_Pu_GHS_AYBR!H122</f>
        <v/>
      </c>
    </row>
    <row r="123">
      <c r="A123" t="inlineStr">
        <is>
          <t>PM5</t>
        </is>
      </c>
      <c r="B123" t="inlineStr">
        <is>
          <t>GHS</t>
        </is>
      </c>
      <c r="C123" t="inlineStr">
        <is>
          <t>Empire_Wind_1</t>
        </is>
      </c>
      <c r="D123" t="inlineStr">
        <is>
          <t>L2</t>
        </is>
      </c>
      <c r="E123" t="n">
        <v>0</v>
      </c>
      <c r="F123" t="n">
        <v>15</v>
      </c>
      <c r="G123" t="n">
        <v>-29</v>
      </c>
      <c r="H123" t="n">
        <v>35</v>
      </c>
      <c r="I123" t="n">
        <v>9.5</v>
      </c>
      <c r="J123" t="n">
        <v>88.48699999999999</v>
      </c>
      <c r="K123" t="n">
        <v>3.5661</v>
      </c>
      <c r="L123" t="n">
        <v>140.2897</v>
      </c>
      <c r="M123" t="n">
        <v>0.99636</v>
      </c>
      <c r="N123" t="n">
        <v>0.91333</v>
      </c>
      <c r="O123" t="n">
        <v>0.22685</v>
      </c>
      <c r="P123" t="n">
        <v>0.20849</v>
      </c>
      <c r="Q123" t="n">
        <v>0.44627</v>
      </c>
      <c r="R123" t="n">
        <v>1.3001</v>
      </c>
      <c r="S123" t="n">
        <v>0.03</v>
      </c>
      <c r="T123" t="n">
        <v>4.0098</v>
      </c>
      <c r="U123" t="n">
        <v>0.40942</v>
      </c>
      <c r="V123" t="n">
        <v>44.89</v>
      </c>
      <c r="W123" t="n">
        <v>0.02</v>
      </c>
      <c r="X123" t="n">
        <v>0.3515</v>
      </c>
      <c r="Y123" t="n">
        <v>0.56924</v>
      </c>
      <c r="Z123" t="n">
        <v>0.37</v>
      </c>
      <c r="AA123" t="n">
        <v>54</v>
      </c>
      <c r="AB123" t="n">
        <v>29</v>
      </c>
      <c r="AC123" t="n">
        <v>0</v>
      </c>
      <c r="AD123" t="n">
        <v>280000</v>
      </c>
      <c r="AE123" t="n">
        <v>299.75</v>
      </c>
      <c r="AF123" t="n">
        <v>0.35</v>
      </c>
      <c r="AG123" t="n">
        <v>1</v>
      </c>
      <c r="AH123" t="n">
        <v>1</v>
      </c>
      <c r="AI123" t="n">
        <v>1.1425</v>
      </c>
      <c r="AJ123" t="inlineStr">
        <is>
          <t>21a_FC11_OCR1.3_DR35</t>
        </is>
      </c>
      <c r="AM123">
        <f>($AR$9+$AS$9*AA123/100)</f>
        <v/>
      </c>
      <c r="AN123">
        <f>($AT$9+$AU$9*AA123/100)</f>
        <v/>
      </c>
      <c r="AO123">
        <f>($AV$9+$AW$9*AA123/100)</f>
        <v/>
      </c>
      <c r="AP123">
        <f>AM123+AN123*EXP(AO123*-G123/H123)</f>
        <v/>
      </c>
      <c r="AQ123" s="8">
        <f t="array" aca="1" ref="AQ123" ca="1">INDIRECT(CONCATENATE("Sheet1!K",AA123+2))+INDIRECT(CONCATENATE("Sheet1!J",AA123))*-PM5_Pu_GHS_AYBR!G123/PM5_Pu_GHS_AYBR!H123</f>
        <v/>
      </c>
    </row>
    <row r="124">
      <c r="A124" t="inlineStr">
        <is>
          <t>PM5</t>
        </is>
      </c>
      <c r="B124" t="inlineStr">
        <is>
          <t>GHS</t>
        </is>
      </c>
      <c r="C124" t="inlineStr">
        <is>
          <t>Empire_Wind_1</t>
        </is>
      </c>
      <c r="D124" t="inlineStr">
        <is>
          <t>L2</t>
        </is>
      </c>
      <c r="E124" t="n">
        <v>0</v>
      </c>
      <c r="F124" t="n">
        <v>15</v>
      </c>
      <c r="G124" t="n">
        <v>-29</v>
      </c>
      <c r="H124" t="n">
        <v>40</v>
      </c>
      <c r="I124" t="n">
        <v>9.5</v>
      </c>
      <c r="J124" t="n">
        <v>88.48699999999999</v>
      </c>
      <c r="K124" t="n">
        <v>3.5761</v>
      </c>
      <c r="L124" t="n">
        <v>140.2897</v>
      </c>
      <c r="M124" t="n">
        <v>0.99636</v>
      </c>
      <c r="N124" t="n">
        <v>0.95752</v>
      </c>
      <c r="O124" t="n">
        <v>0.21649</v>
      </c>
      <c r="P124" t="n">
        <v>0.20849</v>
      </c>
      <c r="Q124" t="n">
        <v>0.44627</v>
      </c>
      <c r="R124" t="n">
        <v>1.1898</v>
      </c>
      <c r="S124" t="n">
        <v>0.03</v>
      </c>
      <c r="T124" t="n">
        <v>3.8837</v>
      </c>
      <c r="U124" t="n">
        <v>0.39214</v>
      </c>
      <c r="V124" t="n">
        <v>44.89</v>
      </c>
      <c r="W124" t="n">
        <v>0.02</v>
      </c>
      <c r="X124" t="n">
        <v>0.3515</v>
      </c>
      <c r="Y124" t="n">
        <v>0.56924</v>
      </c>
      <c r="Z124" t="n">
        <v>0.37</v>
      </c>
      <c r="AA124" t="n">
        <v>54</v>
      </c>
      <c r="AB124" t="n">
        <v>29</v>
      </c>
      <c r="AC124" t="n">
        <v>0</v>
      </c>
      <c r="AD124" t="n">
        <v>280000</v>
      </c>
      <c r="AE124" t="n">
        <v>299.75</v>
      </c>
      <c r="AF124" t="n">
        <v>0.35</v>
      </c>
      <c r="AG124" t="n">
        <v>1</v>
      </c>
      <c r="AH124" t="n">
        <v>1</v>
      </c>
      <c r="AI124" t="n">
        <v>1.1425</v>
      </c>
      <c r="AJ124" t="inlineStr">
        <is>
          <t>21a_FC11_OCR1.3_DR35</t>
        </is>
      </c>
      <c r="AM124">
        <f>($AR$9+$AS$9*AA124/100)</f>
        <v/>
      </c>
      <c r="AN124">
        <f>($AT$9+$AU$9*AA124/100)</f>
        <v/>
      </c>
      <c r="AO124">
        <f>($AV$9+$AW$9*AA124/100)</f>
        <v/>
      </c>
      <c r="AP124">
        <f>AM124+AN124*EXP(AO124*-G124/H124)</f>
        <v/>
      </c>
      <c r="AQ124" s="8">
        <f t="array" aca="1" ref="AQ124" ca="1">INDIRECT(CONCATENATE("Sheet1!K",AA124+2))+INDIRECT(CONCATENATE("Sheet1!J",AA124))*-PM5_Pu_GHS_AYBR!G124/PM5_Pu_GHS_AYBR!H124</f>
        <v/>
      </c>
    </row>
    <row r="125">
      <c r="A125" t="inlineStr">
        <is>
          <t>PM5</t>
        </is>
      </c>
      <c r="B125" t="inlineStr">
        <is>
          <t>GHS</t>
        </is>
      </c>
      <c r="C125" t="inlineStr">
        <is>
          <t>Empire_Wind_1</t>
        </is>
      </c>
      <c r="D125" t="inlineStr">
        <is>
          <t>L2</t>
        </is>
      </c>
      <c r="E125" t="n">
        <v>0</v>
      </c>
      <c r="F125" t="n">
        <v>15</v>
      </c>
      <c r="G125" t="n">
        <v>-28.5</v>
      </c>
      <c r="H125" t="n">
        <v>35</v>
      </c>
      <c r="I125" t="n">
        <v>9.5</v>
      </c>
      <c r="J125" t="n">
        <v>88.48699999999999</v>
      </c>
      <c r="K125" t="n">
        <v>3.5675</v>
      </c>
      <c r="L125" t="n">
        <v>137.8752</v>
      </c>
      <c r="M125" t="n">
        <v>0.99636</v>
      </c>
      <c r="N125" t="n">
        <v>0.91908</v>
      </c>
      <c r="O125" t="n">
        <v>0.22542</v>
      </c>
      <c r="P125" t="n">
        <v>0.20849</v>
      </c>
      <c r="Q125" t="n">
        <v>0.44627</v>
      </c>
      <c r="R125" t="n">
        <v>1.3001</v>
      </c>
      <c r="S125" t="n">
        <v>0.03</v>
      </c>
      <c r="T125" t="n">
        <v>4.0098</v>
      </c>
      <c r="U125" t="n">
        <v>0.40942</v>
      </c>
      <c r="V125" t="n">
        <v>44.89</v>
      </c>
      <c r="W125" t="n">
        <v>0.02</v>
      </c>
      <c r="X125" t="n">
        <v>0.3515</v>
      </c>
      <c r="Y125" t="n">
        <v>0.56924</v>
      </c>
      <c r="Z125" t="n">
        <v>0.37</v>
      </c>
      <c r="AA125" t="n">
        <v>54</v>
      </c>
      <c r="AB125" t="n">
        <v>29</v>
      </c>
      <c r="AC125" t="n">
        <v>0</v>
      </c>
      <c r="AD125" t="n">
        <v>280000</v>
      </c>
      <c r="AE125" t="n">
        <v>299.75</v>
      </c>
      <c r="AF125" t="n">
        <v>0.35</v>
      </c>
      <c r="AG125" t="n">
        <v>1</v>
      </c>
      <c r="AH125" t="n">
        <v>1</v>
      </c>
      <c r="AI125" t="n">
        <v>1.1425</v>
      </c>
      <c r="AJ125" t="inlineStr">
        <is>
          <t>21a_FC11_OCR1.3_DR35</t>
        </is>
      </c>
      <c r="AM125">
        <f>($AR$9+$AS$9*AA125/100)</f>
        <v/>
      </c>
      <c r="AN125">
        <f>($AT$9+$AU$9*AA125/100)</f>
        <v/>
      </c>
      <c r="AO125">
        <f>($AV$9+$AW$9*AA125/100)</f>
        <v/>
      </c>
      <c r="AP125">
        <f>AM125+AN125*EXP(AO125*-G125/H125)</f>
        <v/>
      </c>
      <c r="AQ125" s="8">
        <f t="array" aca="1" ref="AQ125" ca="1">INDIRECT(CONCATENATE("Sheet1!K",AA125+2))+INDIRECT(CONCATENATE("Sheet1!J",AA125))*-PM5_Pu_GHS_AYBR!G125/PM5_Pu_GHS_AYBR!H125</f>
        <v/>
      </c>
    </row>
    <row r="126">
      <c r="A126" t="inlineStr">
        <is>
          <t>PM5</t>
        </is>
      </c>
      <c r="B126" t="inlineStr">
        <is>
          <t>GHS</t>
        </is>
      </c>
      <c r="C126" t="inlineStr">
        <is>
          <t>Empire_Wind_1</t>
        </is>
      </c>
      <c r="D126" t="inlineStr">
        <is>
          <t>L2</t>
        </is>
      </c>
      <c r="E126" t="n">
        <v>0</v>
      </c>
      <c r="F126" t="n">
        <v>15</v>
      </c>
      <c r="G126" t="n">
        <v>-28.5</v>
      </c>
      <c r="H126" t="n">
        <v>40</v>
      </c>
      <c r="I126" t="n">
        <v>9.5</v>
      </c>
      <c r="J126" t="n">
        <v>88.48699999999999</v>
      </c>
      <c r="K126" t="n">
        <v>3.5773</v>
      </c>
      <c r="L126" t="n">
        <v>137.8752</v>
      </c>
      <c r="M126" t="n">
        <v>0.99636</v>
      </c>
      <c r="N126" t="n">
        <v>0.96305</v>
      </c>
      <c r="O126" t="n">
        <v>0.21524</v>
      </c>
      <c r="P126" t="n">
        <v>0.20849</v>
      </c>
      <c r="Q126" t="n">
        <v>0.44627</v>
      </c>
      <c r="R126" t="n">
        <v>1.1898</v>
      </c>
      <c r="S126" t="n">
        <v>0.03</v>
      </c>
      <c r="T126" t="n">
        <v>3.8837</v>
      </c>
      <c r="U126" t="n">
        <v>0.39214</v>
      </c>
      <c r="V126" t="n">
        <v>44.89</v>
      </c>
      <c r="W126" t="n">
        <v>0.02</v>
      </c>
      <c r="X126" t="n">
        <v>0.3515</v>
      </c>
      <c r="Y126" t="n">
        <v>0.56924</v>
      </c>
      <c r="Z126" t="n">
        <v>0.37</v>
      </c>
      <c r="AA126" t="n">
        <v>54</v>
      </c>
      <c r="AB126" t="n">
        <v>29</v>
      </c>
      <c r="AC126" t="n">
        <v>0</v>
      </c>
      <c r="AD126" t="n">
        <v>280000</v>
      </c>
      <c r="AE126" t="n">
        <v>299.75</v>
      </c>
      <c r="AF126" t="n">
        <v>0.35</v>
      </c>
      <c r="AG126" t="n">
        <v>1</v>
      </c>
      <c r="AH126" t="n">
        <v>1</v>
      </c>
      <c r="AI126" t="n">
        <v>1.1425</v>
      </c>
      <c r="AJ126" t="inlineStr">
        <is>
          <t>21a_FC11_OCR1.3_DR35</t>
        </is>
      </c>
      <c r="AM126">
        <f>($AR$9+$AS$9*AA126/100)</f>
        <v/>
      </c>
      <c r="AN126">
        <f>($AT$9+$AU$9*AA126/100)</f>
        <v/>
      </c>
      <c r="AO126">
        <f>($AV$9+$AW$9*AA126/100)</f>
        <v/>
      </c>
      <c r="AP126">
        <f>AM126+AN126*EXP(AO126*-G126/H126)</f>
        <v/>
      </c>
      <c r="AQ126" s="8">
        <f t="array" aca="1" ref="AQ126" ca="1">INDIRECT(CONCATENATE("Sheet1!K",AA126+2))+INDIRECT(CONCATENATE("Sheet1!J",AA126))*-PM5_Pu_GHS_AYBR!G126/PM5_Pu_GHS_AYBR!H126</f>
        <v/>
      </c>
    </row>
    <row r="127">
      <c r="A127" t="inlineStr">
        <is>
          <t>PM5</t>
        </is>
      </c>
      <c r="B127" t="inlineStr">
        <is>
          <t>GHS</t>
        </is>
      </c>
      <c r="C127" t="inlineStr">
        <is>
          <t>Empire_Wind_1</t>
        </is>
      </c>
      <c r="D127" t="inlineStr">
        <is>
          <t>S3</t>
        </is>
      </c>
      <c r="E127" t="n">
        <v>0</v>
      </c>
      <c r="F127" t="n">
        <v>16</v>
      </c>
      <c r="G127" t="n">
        <v>-34.4</v>
      </c>
      <c r="H127" t="n">
        <v>35</v>
      </c>
      <c r="I127" t="n">
        <v>9.699999999999999</v>
      </c>
      <c r="J127" t="n">
        <v>61.1536</v>
      </c>
      <c r="K127" t="n">
        <v>21.3901</v>
      </c>
      <c r="L127" t="n">
        <v>12.6124</v>
      </c>
      <c r="M127" t="n">
        <v>0.98375</v>
      </c>
      <c r="N127" t="n">
        <v>23.0713</v>
      </c>
      <c r="O127" t="n">
        <v>0.021054</v>
      </c>
      <c r="P127" t="n">
        <v>0.45279</v>
      </c>
      <c r="Q127" t="n">
        <v>0.3919</v>
      </c>
      <c r="R127" t="n">
        <v>18.18</v>
      </c>
      <c r="S127" t="n">
        <v>0.020017</v>
      </c>
      <c r="T127" t="n">
        <v>0.0025756</v>
      </c>
      <c r="U127" t="n">
        <v>0.32421</v>
      </c>
      <c r="V127" t="n">
        <v>35</v>
      </c>
      <c r="W127" t="n">
        <v>0.008600200000000001</v>
      </c>
      <c r="X127" t="n">
        <v>0.0041283</v>
      </c>
      <c r="Y127" t="n">
        <v>1.2618e-07</v>
      </c>
      <c r="Z127" t="n">
        <v>0.37</v>
      </c>
      <c r="AA127" t="n">
        <v>75</v>
      </c>
      <c r="AB127" t="n">
        <v>30</v>
      </c>
      <c r="AC127" t="n">
        <v>0</v>
      </c>
      <c r="AD127" t="n">
        <v>390000</v>
      </c>
      <c r="AE127" t="n">
        <v>292.34</v>
      </c>
      <c r="AF127" t="n">
        <v>0.35</v>
      </c>
      <c r="AG127" t="n">
        <v>1</v>
      </c>
      <c r="AH127" t="n">
        <v>1</v>
      </c>
      <c r="AI127" t="n">
        <v>1.5431</v>
      </c>
      <c r="AJ127" t="inlineStr">
        <is>
          <t>21a_FC11_OCR1.3_DR35</t>
        </is>
      </c>
      <c r="AM127">
        <f>($AR$9+$AS$9*AA127/100)</f>
        <v/>
      </c>
      <c r="AN127">
        <f>($AT$9+$AU$9*AA127/100)</f>
        <v/>
      </c>
      <c r="AO127">
        <f>($AV$9+$AW$9*AA127/100)</f>
        <v/>
      </c>
      <c r="AP127">
        <f>AM127+AN127*EXP(AO127*-G127/H127)</f>
        <v/>
      </c>
      <c r="AQ127" s="8">
        <f t="array" aca="1" ref="AQ127" ca="1">INDIRECT(CONCATENATE("Sheet1!K",AA127+2))+INDIRECT(CONCATENATE("Sheet1!J",AA127))*-PM5_Pu_GHS_AYBR!G127/PM5_Pu_GHS_AYBR!H127</f>
        <v/>
      </c>
    </row>
    <row r="128">
      <c r="A128" t="inlineStr">
        <is>
          <t>PM5</t>
        </is>
      </c>
      <c r="B128" t="inlineStr">
        <is>
          <t>GHS</t>
        </is>
      </c>
      <c r="C128" t="inlineStr">
        <is>
          <t>Empire_Wind_1</t>
        </is>
      </c>
      <c r="D128" t="inlineStr">
        <is>
          <t>S3</t>
        </is>
      </c>
      <c r="E128" t="n">
        <v>0</v>
      </c>
      <c r="F128" t="n">
        <v>16</v>
      </c>
      <c r="G128" t="n">
        <v>-34.4</v>
      </c>
      <c r="H128" t="n">
        <v>40</v>
      </c>
      <c r="I128" t="n">
        <v>9.699999999999999</v>
      </c>
      <c r="J128" t="n">
        <v>61.1536</v>
      </c>
      <c r="K128" t="n">
        <v>18.8413</v>
      </c>
      <c r="L128" t="n">
        <v>12.6124</v>
      </c>
      <c r="M128" t="n">
        <v>0.98375</v>
      </c>
      <c r="N128" t="n">
        <v>14.11</v>
      </c>
      <c r="O128" t="n">
        <v>0.03334</v>
      </c>
      <c r="P128" t="n">
        <v>0.45279</v>
      </c>
      <c r="Q128" t="n">
        <v>0.3919</v>
      </c>
      <c r="R128" t="n">
        <v>18.18</v>
      </c>
      <c r="S128" t="n">
        <v>0.020017</v>
      </c>
      <c r="T128" t="n">
        <v>0.0025756</v>
      </c>
      <c r="U128" t="n">
        <v>0.32421</v>
      </c>
      <c r="V128" t="n">
        <v>35</v>
      </c>
      <c r="W128" t="n">
        <v>0.008600200000000001</v>
      </c>
      <c r="X128" t="n">
        <v>0.0041283</v>
      </c>
      <c r="Y128" t="n">
        <v>1.2618e-07</v>
      </c>
      <c r="Z128" t="n">
        <v>0.37</v>
      </c>
      <c r="AA128" t="n">
        <v>75</v>
      </c>
      <c r="AB128" t="n">
        <v>30</v>
      </c>
      <c r="AC128" t="n">
        <v>0</v>
      </c>
      <c r="AD128" t="n">
        <v>390000</v>
      </c>
      <c r="AE128" t="n">
        <v>292.34</v>
      </c>
      <c r="AF128" t="n">
        <v>0.35</v>
      </c>
      <c r="AG128" t="n">
        <v>1</v>
      </c>
      <c r="AH128" t="n">
        <v>1</v>
      </c>
      <c r="AI128" t="n">
        <v>1.5431</v>
      </c>
      <c r="AJ128" t="inlineStr">
        <is>
          <t>21a_FC11_OCR1.3_DR35</t>
        </is>
      </c>
      <c r="AM128">
        <f>($AR$9+$AS$9*AA128/100)</f>
        <v/>
      </c>
      <c r="AN128">
        <f>($AT$9+$AU$9*AA128/100)</f>
        <v/>
      </c>
      <c r="AO128">
        <f>($AV$9+$AW$9*AA128/100)</f>
        <v/>
      </c>
      <c r="AP128">
        <f>AM128+AN128*EXP(AO128*-G128/H128)</f>
        <v/>
      </c>
      <c r="AQ128" s="8">
        <f t="array" aca="1" ref="AQ128" ca="1">INDIRECT(CONCATENATE("Sheet1!K",AA128+2))+INDIRECT(CONCATENATE("Sheet1!J",AA128))*-PM5_Pu_GHS_AYBR!G128/PM5_Pu_GHS_AYBR!H128</f>
        <v/>
      </c>
    </row>
    <row r="129">
      <c r="A129" t="inlineStr">
        <is>
          <t>PM5</t>
        </is>
      </c>
      <c r="B129" t="inlineStr">
        <is>
          <t>GHS</t>
        </is>
      </c>
      <c r="C129" t="inlineStr">
        <is>
          <t>Empire_Wind_1</t>
        </is>
      </c>
      <c r="D129" t="inlineStr">
        <is>
          <t>S3</t>
        </is>
      </c>
      <c r="E129" t="n">
        <v>0</v>
      </c>
      <c r="F129" t="n">
        <v>16</v>
      </c>
      <c r="G129" t="n">
        <v>-33.9</v>
      </c>
      <c r="H129" t="n">
        <v>35</v>
      </c>
      <c r="I129" t="n">
        <v>9.699999999999999</v>
      </c>
      <c r="J129" t="n">
        <v>61.1536</v>
      </c>
      <c r="K129" t="n">
        <v>21.0937</v>
      </c>
      <c r="L129" t="n">
        <v>12.432</v>
      </c>
      <c r="M129" t="n">
        <v>0.98375</v>
      </c>
      <c r="N129" t="n">
        <v>21.5058</v>
      </c>
      <c r="O129" t="n">
        <v>0.022483</v>
      </c>
      <c r="P129" t="n">
        <v>0.45279</v>
      </c>
      <c r="Q129" t="n">
        <v>0.3919</v>
      </c>
      <c r="R129" t="n">
        <v>18.18</v>
      </c>
      <c r="S129" t="n">
        <v>0.020017</v>
      </c>
      <c r="T129" t="n">
        <v>0.0025756</v>
      </c>
      <c r="U129" t="n">
        <v>0.32421</v>
      </c>
      <c r="V129" t="n">
        <v>35</v>
      </c>
      <c r="W129" t="n">
        <v>0.008600200000000001</v>
      </c>
      <c r="X129" t="n">
        <v>0.0041283</v>
      </c>
      <c r="Y129" t="n">
        <v>1.2618e-07</v>
      </c>
      <c r="Z129" t="n">
        <v>0.37</v>
      </c>
      <c r="AA129" t="n">
        <v>75</v>
      </c>
      <c r="AB129" t="n">
        <v>30</v>
      </c>
      <c r="AC129" t="n">
        <v>0</v>
      </c>
      <c r="AD129" t="n">
        <v>390000</v>
      </c>
      <c r="AE129" t="n">
        <v>292.34</v>
      </c>
      <c r="AF129" t="n">
        <v>0.35</v>
      </c>
      <c r="AG129" t="n">
        <v>1</v>
      </c>
      <c r="AH129" t="n">
        <v>1</v>
      </c>
      <c r="AI129" t="n">
        <v>1.5431</v>
      </c>
      <c r="AJ129" t="inlineStr">
        <is>
          <t>21a_FC11_OCR1.3_DR35</t>
        </is>
      </c>
      <c r="AM129">
        <f>($AR$9+$AS$9*AA129/100)</f>
        <v/>
      </c>
      <c r="AN129">
        <f>($AT$9+$AU$9*AA129/100)</f>
        <v/>
      </c>
      <c r="AO129">
        <f>($AV$9+$AW$9*AA129/100)</f>
        <v/>
      </c>
      <c r="AP129">
        <f>AM129+AN129*EXP(AO129*-G129/H129)</f>
        <v/>
      </c>
      <c r="AQ129" s="8">
        <f t="array" aca="1" ref="AQ129" ca="1">INDIRECT(CONCATENATE("Sheet1!K",AA129+2))+INDIRECT(CONCATENATE("Sheet1!J",AA129))*-PM5_Pu_GHS_AYBR!G129/PM5_Pu_GHS_AYBR!H129</f>
        <v/>
      </c>
    </row>
    <row r="130">
      <c r="A130" t="inlineStr">
        <is>
          <t>PM5</t>
        </is>
      </c>
      <c r="B130" t="inlineStr">
        <is>
          <t>GHS</t>
        </is>
      </c>
      <c r="C130" t="inlineStr">
        <is>
          <t>Empire_Wind_1</t>
        </is>
      </c>
      <c r="D130" t="inlineStr">
        <is>
          <t>S3</t>
        </is>
      </c>
      <c r="E130" t="n">
        <v>0</v>
      </c>
      <c r="F130" t="n">
        <v>16</v>
      </c>
      <c r="G130" t="n">
        <v>-33.9</v>
      </c>
      <c r="H130" t="n">
        <v>40</v>
      </c>
      <c r="I130" t="n">
        <v>9.699999999999999</v>
      </c>
      <c r="J130" t="n">
        <v>61.1536</v>
      </c>
      <c r="K130" t="n">
        <v>18.582</v>
      </c>
      <c r="L130" t="n">
        <v>12.432</v>
      </c>
      <c r="M130" t="n">
        <v>0.98375</v>
      </c>
      <c r="N130" t="n">
        <v>13.581</v>
      </c>
      <c r="O130" t="n">
        <v>0.03459</v>
      </c>
      <c r="P130" t="n">
        <v>0.45279</v>
      </c>
      <c r="Q130" t="n">
        <v>0.3919</v>
      </c>
      <c r="R130" t="n">
        <v>18.18</v>
      </c>
      <c r="S130" t="n">
        <v>0.020017</v>
      </c>
      <c r="T130" t="n">
        <v>0.0025756</v>
      </c>
      <c r="U130" t="n">
        <v>0.32421</v>
      </c>
      <c r="V130" t="n">
        <v>35</v>
      </c>
      <c r="W130" t="n">
        <v>0.008600200000000001</v>
      </c>
      <c r="X130" t="n">
        <v>0.0041283</v>
      </c>
      <c r="Y130" t="n">
        <v>1.2618e-07</v>
      </c>
      <c r="Z130" t="n">
        <v>0.37</v>
      </c>
      <c r="AA130" t="n">
        <v>75</v>
      </c>
      <c r="AB130" t="n">
        <v>30</v>
      </c>
      <c r="AC130" t="n">
        <v>0</v>
      </c>
      <c r="AD130" t="n">
        <v>390000</v>
      </c>
      <c r="AE130" t="n">
        <v>292.34</v>
      </c>
      <c r="AF130" t="n">
        <v>0.35</v>
      </c>
      <c r="AG130" t="n">
        <v>1</v>
      </c>
      <c r="AH130" t="n">
        <v>1</v>
      </c>
      <c r="AI130" t="n">
        <v>1.5431</v>
      </c>
      <c r="AJ130" t="inlineStr">
        <is>
          <t>21a_FC11_OCR1.3_DR35</t>
        </is>
      </c>
      <c r="AM130">
        <f>($AR$9+$AS$9*AA130/100)</f>
        <v/>
      </c>
      <c r="AN130">
        <f>($AT$9+$AU$9*AA130/100)</f>
        <v/>
      </c>
      <c r="AO130">
        <f>($AV$9+$AW$9*AA130/100)</f>
        <v/>
      </c>
      <c r="AP130">
        <f>AM130+AN130*EXP(AO130*-G130/H130)</f>
        <v/>
      </c>
      <c r="AQ130" s="8">
        <f t="array" aca="1" ref="AQ130" ca="1">INDIRECT(CONCATENATE("Sheet1!K",AA130+2))+INDIRECT(CONCATENATE("Sheet1!J",AA130))*-PM5_Pu_GHS_AYBR!G130/PM5_Pu_GHS_AYBR!H130</f>
        <v/>
      </c>
    </row>
    <row r="131">
      <c r="A131" t="inlineStr">
        <is>
          <t>PM5</t>
        </is>
      </c>
      <c r="B131" t="inlineStr">
        <is>
          <t>GHS</t>
        </is>
      </c>
      <c r="C131" t="inlineStr">
        <is>
          <t>Empire_Wind_1</t>
        </is>
      </c>
      <c r="D131" t="inlineStr">
        <is>
          <t>S3</t>
        </is>
      </c>
      <c r="E131" t="n">
        <v>0</v>
      </c>
      <c r="F131" t="n">
        <v>16</v>
      </c>
      <c r="G131" t="n">
        <v>-33.4</v>
      </c>
      <c r="H131" t="n">
        <v>35</v>
      </c>
      <c r="I131" t="n">
        <v>9.699999999999999</v>
      </c>
      <c r="J131" t="n">
        <v>61.1536</v>
      </c>
      <c r="K131" t="n">
        <v>20.7973</v>
      </c>
      <c r="L131" t="n">
        <v>12.2515</v>
      </c>
      <c r="M131" t="n">
        <v>0.98375</v>
      </c>
      <c r="N131" t="n">
        <v>20.1393</v>
      </c>
      <c r="O131" t="n">
        <v>0.023911</v>
      </c>
      <c r="P131" t="n">
        <v>0.45279</v>
      </c>
      <c r="Q131" t="n">
        <v>0.3919</v>
      </c>
      <c r="R131" t="n">
        <v>18.18</v>
      </c>
      <c r="S131" t="n">
        <v>0.020017</v>
      </c>
      <c r="T131" t="n">
        <v>0.0025756</v>
      </c>
      <c r="U131" t="n">
        <v>0.32421</v>
      </c>
      <c r="V131" t="n">
        <v>35</v>
      </c>
      <c r="W131" t="n">
        <v>0.008600200000000001</v>
      </c>
      <c r="X131" t="n">
        <v>0.0041283</v>
      </c>
      <c r="Y131" t="n">
        <v>1.2618e-07</v>
      </c>
      <c r="Z131" t="n">
        <v>0.37</v>
      </c>
      <c r="AA131" t="n">
        <v>75</v>
      </c>
      <c r="AB131" t="n">
        <v>30</v>
      </c>
      <c r="AC131" t="n">
        <v>0</v>
      </c>
      <c r="AD131" t="n">
        <v>390000</v>
      </c>
      <c r="AE131" t="n">
        <v>292.34</v>
      </c>
      <c r="AF131" t="n">
        <v>0.35</v>
      </c>
      <c r="AG131" t="n">
        <v>1</v>
      </c>
      <c r="AH131" t="n">
        <v>1</v>
      </c>
      <c r="AI131" t="n">
        <v>1.5431</v>
      </c>
      <c r="AJ131" t="inlineStr">
        <is>
          <t>21a_FC11_OCR1.3_DR35</t>
        </is>
      </c>
      <c r="AM131">
        <f>($AR$9+$AS$9*AA131/100)</f>
        <v/>
      </c>
      <c r="AN131">
        <f>($AT$9+$AU$9*AA131/100)</f>
        <v/>
      </c>
      <c r="AO131">
        <f>($AV$9+$AW$9*AA131/100)</f>
        <v/>
      </c>
      <c r="AP131">
        <f>AM131+AN131*EXP(AO131*-G131/H131)</f>
        <v/>
      </c>
      <c r="AQ131" s="8">
        <f t="array" aca="1" ref="AQ131" ca="1">INDIRECT(CONCATENATE("Sheet1!K",AA131+2))+INDIRECT(CONCATENATE("Sheet1!J",AA131))*-PM5_Pu_GHS_AYBR!G131/PM5_Pu_GHS_AYBR!H131</f>
        <v/>
      </c>
    </row>
    <row r="132">
      <c r="A132" t="inlineStr">
        <is>
          <t>PM5</t>
        </is>
      </c>
      <c r="B132" t="inlineStr">
        <is>
          <t>GHS</t>
        </is>
      </c>
      <c r="C132" t="inlineStr">
        <is>
          <t>Empire_Wind_1</t>
        </is>
      </c>
      <c r="D132" t="inlineStr">
        <is>
          <t>S3</t>
        </is>
      </c>
      <c r="E132" t="n">
        <v>0</v>
      </c>
      <c r="F132" t="n">
        <v>16</v>
      </c>
      <c r="G132" t="n">
        <v>-33.4</v>
      </c>
      <c r="H132" t="n">
        <v>40</v>
      </c>
      <c r="I132" t="n">
        <v>9.699999999999999</v>
      </c>
      <c r="J132" t="n">
        <v>61.1536</v>
      </c>
      <c r="K132" t="n">
        <v>18.3227</v>
      </c>
      <c r="L132" t="n">
        <v>12.2515</v>
      </c>
      <c r="M132" t="n">
        <v>0.98375</v>
      </c>
      <c r="N132" t="n">
        <v>13.0902</v>
      </c>
      <c r="O132" t="n">
        <v>0.03584</v>
      </c>
      <c r="P132" t="n">
        <v>0.45279</v>
      </c>
      <c r="Q132" t="n">
        <v>0.3919</v>
      </c>
      <c r="R132" t="n">
        <v>18.18</v>
      </c>
      <c r="S132" t="n">
        <v>0.020017</v>
      </c>
      <c r="T132" t="n">
        <v>0.0025756</v>
      </c>
      <c r="U132" t="n">
        <v>0.32421</v>
      </c>
      <c r="V132" t="n">
        <v>35</v>
      </c>
      <c r="W132" t="n">
        <v>0.008600200000000001</v>
      </c>
      <c r="X132" t="n">
        <v>0.0041283</v>
      </c>
      <c r="Y132" t="n">
        <v>1.2618e-07</v>
      </c>
      <c r="Z132" t="n">
        <v>0.37</v>
      </c>
      <c r="AA132" t="n">
        <v>75</v>
      </c>
      <c r="AB132" t="n">
        <v>30</v>
      </c>
      <c r="AC132" t="n">
        <v>0</v>
      </c>
      <c r="AD132" t="n">
        <v>390000</v>
      </c>
      <c r="AE132" t="n">
        <v>292.34</v>
      </c>
      <c r="AF132" t="n">
        <v>0.35</v>
      </c>
      <c r="AG132" t="n">
        <v>1</v>
      </c>
      <c r="AH132" t="n">
        <v>1</v>
      </c>
      <c r="AI132" t="n">
        <v>1.5431</v>
      </c>
      <c r="AJ132" t="inlineStr">
        <is>
          <t>21a_FC11_OCR1.3_DR35</t>
        </is>
      </c>
      <c r="AM132">
        <f>($AR$9+$AS$9*AA132/100)</f>
        <v/>
      </c>
      <c r="AN132">
        <f>($AT$9+$AU$9*AA132/100)</f>
        <v/>
      </c>
      <c r="AO132">
        <f>($AV$9+$AW$9*AA132/100)</f>
        <v/>
      </c>
      <c r="AP132">
        <f>AM132+AN132*EXP(AO132*-G132/H132)</f>
        <v/>
      </c>
      <c r="AQ132" s="8">
        <f t="array" aca="1" ref="AQ132" ca="1">INDIRECT(CONCATENATE("Sheet1!K",AA132+2))+INDIRECT(CONCATENATE("Sheet1!J",AA132))*-PM5_Pu_GHS_AYBR!G132/PM5_Pu_GHS_AYBR!H132</f>
        <v/>
      </c>
    </row>
    <row r="133">
      <c r="A133" t="inlineStr">
        <is>
          <t>PM5</t>
        </is>
      </c>
      <c r="B133" t="inlineStr">
        <is>
          <t>GHS</t>
        </is>
      </c>
      <c r="C133" t="inlineStr">
        <is>
          <t>Empire_Wind_1</t>
        </is>
      </c>
      <c r="D133" t="inlineStr">
        <is>
          <t>S3</t>
        </is>
      </c>
      <c r="E133" t="n">
        <v>0</v>
      </c>
      <c r="F133" t="n">
        <v>16</v>
      </c>
      <c r="G133" t="n">
        <v>-32.9</v>
      </c>
      <c r="H133" t="n">
        <v>35</v>
      </c>
      <c r="I133" t="n">
        <v>9.699999999999999</v>
      </c>
      <c r="J133" t="n">
        <v>61.1536</v>
      </c>
      <c r="K133" t="n">
        <v>20.501</v>
      </c>
      <c r="L133" t="n">
        <v>12.0711</v>
      </c>
      <c r="M133" t="n">
        <v>0.98375</v>
      </c>
      <c r="N133" t="n">
        <v>18.9361</v>
      </c>
      <c r="O133" t="n">
        <v>0.02534</v>
      </c>
      <c r="P133" t="n">
        <v>0.45279</v>
      </c>
      <c r="Q133" t="n">
        <v>0.3919</v>
      </c>
      <c r="R133" t="n">
        <v>18.18</v>
      </c>
      <c r="S133" t="n">
        <v>0.020017</v>
      </c>
      <c r="T133" t="n">
        <v>0.0025756</v>
      </c>
      <c r="U133" t="n">
        <v>0.32421</v>
      </c>
      <c r="V133" t="n">
        <v>35</v>
      </c>
      <c r="W133" t="n">
        <v>0.008600200000000001</v>
      </c>
      <c r="X133" t="n">
        <v>0.0041283</v>
      </c>
      <c r="Y133" t="n">
        <v>1.2618e-07</v>
      </c>
      <c r="Z133" t="n">
        <v>0.37</v>
      </c>
      <c r="AA133" t="n">
        <v>75</v>
      </c>
      <c r="AB133" t="n">
        <v>30</v>
      </c>
      <c r="AC133" t="n">
        <v>0</v>
      </c>
      <c r="AD133" t="n">
        <v>390000</v>
      </c>
      <c r="AE133" t="n">
        <v>292.34</v>
      </c>
      <c r="AF133" t="n">
        <v>0.35</v>
      </c>
      <c r="AG133" t="n">
        <v>1</v>
      </c>
      <c r="AH133" t="n">
        <v>1</v>
      </c>
      <c r="AI133" t="n">
        <v>1.5431</v>
      </c>
      <c r="AJ133" t="inlineStr">
        <is>
          <t>21a_FC11_OCR1.3_DR35</t>
        </is>
      </c>
      <c r="AM133">
        <f>($AR$9+$AS$9*AA133/100)</f>
        <v/>
      </c>
      <c r="AN133">
        <f>($AT$9+$AU$9*AA133/100)</f>
        <v/>
      </c>
      <c r="AO133">
        <f>($AV$9+$AW$9*AA133/100)</f>
        <v/>
      </c>
      <c r="AP133">
        <f>AM133+AN133*EXP(AO133*-G133/H133)</f>
        <v/>
      </c>
      <c r="AQ133" s="8">
        <f t="array" aca="1" ref="AQ133" ca="1">INDIRECT(CONCATENATE("Sheet1!K",AA133+2))+INDIRECT(CONCATENATE("Sheet1!J",AA133))*-PM5_Pu_GHS_AYBR!G133/PM5_Pu_GHS_AYBR!H133</f>
        <v/>
      </c>
    </row>
    <row r="134">
      <c r="A134" t="inlineStr">
        <is>
          <t>PM5</t>
        </is>
      </c>
      <c r="B134" t="inlineStr">
        <is>
          <t>GHS</t>
        </is>
      </c>
      <c r="C134" t="inlineStr">
        <is>
          <t>Empire_Wind_1</t>
        </is>
      </c>
      <c r="D134" t="inlineStr">
        <is>
          <t>S3</t>
        </is>
      </c>
      <c r="E134" t="n">
        <v>0</v>
      </c>
      <c r="F134" t="n">
        <v>16</v>
      </c>
      <c r="G134" t="n">
        <v>-32.9</v>
      </c>
      <c r="H134" t="n">
        <v>40</v>
      </c>
      <c r="I134" t="n">
        <v>9.699999999999999</v>
      </c>
      <c r="J134" t="n">
        <v>61.1536</v>
      </c>
      <c r="K134" t="n">
        <v>18.0633</v>
      </c>
      <c r="L134" t="n">
        <v>12.0711</v>
      </c>
      <c r="M134" t="n">
        <v>0.98375</v>
      </c>
      <c r="N134" t="n">
        <v>12.6336</v>
      </c>
      <c r="O134" t="n">
        <v>0.03709</v>
      </c>
      <c r="P134" t="n">
        <v>0.45279</v>
      </c>
      <c r="Q134" t="n">
        <v>0.3919</v>
      </c>
      <c r="R134" t="n">
        <v>18.18</v>
      </c>
      <c r="S134" t="n">
        <v>0.020017</v>
      </c>
      <c r="T134" t="n">
        <v>0.0025756</v>
      </c>
      <c r="U134" t="n">
        <v>0.32421</v>
      </c>
      <c r="V134" t="n">
        <v>35</v>
      </c>
      <c r="W134" t="n">
        <v>0.008600200000000001</v>
      </c>
      <c r="X134" t="n">
        <v>0.0041283</v>
      </c>
      <c r="Y134" t="n">
        <v>1.2618e-07</v>
      </c>
      <c r="Z134" t="n">
        <v>0.37</v>
      </c>
      <c r="AA134" t="n">
        <v>75</v>
      </c>
      <c r="AB134" t="n">
        <v>30</v>
      </c>
      <c r="AC134" t="n">
        <v>0</v>
      </c>
      <c r="AD134" t="n">
        <v>390000</v>
      </c>
      <c r="AE134" t="n">
        <v>292.34</v>
      </c>
      <c r="AF134" t="n">
        <v>0.35</v>
      </c>
      <c r="AG134" t="n">
        <v>1</v>
      </c>
      <c r="AH134" t="n">
        <v>1</v>
      </c>
      <c r="AI134" t="n">
        <v>1.5431</v>
      </c>
      <c r="AJ134" t="inlineStr">
        <is>
          <t>21a_FC11_OCR1.3_DR35</t>
        </is>
      </c>
      <c r="AM134">
        <f>($AR$9+$AS$9*AA134/100)</f>
        <v/>
      </c>
      <c r="AN134">
        <f>($AT$9+$AU$9*AA134/100)</f>
        <v/>
      </c>
      <c r="AO134">
        <f>($AV$9+$AW$9*AA134/100)</f>
        <v/>
      </c>
      <c r="AP134">
        <f>AM134+AN134*EXP(AO134*-G134/H134)</f>
        <v/>
      </c>
      <c r="AQ134" s="8">
        <f t="array" aca="1" ref="AQ134" ca="1">INDIRECT(CONCATENATE("Sheet1!K",AA134+2))+INDIRECT(CONCATENATE("Sheet1!J",AA134))*-PM5_Pu_GHS_AYBR!G134/PM5_Pu_GHS_AYBR!H134</f>
        <v/>
      </c>
    </row>
    <row r="135">
      <c r="A135" t="inlineStr">
        <is>
          <t>PM5</t>
        </is>
      </c>
      <c r="B135" t="inlineStr">
        <is>
          <t>GHS</t>
        </is>
      </c>
      <c r="C135" t="inlineStr">
        <is>
          <t>Empire_Wind_1</t>
        </is>
      </c>
      <c r="D135" t="inlineStr">
        <is>
          <t>S3</t>
        </is>
      </c>
      <c r="E135" t="n">
        <v>0</v>
      </c>
      <c r="F135" t="n">
        <v>16</v>
      </c>
      <c r="G135" t="n">
        <v>-32.4</v>
      </c>
      <c r="H135" t="n">
        <v>35</v>
      </c>
      <c r="I135" t="n">
        <v>9.699999999999999</v>
      </c>
      <c r="J135" t="n">
        <v>61.1536</v>
      </c>
      <c r="K135" t="n">
        <v>20.2046</v>
      </c>
      <c r="L135" t="n">
        <v>11.8907</v>
      </c>
      <c r="M135" t="n">
        <v>0.98375</v>
      </c>
      <c r="N135" t="n">
        <v>17.8686</v>
      </c>
      <c r="O135" t="n">
        <v>0.026769</v>
      </c>
      <c r="P135" t="n">
        <v>0.45279</v>
      </c>
      <c r="Q135" t="n">
        <v>0.3919</v>
      </c>
      <c r="R135" t="n">
        <v>18.18</v>
      </c>
      <c r="S135" t="n">
        <v>0.020017</v>
      </c>
      <c r="T135" t="n">
        <v>0.0025756</v>
      </c>
      <c r="U135" t="n">
        <v>0.32421</v>
      </c>
      <c r="V135" t="n">
        <v>35</v>
      </c>
      <c r="W135" t="n">
        <v>0.008600200000000001</v>
      </c>
      <c r="X135" t="n">
        <v>0.0041283</v>
      </c>
      <c r="Y135" t="n">
        <v>1.2618e-07</v>
      </c>
      <c r="Z135" t="n">
        <v>0.37</v>
      </c>
      <c r="AA135" t="n">
        <v>75</v>
      </c>
      <c r="AB135" t="n">
        <v>30</v>
      </c>
      <c r="AC135" t="n">
        <v>0</v>
      </c>
      <c r="AD135" t="n">
        <v>390000</v>
      </c>
      <c r="AE135" t="n">
        <v>292.34</v>
      </c>
      <c r="AF135" t="n">
        <v>0.35</v>
      </c>
      <c r="AG135" t="n">
        <v>1</v>
      </c>
      <c r="AH135" t="n">
        <v>1</v>
      </c>
      <c r="AI135" t="n">
        <v>1.5431</v>
      </c>
      <c r="AJ135" t="inlineStr">
        <is>
          <t>21a_FC11_OCR1.3_DR35</t>
        </is>
      </c>
      <c r="AM135">
        <f>($AR$9+$AS$9*AA135/100)</f>
        <v/>
      </c>
      <c r="AN135">
        <f>($AT$9+$AU$9*AA135/100)</f>
        <v/>
      </c>
      <c r="AO135">
        <f>($AV$9+$AW$9*AA135/100)</f>
        <v/>
      </c>
      <c r="AP135">
        <f>AM135+AN135*EXP(AO135*-G135/H135)</f>
        <v/>
      </c>
      <c r="AQ135" s="8">
        <f t="array" aca="1" ref="AQ135" ca="1">INDIRECT(CONCATENATE("Sheet1!K",AA135+2))+INDIRECT(CONCATENATE("Sheet1!J",AA135))*-PM5_Pu_GHS_AYBR!G135/PM5_Pu_GHS_AYBR!H135</f>
        <v/>
      </c>
    </row>
    <row r="136">
      <c r="A136" t="inlineStr">
        <is>
          <t>PM5</t>
        </is>
      </c>
      <c r="B136" t="inlineStr">
        <is>
          <t>GHS</t>
        </is>
      </c>
      <c r="C136" t="inlineStr">
        <is>
          <t>Empire_Wind_1</t>
        </is>
      </c>
      <c r="D136" t="inlineStr">
        <is>
          <t>S3</t>
        </is>
      </c>
      <c r="E136" t="n">
        <v>0</v>
      </c>
      <c r="F136" t="n">
        <v>16</v>
      </c>
      <c r="G136" t="n">
        <v>-32.4</v>
      </c>
      <c r="H136" t="n">
        <v>40</v>
      </c>
      <c r="I136" t="n">
        <v>9.699999999999999</v>
      </c>
      <c r="J136" t="n">
        <v>61.1536</v>
      </c>
      <c r="K136" t="n">
        <v>17.804</v>
      </c>
      <c r="L136" t="n">
        <v>11.8907</v>
      </c>
      <c r="M136" t="n">
        <v>0.98375</v>
      </c>
      <c r="N136" t="n">
        <v>12.2079</v>
      </c>
      <c r="O136" t="n">
        <v>0.03834</v>
      </c>
      <c r="P136" t="n">
        <v>0.45279</v>
      </c>
      <c r="Q136" t="n">
        <v>0.3919</v>
      </c>
      <c r="R136" t="n">
        <v>18.18</v>
      </c>
      <c r="S136" t="n">
        <v>0.020017</v>
      </c>
      <c r="T136" t="n">
        <v>0.0025756</v>
      </c>
      <c r="U136" t="n">
        <v>0.32421</v>
      </c>
      <c r="V136" t="n">
        <v>35</v>
      </c>
      <c r="W136" t="n">
        <v>0.008600200000000001</v>
      </c>
      <c r="X136" t="n">
        <v>0.0041283</v>
      </c>
      <c r="Y136" t="n">
        <v>1.2618e-07</v>
      </c>
      <c r="Z136" t="n">
        <v>0.37</v>
      </c>
      <c r="AA136" t="n">
        <v>75</v>
      </c>
      <c r="AB136" t="n">
        <v>30</v>
      </c>
      <c r="AC136" t="n">
        <v>0</v>
      </c>
      <c r="AD136" t="n">
        <v>390000</v>
      </c>
      <c r="AE136" t="n">
        <v>292.34</v>
      </c>
      <c r="AF136" t="n">
        <v>0.35</v>
      </c>
      <c r="AG136" t="n">
        <v>1</v>
      </c>
      <c r="AH136" t="n">
        <v>1</v>
      </c>
      <c r="AI136" t="n">
        <v>1.5431</v>
      </c>
      <c r="AJ136" t="inlineStr">
        <is>
          <t>21a_FC11_OCR1.3_DR35</t>
        </is>
      </c>
      <c r="AM136">
        <f>($AR$9+$AS$9*AA136/100)</f>
        <v/>
      </c>
      <c r="AN136">
        <f>($AT$9+$AU$9*AA136/100)</f>
        <v/>
      </c>
      <c r="AO136">
        <f>($AV$9+$AW$9*AA136/100)</f>
        <v/>
      </c>
      <c r="AP136">
        <f>AM136+AN136*EXP(AO136*-G136/H136)</f>
        <v/>
      </c>
      <c r="AQ136" s="8">
        <f t="array" aca="1" ref="AQ136" ca="1">INDIRECT(CONCATENATE("Sheet1!K",AA136+2))+INDIRECT(CONCATENATE("Sheet1!J",AA136))*-PM5_Pu_GHS_AYBR!G136/PM5_Pu_GHS_AYBR!H136</f>
        <v/>
      </c>
    </row>
    <row r="137">
      <c r="A137" t="inlineStr">
        <is>
          <t>PM5</t>
        </is>
      </c>
      <c r="B137" t="inlineStr">
        <is>
          <t>GHS</t>
        </is>
      </c>
      <c r="C137" t="inlineStr">
        <is>
          <t>Empire_Wind_1</t>
        </is>
      </c>
      <c r="D137" t="inlineStr">
        <is>
          <t>S3</t>
        </is>
      </c>
      <c r="E137" t="n">
        <v>0</v>
      </c>
      <c r="F137" t="n">
        <v>16</v>
      </c>
      <c r="G137" t="n">
        <v>-31.9</v>
      </c>
      <c r="H137" t="n">
        <v>35</v>
      </c>
      <c r="I137" t="n">
        <v>9.699999999999999</v>
      </c>
      <c r="J137" t="n">
        <v>61.1536</v>
      </c>
      <c r="K137" t="n">
        <v>19.9082</v>
      </c>
      <c r="L137" t="n">
        <v>11.7103</v>
      </c>
      <c r="M137" t="n">
        <v>0.98375</v>
      </c>
      <c r="N137" t="n">
        <v>16.915</v>
      </c>
      <c r="O137" t="n">
        <v>0.028197</v>
      </c>
      <c r="P137" t="n">
        <v>0.45279</v>
      </c>
      <c r="Q137" t="n">
        <v>0.3919</v>
      </c>
      <c r="R137" t="n">
        <v>18.18</v>
      </c>
      <c r="S137" t="n">
        <v>0.020017</v>
      </c>
      <c r="T137" t="n">
        <v>0.0025756</v>
      </c>
      <c r="U137" t="n">
        <v>0.32421</v>
      </c>
      <c r="V137" t="n">
        <v>35</v>
      </c>
      <c r="W137" t="n">
        <v>0.008600200000000001</v>
      </c>
      <c r="X137" t="n">
        <v>0.0041283</v>
      </c>
      <c r="Y137" t="n">
        <v>1.2618e-07</v>
      </c>
      <c r="Z137" t="n">
        <v>0.37</v>
      </c>
      <c r="AA137" t="n">
        <v>75</v>
      </c>
      <c r="AB137" t="n">
        <v>30</v>
      </c>
      <c r="AC137" t="n">
        <v>0</v>
      </c>
      <c r="AD137" t="n">
        <v>390000</v>
      </c>
      <c r="AE137" t="n">
        <v>292.34</v>
      </c>
      <c r="AF137" t="n">
        <v>0.35</v>
      </c>
      <c r="AG137" t="n">
        <v>1</v>
      </c>
      <c r="AH137" t="n">
        <v>1</v>
      </c>
      <c r="AI137" t="n">
        <v>1.5431</v>
      </c>
      <c r="AJ137" t="inlineStr">
        <is>
          <t>21a_FC11_OCR1.3_DR35</t>
        </is>
      </c>
      <c r="AM137">
        <f>($AR$9+$AS$9*AA137/100)</f>
        <v/>
      </c>
      <c r="AN137">
        <f>($AT$9+$AU$9*AA137/100)</f>
        <v/>
      </c>
      <c r="AO137">
        <f>($AV$9+$AW$9*AA137/100)</f>
        <v/>
      </c>
      <c r="AP137">
        <f>AM137+AN137*EXP(AO137*-G137/H137)</f>
        <v/>
      </c>
      <c r="AQ137" s="8">
        <f t="array" aca="1" ref="AQ137" ca="1">INDIRECT(CONCATENATE("Sheet1!K",AA137+2))+INDIRECT(CONCATENATE("Sheet1!J",AA137))*-PM5_Pu_GHS_AYBR!G137/PM5_Pu_GHS_AYBR!H137</f>
        <v/>
      </c>
    </row>
    <row r="138">
      <c r="A138" t="inlineStr">
        <is>
          <t>PM5</t>
        </is>
      </c>
      <c r="B138" t="inlineStr">
        <is>
          <t>GHS</t>
        </is>
      </c>
      <c r="C138" t="inlineStr">
        <is>
          <t>Empire_Wind_1</t>
        </is>
      </c>
      <c r="D138" t="inlineStr">
        <is>
          <t>S3</t>
        </is>
      </c>
      <c r="E138" t="n">
        <v>0</v>
      </c>
      <c r="F138" t="n">
        <v>16</v>
      </c>
      <c r="G138" t="n">
        <v>-31.9</v>
      </c>
      <c r="H138" t="n">
        <v>40</v>
      </c>
      <c r="I138" t="n">
        <v>9.699999999999999</v>
      </c>
      <c r="J138" t="n">
        <v>61.1536</v>
      </c>
      <c r="K138" t="n">
        <v>17.5447</v>
      </c>
      <c r="L138" t="n">
        <v>11.7103</v>
      </c>
      <c r="M138" t="n">
        <v>0.98375</v>
      </c>
      <c r="N138" t="n">
        <v>11.8099</v>
      </c>
      <c r="O138" t="n">
        <v>0.03959</v>
      </c>
      <c r="P138" t="n">
        <v>0.45279</v>
      </c>
      <c r="Q138" t="n">
        <v>0.3919</v>
      </c>
      <c r="R138" t="n">
        <v>18.18</v>
      </c>
      <c r="S138" t="n">
        <v>0.020017</v>
      </c>
      <c r="T138" t="n">
        <v>0.0025756</v>
      </c>
      <c r="U138" t="n">
        <v>0.32421</v>
      </c>
      <c r="V138" t="n">
        <v>35</v>
      </c>
      <c r="W138" t="n">
        <v>0.008600200000000001</v>
      </c>
      <c r="X138" t="n">
        <v>0.0041283</v>
      </c>
      <c r="Y138" t="n">
        <v>1.2618e-07</v>
      </c>
      <c r="Z138" t="n">
        <v>0.37</v>
      </c>
      <c r="AA138" t="n">
        <v>75</v>
      </c>
      <c r="AB138" t="n">
        <v>30</v>
      </c>
      <c r="AC138" t="n">
        <v>0</v>
      </c>
      <c r="AD138" t="n">
        <v>390000</v>
      </c>
      <c r="AE138" t="n">
        <v>292.34</v>
      </c>
      <c r="AF138" t="n">
        <v>0.35</v>
      </c>
      <c r="AG138" t="n">
        <v>1</v>
      </c>
      <c r="AH138" t="n">
        <v>1</v>
      </c>
      <c r="AI138" t="n">
        <v>1.5431</v>
      </c>
      <c r="AJ138" t="inlineStr">
        <is>
          <t>21a_FC11_OCR1.3_DR35</t>
        </is>
      </c>
      <c r="AM138">
        <f>($AR$9+$AS$9*AA138/100)</f>
        <v/>
      </c>
      <c r="AN138">
        <f>($AT$9+$AU$9*AA138/100)</f>
        <v/>
      </c>
      <c r="AO138">
        <f>($AV$9+$AW$9*AA138/100)</f>
        <v/>
      </c>
      <c r="AP138">
        <f>AM138+AN138*EXP(AO138*-G138/H138)</f>
        <v/>
      </c>
      <c r="AQ138" s="8">
        <f t="array" aca="1" ref="AQ138" ca="1">INDIRECT(CONCATENATE("Sheet1!K",AA138+2))+INDIRECT(CONCATENATE("Sheet1!J",AA138))*-PM5_Pu_GHS_AYBR!G138/PM5_Pu_GHS_AYBR!H138</f>
        <v/>
      </c>
    </row>
    <row r="139">
      <c r="A139" t="inlineStr">
        <is>
          <t>PM5</t>
        </is>
      </c>
      <c r="B139" t="inlineStr">
        <is>
          <t>GHS</t>
        </is>
      </c>
      <c r="C139" t="inlineStr">
        <is>
          <t>Empire_Wind_1</t>
        </is>
      </c>
      <c r="D139" t="inlineStr">
        <is>
          <t>S3</t>
        </is>
      </c>
      <c r="E139" t="n">
        <v>0</v>
      </c>
      <c r="F139" t="n">
        <v>17</v>
      </c>
      <c r="G139" t="n">
        <v>-37.4</v>
      </c>
      <c r="H139" t="n">
        <v>40</v>
      </c>
      <c r="I139" t="n">
        <v>9.699999999999999</v>
      </c>
      <c r="J139" t="n">
        <v>61.1536</v>
      </c>
      <c r="K139" t="n">
        <v>20.3972</v>
      </c>
      <c r="L139" t="n">
        <v>13.6948</v>
      </c>
      <c r="M139" t="n">
        <v>0.98375</v>
      </c>
      <c r="N139" t="n">
        <v>18.4136</v>
      </c>
      <c r="O139" t="n">
        <v>0.02584</v>
      </c>
      <c r="P139" t="n">
        <v>0.45279</v>
      </c>
      <c r="Q139" t="n">
        <v>0.3919</v>
      </c>
      <c r="R139" t="n">
        <v>18.18</v>
      </c>
      <c r="S139" t="n">
        <v>0.020017</v>
      </c>
      <c r="T139" t="n">
        <v>0.0025756</v>
      </c>
      <c r="U139" t="n">
        <v>0.32421</v>
      </c>
      <c r="V139" t="n">
        <v>35</v>
      </c>
      <c r="W139" t="n">
        <v>0.008600200000000001</v>
      </c>
      <c r="X139" t="n">
        <v>0.0041283</v>
      </c>
      <c r="Y139" t="n">
        <v>1.2618e-07</v>
      </c>
      <c r="Z139" t="n">
        <v>0.37</v>
      </c>
      <c r="AA139" t="n">
        <v>75</v>
      </c>
      <c r="AB139" t="n">
        <v>30</v>
      </c>
      <c r="AC139" t="n">
        <v>0</v>
      </c>
      <c r="AD139" t="n">
        <v>390000</v>
      </c>
      <c r="AE139" t="n">
        <v>322.64</v>
      </c>
      <c r="AF139" t="n">
        <v>0.35</v>
      </c>
      <c r="AG139" t="n">
        <v>1</v>
      </c>
      <c r="AH139" t="n">
        <v>1</v>
      </c>
      <c r="AI139" t="n">
        <v>1.5431</v>
      </c>
      <c r="AJ139" t="inlineStr">
        <is>
          <t>21a_FC11_OCR1.3_DR35</t>
        </is>
      </c>
      <c r="AM139">
        <f>($AR$9+$AS$9*AA139/100)</f>
        <v/>
      </c>
      <c r="AN139">
        <f>($AT$9+$AU$9*AA139/100)</f>
        <v/>
      </c>
      <c r="AO139">
        <f>($AV$9+$AW$9*AA139/100)</f>
        <v/>
      </c>
      <c r="AP139">
        <f>AM139+AN139*EXP(AO139*-G139/H139)</f>
        <v/>
      </c>
      <c r="AQ139" s="8">
        <f t="array" aca="1" ref="AQ139" ca="1">INDIRECT(CONCATENATE("Sheet1!K",AA139+2))+INDIRECT(CONCATENATE("Sheet1!J",AA139))*-PM5_Pu_GHS_AYBR!G139/PM5_Pu_GHS_AYBR!H139</f>
        <v/>
      </c>
    </row>
    <row r="140">
      <c r="A140" t="inlineStr">
        <is>
          <t>PM5</t>
        </is>
      </c>
      <c r="B140" t="inlineStr">
        <is>
          <t>GHS</t>
        </is>
      </c>
      <c r="C140" t="inlineStr">
        <is>
          <t>Empire_Wind_1</t>
        </is>
      </c>
      <c r="D140" t="inlineStr">
        <is>
          <t>S3</t>
        </is>
      </c>
      <c r="E140" t="n">
        <v>0</v>
      </c>
      <c r="F140" t="n">
        <v>17</v>
      </c>
      <c r="G140" t="n">
        <v>-36.9</v>
      </c>
      <c r="H140" t="n">
        <v>40</v>
      </c>
      <c r="I140" t="n">
        <v>9.699999999999999</v>
      </c>
      <c r="J140" t="n">
        <v>61.1536</v>
      </c>
      <c r="K140" t="n">
        <v>20.1379</v>
      </c>
      <c r="L140" t="n">
        <v>13.5144</v>
      </c>
      <c r="M140" t="n">
        <v>0.98375</v>
      </c>
      <c r="N140" t="n">
        <v>17.5228</v>
      </c>
      <c r="O140" t="n">
        <v>0.02709</v>
      </c>
      <c r="P140" t="n">
        <v>0.45279</v>
      </c>
      <c r="Q140" t="n">
        <v>0.3919</v>
      </c>
      <c r="R140" t="n">
        <v>18.18</v>
      </c>
      <c r="S140" t="n">
        <v>0.020017</v>
      </c>
      <c r="T140" t="n">
        <v>0.0025756</v>
      </c>
      <c r="U140" t="n">
        <v>0.32421</v>
      </c>
      <c r="V140" t="n">
        <v>35</v>
      </c>
      <c r="W140" t="n">
        <v>0.008600200000000001</v>
      </c>
      <c r="X140" t="n">
        <v>0.0041283</v>
      </c>
      <c r="Y140" t="n">
        <v>1.2618e-07</v>
      </c>
      <c r="Z140" t="n">
        <v>0.37</v>
      </c>
      <c r="AA140" t="n">
        <v>75</v>
      </c>
      <c r="AB140" t="n">
        <v>30</v>
      </c>
      <c r="AC140" t="n">
        <v>0</v>
      </c>
      <c r="AD140" t="n">
        <v>390000</v>
      </c>
      <c r="AE140" t="n">
        <v>322.64</v>
      </c>
      <c r="AF140" t="n">
        <v>0.35</v>
      </c>
      <c r="AG140" t="n">
        <v>1</v>
      </c>
      <c r="AH140" t="n">
        <v>1</v>
      </c>
      <c r="AI140" t="n">
        <v>1.5431</v>
      </c>
      <c r="AJ140" t="inlineStr">
        <is>
          <t>21a_FC11_OCR1.3_DR35</t>
        </is>
      </c>
      <c r="AM140">
        <f>($AR$9+$AS$9*AA140/100)</f>
        <v/>
      </c>
      <c r="AN140">
        <f>($AT$9+$AU$9*AA140/100)</f>
        <v/>
      </c>
      <c r="AO140">
        <f>($AV$9+$AW$9*AA140/100)</f>
        <v/>
      </c>
      <c r="AP140">
        <f>AM140+AN140*EXP(AO140*-G140/H140)</f>
        <v/>
      </c>
      <c r="AQ140" s="8">
        <f t="array" aca="1" ref="AQ140" ca="1">INDIRECT(CONCATENATE("Sheet1!K",AA140+2))+INDIRECT(CONCATENATE("Sheet1!J",AA140))*-PM5_Pu_GHS_AYBR!G140/PM5_Pu_GHS_AYBR!H140</f>
        <v/>
      </c>
    </row>
    <row r="141">
      <c r="A141" t="inlineStr">
        <is>
          <t>PM5</t>
        </is>
      </c>
      <c r="B141" t="inlineStr">
        <is>
          <t>GHS</t>
        </is>
      </c>
      <c r="C141" t="inlineStr">
        <is>
          <t>Empire_Wind_1</t>
        </is>
      </c>
      <c r="D141" t="inlineStr">
        <is>
          <t>S3</t>
        </is>
      </c>
      <c r="E141" t="n">
        <v>0</v>
      </c>
      <c r="F141" t="n">
        <v>17</v>
      </c>
      <c r="G141" t="n">
        <v>-36.4</v>
      </c>
      <c r="H141" t="n">
        <v>40</v>
      </c>
      <c r="I141" t="n">
        <v>9.699999999999999</v>
      </c>
      <c r="J141" t="n">
        <v>61.1536</v>
      </c>
      <c r="K141" t="n">
        <v>19.8786</v>
      </c>
      <c r="L141" t="n">
        <v>13.334</v>
      </c>
      <c r="M141" t="n">
        <v>0.98375</v>
      </c>
      <c r="N141" t="n">
        <v>16.7143</v>
      </c>
      <c r="O141" t="n">
        <v>0.02834</v>
      </c>
      <c r="P141" t="n">
        <v>0.45279</v>
      </c>
      <c r="Q141" t="n">
        <v>0.3919</v>
      </c>
      <c r="R141" t="n">
        <v>18.18</v>
      </c>
      <c r="S141" t="n">
        <v>0.020017</v>
      </c>
      <c r="T141" t="n">
        <v>0.0025756</v>
      </c>
      <c r="U141" t="n">
        <v>0.32421</v>
      </c>
      <c r="V141" t="n">
        <v>35</v>
      </c>
      <c r="W141" t="n">
        <v>0.008600200000000001</v>
      </c>
      <c r="X141" t="n">
        <v>0.0041283</v>
      </c>
      <c r="Y141" t="n">
        <v>1.2618e-07</v>
      </c>
      <c r="Z141" t="n">
        <v>0.37</v>
      </c>
      <c r="AA141" t="n">
        <v>75</v>
      </c>
      <c r="AB141" t="n">
        <v>30</v>
      </c>
      <c r="AC141" t="n">
        <v>0</v>
      </c>
      <c r="AD141" t="n">
        <v>390000</v>
      </c>
      <c r="AE141" t="n">
        <v>322.64</v>
      </c>
      <c r="AF141" t="n">
        <v>0.35</v>
      </c>
      <c r="AG141" t="n">
        <v>1</v>
      </c>
      <c r="AH141" t="n">
        <v>1</v>
      </c>
      <c r="AI141" t="n">
        <v>1.5431</v>
      </c>
      <c r="AJ141" t="inlineStr">
        <is>
          <t>21a_FC11_OCR1.3_DR35</t>
        </is>
      </c>
      <c r="AM141">
        <f>($AR$9+$AS$9*AA141/100)</f>
        <v/>
      </c>
      <c r="AN141">
        <f>($AT$9+$AU$9*AA141/100)</f>
        <v/>
      </c>
      <c r="AO141">
        <f>($AV$9+$AW$9*AA141/100)</f>
        <v/>
      </c>
      <c r="AP141">
        <f>AM141+AN141*EXP(AO141*-G141/H141)</f>
        <v/>
      </c>
      <c r="AQ141" s="8">
        <f t="array" aca="1" ref="AQ141" ca="1">INDIRECT(CONCATENATE("Sheet1!K",AA141+2))+INDIRECT(CONCATENATE("Sheet1!J",AA141))*-PM5_Pu_GHS_AYBR!G141/PM5_Pu_GHS_AYBR!H141</f>
        <v/>
      </c>
    </row>
    <row r="142">
      <c r="A142" t="inlineStr">
        <is>
          <t>PM5</t>
        </is>
      </c>
      <c r="B142" t="inlineStr">
        <is>
          <t>GHS</t>
        </is>
      </c>
      <c r="C142" t="inlineStr">
        <is>
          <t>Empire_Wind_1</t>
        </is>
      </c>
      <c r="D142" t="inlineStr">
        <is>
          <t>S3</t>
        </is>
      </c>
      <c r="E142" t="n">
        <v>0</v>
      </c>
      <c r="F142" t="n">
        <v>17</v>
      </c>
      <c r="G142" t="n">
        <v>-35.9</v>
      </c>
      <c r="H142" t="n">
        <v>40</v>
      </c>
      <c r="I142" t="n">
        <v>9.699999999999999</v>
      </c>
      <c r="J142" t="n">
        <v>61.1536</v>
      </c>
      <c r="K142" t="n">
        <v>19.6193</v>
      </c>
      <c r="L142" t="n">
        <v>13.1536</v>
      </c>
      <c r="M142" t="n">
        <v>0.98375</v>
      </c>
      <c r="N142" t="n">
        <v>15.9771</v>
      </c>
      <c r="O142" t="n">
        <v>0.02959</v>
      </c>
      <c r="P142" t="n">
        <v>0.45279</v>
      </c>
      <c r="Q142" t="n">
        <v>0.3919</v>
      </c>
      <c r="R142" t="n">
        <v>18.18</v>
      </c>
      <c r="S142" t="n">
        <v>0.020017</v>
      </c>
      <c r="T142" t="n">
        <v>0.0025756</v>
      </c>
      <c r="U142" t="n">
        <v>0.32421</v>
      </c>
      <c r="V142" t="n">
        <v>35</v>
      </c>
      <c r="W142" t="n">
        <v>0.008600200000000001</v>
      </c>
      <c r="X142" t="n">
        <v>0.0041283</v>
      </c>
      <c r="Y142" t="n">
        <v>1.2618e-07</v>
      </c>
      <c r="Z142" t="n">
        <v>0.37</v>
      </c>
      <c r="AA142" t="n">
        <v>75</v>
      </c>
      <c r="AB142" t="n">
        <v>30</v>
      </c>
      <c r="AC142" t="n">
        <v>0</v>
      </c>
      <c r="AD142" t="n">
        <v>390000</v>
      </c>
      <c r="AE142" t="n">
        <v>322.64</v>
      </c>
      <c r="AF142" t="n">
        <v>0.35</v>
      </c>
      <c r="AG142" t="n">
        <v>1</v>
      </c>
      <c r="AH142" t="n">
        <v>1</v>
      </c>
      <c r="AI142" t="n">
        <v>1.5431</v>
      </c>
      <c r="AJ142" t="inlineStr">
        <is>
          <t>21a_FC11_OCR1.3_DR35</t>
        </is>
      </c>
      <c r="AM142">
        <f>($AR$9+$AS$9*AA142/100)</f>
        <v/>
      </c>
      <c r="AN142">
        <f>($AT$9+$AU$9*AA142/100)</f>
        <v/>
      </c>
      <c r="AO142">
        <f>($AV$9+$AW$9*AA142/100)</f>
        <v/>
      </c>
      <c r="AP142">
        <f>AM142+AN142*EXP(AO142*-G142/H142)</f>
        <v/>
      </c>
      <c r="AQ142" s="8">
        <f t="array" aca="1" ref="AQ142" ca="1">INDIRECT(CONCATENATE("Sheet1!K",AA142+2))+INDIRECT(CONCATENATE("Sheet1!J",AA142))*-PM5_Pu_GHS_AYBR!G142/PM5_Pu_GHS_AYBR!H142</f>
        <v/>
      </c>
    </row>
    <row r="143">
      <c r="A143" t="inlineStr">
        <is>
          <t>PM5</t>
        </is>
      </c>
      <c r="B143" t="inlineStr">
        <is>
          <t>GHS</t>
        </is>
      </c>
      <c r="C143" t="inlineStr">
        <is>
          <t>Empire_Wind_1</t>
        </is>
      </c>
      <c r="D143" t="inlineStr">
        <is>
          <t>S3</t>
        </is>
      </c>
      <c r="E143" t="n">
        <v>0</v>
      </c>
      <c r="F143" t="n">
        <v>17</v>
      </c>
      <c r="G143" t="n">
        <v>-35.4</v>
      </c>
      <c r="H143" t="n">
        <v>40</v>
      </c>
      <c r="I143" t="n">
        <v>9.699999999999999</v>
      </c>
      <c r="J143" t="n">
        <v>61.1536</v>
      </c>
      <c r="K143" t="n">
        <v>19.3599</v>
      </c>
      <c r="L143" t="n">
        <v>12.9732</v>
      </c>
      <c r="M143" t="n">
        <v>0.98375</v>
      </c>
      <c r="N143" t="n">
        <v>15.3021</v>
      </c>
      <c r="O143" t="n">
        <v>0.03084</v>
      </c>
      <c r="P143" t="n">
        <v>0.45279</v>
      </c>
      <c r="Q143" t="n">
        <v>0.3919</v>
      </c>
      <c r="R143" t="n">
        <v>18.18</v>
      </c>
      <c r="S143" t="n">
        <v>0.020017</v>
      </c>
      <c r="T143" t="n">
        <v>0.0025756</v>
      </c>
      <c r="U143" t="n">
        <v>0.32421</v>
      </c>
      <c r="V143" t="n">
        <v>35</v>
      </c>
      <c r="W143" t="n">
        <v>0.008600200000000001</v>
      </c>
      <c r="X143" t="n">
        <v>0.0041283</v>
      </c>
      <c r="Y143" t="n">
        <v>1.2618e-07</v>
      </c>
      <c r="Z143" t="n">
        <v>0.37</v>
      </c>
      <c r="AA143" t="n">
        <v>75</v>
      </c>
      <c r="AB143" t="n">
        <v>30</v>
      </c>
      <c r="AC143" t="n">
        <v>0</v>
      </c>
      <c r="AD143" t="n">
        <v>390000</v>
      </c>
      <c r="AE143" t="n">
        <v>322.64</v>
      </c>
      <c r="AF143" t="n">
        <v>0.35</v>
      </c>
      <c r="AG143" t="n">
        <v>1</v>
      </c>
      <c r="AH143" t="n">
        <v>1</v>
      </c>
      <c r="AI143" t="n">
        <v>1.5431</v>
      </c>
      <c r="AJ143" t="inlineStr">
        <is>
          <t>21a_FC11_OCR1.3_DR35</t>
        </is>
      </c>
      <c r="AM143">
        <f>($AR$9+$AS$9*AA143/100)</f>
        <v/>
      </c>
      <c r="AN143">
        <f>($AT$9+$AU$9*AA143/100)</f>
        <v/>
      </c>
      <c r="AO143">
        <f>($AV$9+$AW$9*AA143/100)</f>
        <v/>
      </c>
      <c r="AP143">
        <f>AM143+AN143*EXP(AO143*-G143/H143)</f>
        <v/>
      </c>
      <c r="AQ143" s="8">
        <f t="array" aca="1" ref="AQ143" ca="1">INDIRECT(CONCATENATE("Sheet1!K",AA143+2))+INDIRECT(CONCATENATE("Sheet1!J",AA143))*-PM5_Pu_GHS_AYBR!G143/PM5_Pu_GHS_AYBR!H143</f>
        <v/>
      </c>
    </row>
    <row r="144">
      <c r="A144" t="inlineStr">
        <is>
          <t>PM5</t>
        </is>
      </c>
      <c r="B144" t="inlineStr">
        <is>
          <t>GHS</t>
        </is>
      </c>
      <c r="C144" t="inlineStr">
        <is>
          <t>Empire_Wind_1</t>
        </is>
      </c>
      <c r="D144" t="inlineStr">
        <is>
          <t>S3</t>
        </is>
      </c>
      <c r="E144" t="n">
        <v>0</v>
      </c>
      <c r="F144" t="n">
        <v>17</v>
      </c>
      <c r="G144" t="n">
        <v>-35</v>
      </c>
      <c r="H144" t="n">
        <v>35</v>
      </c>
      <c r="I144" t="n">
        <v>9.699999999999999</v>
      </c>
      <c r="J144" t="n">
        <v>61.1536</v>
      </c>
      <c r="K144" t="n">
        <v>21.7457</v>
      </c>
      <c r="L144" t="n">
        <v>12.8289</v>
      </c>
      <c r="M144" t="n">
        <v>0.98375</v>
      </c>
      <c r="N144" t="n">
        <v>23.4815</v>
      </c>
      <c r="O144" t="n">
        <v>0.01934</v>
      </c>
      <c r="P144" t="n">
        <v>0.45279</v>
      </c>
      <c r="Q144" t="n">
        <v>0.3919</v>
      </c>
      <c r="R144" t="n">
        <v>18.18</v>
      </c>
      <c r="S144" t="n">
        <v>0.020017</v>
      </c>
      <c r="T144" t="n">
        <v>0.0025756</v>
      </c>
      <c r="U144" t="n">
        <v>0.32421</v>
      </c>
      <c r="V144" t="n">
        <v>35</v>
      </c>
      <c r="W144" t="n">
        <v>0.008600200000000001</v>
      </c>
      <c r="X144" t="n">
        <v>0.0041283</v>
      </c>
      <c r="Y144" t="n">
        <v>1.2618e-07</v>
      </c>
      <c r="Z144" t="n">
        <v>0.37</v>
      </c>
      <c r="AA144" t="n">
        <v>75</v>
      </c>
      <c r="AB144" t="n">
        <v>30</v>
      </c>
      <c r="AC144" t="n">
        <v>0</v>
      </c>
      <c r="AD144" t="n">
        <v>390000</v>
      </c>
      <c r="AE144" t="n">
        <v>322.64</v>
      </c>
      <c r="AF144" t="n">
        <v>0.35</v>
      </c>
      <c r="AG144" t="n">
        <v>1</v>
      </c>
      <c r="AH144" t="n">
        <v>1</v>
      </c>
      <c r="AI144" t="n">
        <v>1.5431</v>
      </c>
      <c r="AJ144" t="inlineStr">
        <is>
          <t>21a_FC11_OCR1.3_DR35</t>
        </is>
      </c>
      <c r="AM144">
        <f>($AR$9+$AS$9*AA144/100)</f>
        <v/>
      </c>
      <c r="AN144">
        <f>($AT$9+$AU$9*AA144/100)</f>
        <v/>
      </c>
      <c r="AO144">
        <f>($AV$9+$AW$9*AA144/100)</f>
        <v/>
      </c>
      <c r="AP144">
        <f>AM144+AN144*EXP(AO144*-G144/H144)</f>
        <v/>
      </c>
      <c r="AQ144" s="8">
        <f t="array" aca="1" ref="AQ144" ca="1">INDIRECT(CONCATENATE("Sheet1!K",AA144+2))+INDIRECT(CONCATENATE("Sheet1!J",AA144))*-PM5_Pu_GHS_AYBR!G144/PM5_Pu_GHS_AYBR!H144</f>
        <v/>
      </c>
    </row>
    <row r="145">
      <c r="A145" t="inlineStr">
        <is>
          <t>PM5</t>
        </is>
      </c>
      <c r="B145" t="inlineStr">
        <is>
          <t>GHS</t>
        </is>
      </c>
      <c r="C145" t="inlineStr">
        <is>
          <t>Empire_Wind_1</t>
        </is>
      </c>
      <c r="D145" t="inlineStr">
        <is>
          <t>S3</t>
        </is>
      </c>
      <c r="E145" t="n">
        <v>0</v>
      </c>
      <c r="F145" t="n">
        <v>17</v>
      </c>
      <c r="G145" t="n">
        <v>-34.9</v>
      </c>
      <c r="H145" t="n">
        <v>35</v>
      </c>
      <c r="I145" t="n">
        <v>9.699999999999999</v>
      </c>
      <c r="J145" t="n">
        <v>61.1536</v>
      </c>
      <c r="K145" t="n">
        <v>21.6864</v>
      </c>
      <c r="L145" t="n">
        <v>12.7928</v>
      </c>
      <c r="M145" t="n">
        <v>0.98375</v>
      </c>
      <c r="N145" t="n">
        <v>23.4121</v>
      </c>
      <c r="O145" t="n">
        <v>0.019626</v>
      </c>
      <c r="P145" t="n">
        <v>0.45279</v>
      </c>
      <c r="Q145" t="n">
        <v>0.3919</v>
      </c>
      <c r="R145" t="n">
        <v>18.18</v>
      </c>
      <c r="S145" t="n">
        <v>0.020017</v>
      </c>
      <c r="T145" t="n">
        <v>0.0025756</v>
      </c>
      <c r="U145" t="n">
        <v>0.32421</v>
      </c>
      <c r="V145" t="n">
        <v>35</v>
      </c>
      <c r="W145" t="n">
        <v>0.008600200000000001</v>
      </c>
      <c r="X145" t="n">
        <v>0.0041283</v>
      </c>
      <c r="Y145" t="n">
        <v>1.2618e-07</v>
      </c>
      <c r="Z145" t="n">
        <v>0.37</v>
      </c>
      <c r="AA145" t="n">
        <v>75</v>
      </c>
      <c r="AB145" t="n">
        <v>30</v>
      </c>
      <c r="AC145" t="n">
        <v>0</v>
      </c>
      <c r="AD145" t="n">
        <v>390000</v>
      </c>
      <c r="AE145" t="n">
        <v>322.64</v>
      </c>
      <c r="AF145" t="n">
        <v>0.35</v>
      </c>
      <c r="AG145" t="n">
        <v>1</v>
      </c>
      <c r="AH145" t="n">
        <v>1</v>
      </c>
      <c r="AI145" t="n">
        <v>1.5431</v>
      </c>
      <c r="AJ145" t="inlineStr">
        <is>
          <t>21a_FC11_OCR1.3_DR35</t>
        </is>
      </c>
      <c r="AM145">
        <f>($AR$9+$AS$9*AA145/100)</f>
        <v/>
      </c>
      <c r="AN145">
        <f>($AT$9+$AU$9*AA145/100)</f>
        <v/>
      </c>
      <c r="AO145">
        <f>($AV$9+$AW$9*AA145/100)</f>
        <v/>
      </c>
      <c r="AP145">
        <f>AM145+AN145*EXP(AO145*-G145/H145)</f>
        <v/>
      </c>
      <c r="AQ145" s="8">
        <f t="array" aca="1" ref="AQ145" ca="1">INDIRECT(CONCATENATE("Sheet1!K",AA145+2))+INDIRECT(CONCATENATE("Sheet1!J",AA145))*-PM5_Pu_GHS_AYBR!G145/PM5_Pu_GHS_AYBR!H145</f>
        <v/>
      </c>
    </row>
    <row r="146">
      <c r="A146" t="inlineStr">
        <is>
          <t>PM5</t>
        </is>
      </c>
      <c r="B146" t="inlineStr">
        <is>
          <t>GHS</t>
        </is>
      </c>
      <c r="C146" t="inlineStr">
        <is>
          <t>Empire_Wind_1</t>
        </is>
      </c>
      <c r="D146" t="inlineStr">
        <is>
          <t>S3</t>
        </is>
      </c>
      <c r="E146" t="n">
        <v>0</v>
      </c>
      <c r="F146" t="n">
        <v>17</v>
      </c>
      <c r="G146" t="n">
        <v>-34.9</v>
      </c>
      <c r="H146" t="n">
        <v>40</v>
      </c>
      <c r="I146" t="n">
        <v>9.699999999999999</v>
      </c>
      <c r="J146" t="n">
        <v>61.1536</v>
      </c>
      <c r="K146" t="n">
        <v>19.1006</v>
      </c>
      <c r="L146" t="n">
        <v>12.7928</v>
      </c>
      <c r="M146" t="n">
        <v>0.98375</v>
      </c>
      <c r="N146" t="n">
        <v>14.6819</v>
      </c>
      <c r="O146" t="n">
        <v>0.03209</v>
      </c>
      <c r="P146" t="n">
        <v>0.45279</v>
      </c>
      <c r="Q146" t="n">
        <v>0.3919</v>
      </c>
      <c r="R146" t="n">
        <v>18.18</v>
      </c>
      <c r="S146" t="n">
        <v>0.020017</v>
      </c>
      <c r="T146" t="n">
        <v>0.0025756</v>
      </c>
      <c r="U146" t="n">
        <v>0.32421</v>
      </c>
      <c r="V146" t="n">
        <v>35</v>
      </c>
      <c r="W146" t="n">
        <v>0.008600200000000001</v>
      </c>
      <c r="X146" t="n">
        <v>0.0041283</v>
      </c>
      <c r="Y146" t="n">
        <v>1.2618e-07</v>
      </c>
      <c r="Z146" t="n">
        <v>0.37</v>
      </c>
      <c r="AA146" t="n">
        <v>75</v>
      </c>
      <c r="AB146" t="n">
        <v>30</v>
      </c>
      <c r="AC146" t="n">
        <v>0</v>
      </c>
      <c r="AD146" t="n">
        <v>390000</v>
      </c>
      <c r="AE146" t="n">
        <v>322.64</v>
      </c>
      <c r="AF146" t="n">
        <v>0.35</v>
      </c>
      <c r="AG146" t="n">
        <v>1</v>
      </c>
      <c r="AH146" t="n">
        <v>1</v>
      </c>
      <c r="AI146" t="n">
        <v>1.5431</v>
      </c>
      <c r="AJ146" t="inlineStr">
        <is>
          <t>21a_FC11_OCR1.3_DR35</t>
        </is>
      </c>
      <c r="AM146">
        <f>($AR$9+$AS$9*AA146/100)</f>
        <v/>
      </c>
      <c r="AN146">
        <f>($AT$9+$AU$9*AA146/100)</f>
        <v/>
      </c>
      <c r="AO146">
        <f>($AV$9+$AW$9*AA146/100)</f>
        <v/>
      </c>
      <c r="AP146">
        <f>AM146+AN146*EXP(AO146*-G146/H146)</f>
        <v/>
      </c>
      <c r="AQ146" s="8">
        <f t="array" aca="1" ref="AQ146" ca="1">INDIRECT(CONCATENATE("Sheet1!K",AA146+2))+INDIRECT(CONCATENATE("Sheet1!J",AA146))*-PM5_Pu_GHS_AYBR!G146/PM5_Pu_GHS_AYBR!H146</f>
        <v/>
      </c>
    </row>
    <row r="147">
      <c r="A147" t="inlineStr">
        <is>
          <t>PM5</t>
        </is>
      </c>
      <c r="B147" t="inlineStr">
        <is>
          <t>GHS</t>
        </is>
      </c>
      <c r="C147" t="inlineStr">
        <is>
          <t>Empire_Wind_1</t>
        </is>
      </c>
      <c r="D147" t="inlineStr">
        <is>
          <t>S3</t>
        </is>
      </c>
      <c r="E147" t="n">
        <v>0</v>
      </c>
      <c r="F147" t="n">
        <v>18</v>
      </c>
      <c r="G147" t="n">
        <v>-40</v>
      </c>
      <c r="H147" t="n">
        <v>40</v>
      </c>
      <c r="I147" t="n">
        <v>9.699999999999999</v>
      </c>
      <c r="J147" t="n">
        <v>61.1536</v>
      </c>
      <c r="K147" t="n">
        <v>21.7457</v>
      </c>
      <c r="L147" t="n">
        <v>14.633</v>
      </c>
      <c r="M147" t="n">
        <v>0.98375</v>
      </c>
      <c r="N147" t="n">
        <v>23.6691</v>
      </c>
      <c r="O147" t="n">
        <v>0.01934</v>
      </c>
      <c r="P147" t="n">
        <v>0.45279</v>
      </c>
      <c r="Q147" t="n">
        <v>0.3919</v>
      </c>
      <c r="R147" t="n">
        <v>18.18</v>
      </c>
      <c r="S147" t="n">
        <v>0.020017</v>
      </c>
      <c r="T147" t="n">
        <v>0.0025756</v>
      </c>
      <c r="U147" t="n">
        <v>0.32421</v>
      </c>
      <c r="V147" t="n">
        <v>35</v>
      </c>
      <c r="W147" t="n">
        <v>0.008600200000000001</v>
      </c>
      <c r="X147" t="n">
        <v>0.0041283</v>
      </c>
      <c r="Y147" t="n">
        <v>1.2618e-07</v>
      </c>
      <c r="Z147" t="n">
        <v>0.37</v>
      </c>
      <c r="AA147" t="n">
        <v>75</v>
      </c>
      <c r="AB147" t="n">
        <v>30</v>
      </c>
      <c r="AC147" t="n">
        <v>0</v>
      </c>
      <c r="AD147" t="n">
        <v>390000</v>
      </c>
      <c r="AE147" t="n">
        <v>352.94</v>
      </c>
      <c r="AF147" t="n">
        <v>0.35</v>
      </c>
      <c r="AG147" t="n">
        <v>1</v>
      </c>
      <c r="AH147" t="n">
        <v>1</v>
      </c>
      <c r="AI147" t="n">
        <v>1.5431</v>
      </c>
      <c r="AJ147" t="inlineStr">
        <is>
          <t>21a_FC11_OCR1.3_DR35</t>
        </is>
      </c>
      <c r="AM147">
        <f>($AR$9+$AS$9*AA147/100)</f>
        <v/>
      </c>
      <c r="AN147">
        <f>($AT$9+$AU$9*AA147/100)</f>
        <v/>
      </c>
      <c r="AO147">
        <f>($AV$9+$AW$9*AA147/100)</f>
        <v/>
      </c>
      <c r="AP147">
        <f>AM147+AN147*EXP(AO147*-G147/H147)</f>
        <v/>
      </c>
      <c r="AQ147" s="8">
        <f t="array" aca="1" ref="AQ147" ca="1">INDIRECT(CONCATENATE("Sheet1!K",AA147+2))+INDIRECT(CONCATENATE("Sheet1!J",AA147))*-PM5_Pu_GHS_AYBR!G147/PM5_Pu_GHS_AYBR!H147</f>
        <v/>
      </c>
    </row>
    <row r="148">
      <c r="A148" t="inlineStr">
        <is>
          <t>PM5</t>
        </is>
      </c>
      <c r="B148" t="inlineStr">
        <is>
          <t>GHS</t>
        </is>
      </c>
      <c r="C148" t="inlineStr">
        <is>
          <t>Empire_Wind_1</t>
        </is>
      </c>
      <c r="D148" t="inlineStr">
        <is>
          <t>S3</t>
        </is>
      </c>
      <c r="E148" t="n">
        <v>0</v>
      </c>
      <c r="F148" t="n">
        <v>18</v>
      </c>
      <c r="G148" t="n">
        <v>-39.58</v>
      </c>
      <c r="H148" t="n">
        <v>40</v>
      </c>
      <c r="I148" t="n">
        <v>9.699999999999999</v>
      </c>
      <c r="J148" t="n">
        <v>61.1536</v>
      </c>
      <c r="K148" t="n">
        <v>21.5279</v>
      </c>
      <c r="L148" t="n">
        <v>14.4814</v>
      </c>
      <c r="M148" t="n">
        <v>0.98375</v>
      </c>
      <c r="N148" t="n">
        <v>23.4121</v>
      </c>
      <c r="O148" t="n">
        <v>0.02039</v>
      </c>
      <c r="P148" t="n">
        <v>0.45279</v>
      </c>
      <c r="Q148" t="n">
        <v>0.3919</v>
      </c>
      <c r="R148" t="n">
        <v>18.18</v>
      </c>
      <c r="S148" t="n">
        <v>0.020017</v>
      </c>
      <c r="T148" t="n">
        <v>0.0025756</v>
      </c>
      <c r="U148" t="n">
        <v>0.32421</v>
      </c>
      <c r="V148" t="n">
        <v>35</v>
      </c>
      <c r="W148" t="n">
        <v>0.008600200000000001</v>
      </c>
      <c r="X148" t="n">
        <v>0.0041283</v>
      </c>
      <c r="Y148" t="n">
        <v>1.2618e-07</v>
      </c>
      <c r="Z148" t="n">
        <v>0.37</v>
      </c>
      <c r="AA148" t="n">
        <v>75</v>
      </c>
      <c r="AB148" t="n">
        <v>30</v>
      </c>
      <c r="AC148" t="n">
        <v>0</v>
      </c>
      <c r="AD148" t="n">
        <v>390000</v>
      </c>
      <c r="AE148" t="n">
        <v>352.94</v>
      </c>
      <c r="AF148" t="n">
        <v>0.35</v>
      </c>
      <c r="AG148" t="n">
        <v>1</v>
      </c>
      <c r="AH148" t="n">
        <v>1</v>
      </c>
      <c r="AI148" t="n">
        <v>1.5431</v>
      </c>
      <c r="AJ148" t="inlineStr">
        <is>
          <t>21a_FC11_OCR1.3_DR35</t>
        </is>
      </c>
      <c r="AM148">
        <f>($AR$9+$AS$9*AA148/100)</f>
        <v/>
      </c>
      <c r="AN148">
        <f>($AT$9+$AU$9*AA148/100)</f>
        <v/>
      </c>
      <c r="AO148">
        <f>($AV$9+$AW$9*AA148/100)</f>
        <v/>
      </c>
      <c r="AP148">
        <f>AM148+AN148*EXP(AO148*-G148/H148)</f>
        <v/>
      </c>
      <c r="AQ148" s="8">
        <f t="array" aca="1" ref="AQ148" ca="1">INDIRECT(CONCATENATE("Sheet1!K",AA148+2))+INDIRECT(CONCATENATE("Sheet1!J",AA148))*-PM5_Pu_GHS_AYBR!G148/PM5_Pu_GHS_AYBR!H148</f>
        <v/>
      </c>
    </row>
    <row r="149">
      <c r="A149" t="inlineStr">
        <is>
          <t>PM5</t>
        </is>
      </c>
      <c r="B149" t="inlineStr">
        <is>
          <t>GHS</t>
        </is>
      </c>
      <c r="C149" t="inlineStr">
        <is>
          <t>Empire_Wind_1</t>
        </is>
      </c>
      <c r="D149" t="inlineStr">
        <is>
          <t>S3</t>
        </is>
      </c>
      <c r="E149" t="n">
        <v>0</v>
      </c>
      <c r="F149" t="n">
        <v>18</v>
      </c>
      <c r="G149" t="n">
        <v>-39.16</v>
      </c>
      <c r="H149" t="n">
        <v>40</v>
      </c>
      <c r="I149" t="n">
        <v>9.699999999999999</v>
      </c>
      <c r="J149" t="n">
        <v>61.1536</v>
      </c>
      <c r="K149" t="n">
        <v>21.31</v>
      </c>
      <c r="L149" t="n">
        <v>14.3299</v>
      </c>
      <c r="M149" t="n">
        <v>0.98375</v>
      </c>
      <c r="N149" t="n">
        <v>22.2065</v>
      </c>
      <c r="O149" t="n">
        <v>0.02144</v>
      </c>
      <c r="P149" t="n">
        <v>0.45279</v>
      </c>
      <c r="Q149" t="n">
        <v>0.3919</v>
      </c>
      <c r="R149" t="n">
        <v>18.18</v>
      </c>
      <c r="S149" t="n">
        <v>0.020017</v>
      </c>
      <c r="T149" t="n">
        <v>0.0025756</v>
      </c>
      <c r="U149" t="n">
        <v>0.32421</v>
      </c>
      <c r="V149" t="n">
        <v>35</v>
      </c>
      <c r="W149" t="n">
        <v>0.008600200000000001</v>
      </c>
      <c r="X149" t="n">
        <v>0.0041283</v>
      </c>
      <c r="Y149" t="n">
        <v>1.2618e-07</v>
      </c>
      <c r="Z149" t="n">
        <v>0.37</v>
      </c>
      <c r="AA149" t="n">
        <v>75</v>
      </c>
      <c r="AB149" t="n">
        <v>30</v>
      </c>
      <c r="AC149" t="n">
        <v>0</v>
      </c>
      <c r="AD149" t="n">
        <v>390000</v>
      </c>
      <c r="AE149" t="n">
        <v>352.94</v>
      </c>
      <c r="AF149" t="n">
        <v>0.35</v>
      </c>
      <c r="AG149" t="n">
        <v>1</v>
      </c>
      <c r="AH149" t="n">
        <v>1</v>
      </c>
      <c r="AI149" t="n">
        <v>1.5431</v>
      </c>
      <c r="AJ149" t="inlineStr">
        <is>
          <t>21a_FC11_OCR1.3_DR35</t>
        </is>
      </c>
      <c r="AM149">
        <f>($AR$9+$AS$9*AA149/100)</f>
        <v/>
      </c>
      <c r="AN149">
        <f>($AT$9+$AU$9*AA149/100)</f>
        <v/>
      </c>
      <c r="AO149">
        <f>($AV$9+$AW$9*AA149/100)</f>
        <v/>
      </c>
      <c r="AP149">
        <f>AM149+AN149*EXP(AO149*-G149/H149)</f>
        <v/>
      </c>
      <c r="AQ149" s="8">
        <f t="array" aca="1" ref="AQ149" ca="1">INDIRECT(CONCATENATE("Sheet1!K",AA149+2))+INDIRECT(CONCATENATE("Sheet1!J",AA149))*-PM5_Pu_GHS_AYBR!G149/PM5_Pu_GHS_AYBR!H149</f>
        <v/>
      </c>
    </row>
    <row r="150">
      <c r="A150" t="inlineStr">
        <is>
          <t>PM5</t>
        </is>
      </c>
      <c r="B150" t="inlineStr">
        <is>
          <t>GHS</t>
        </is>
      </c>
      <c r="C150" t="inlineStr">
        <is>
          <t>Empire_Wind_1</t>
        </is>
      </c>
      <c r="D150" t="inlineStr">
        <is>
          <t>S3</t>
        </is>
      </c>
      <c r="E150" t="n">
        <v>0</v>
      </c>
      <c r="F150" t="n">
        <v>18</v>
      </c>
      <c r="G150" t="n">
        <v>-38.74</v>
      </c>
      <c r="H150" t="n">
        <v>40</v>
      </c>
      <c r="I150" t="n">
        <v>9.699999999999999</v>
      </c>
      <c r="J150" t="n">
        <v>61.1536</v>
      </c>
      <c r="K150" t="n">
        <v>21.0922</v>
      </c>
      <c r="L150" t="n">
        <v>14.1784</v>
      </c>
      <c r="M150" t="n">
        <v>0.98375</v>
      </c>
      <c r="N150" t="n">
        <v>21.1189</v>
      </c>
      <c r="O150" t="n">
        <v>0.02249</v>
      </c>
      <c r="P150" t="n">
        <v>0.45279</v>
      </c>
      <c r="Q150" t="n">
        <v>0.3919</v>
      </c>
      <c r="R150" t="n">
        <v>18.18</v>
      </c>
      <c r="S150" t="n">
        <v>0.020017</v>
      </c>
      <c r="T150" t="n">
        <v>0.0025756</v>
      </c>
      <c r="U150" t="n">
        <v>0.32421</v>
      </c>
      <c r="V150" t="n">
        <v>35</v>
      </c>
      <c r="W150" t="n">
        <v>0.008600200000000001</v>
      </c>
      <c r="X150" t="n">
        <v>0.0041283</v>
      </c>
      <c r="Y150" t="n">
        <v>1.2618e-07</v>
      </c>
      <c r="Z150" t="n">
        <v>0.37</v>
      </c>
      <c r="AA150" t="n">
        <v>75</v>
      </c>
      <c r="AB150" t="n">
        <v>30</v>
      </c>
      <c r="AC150" t="n">
        <v>0</v>
      </c>
      <c r="AD150" t="n">
        <v>390000</v>
      </c>
      <c r="AE150" t="n">
        <v>352.94</v>
      </c>
      <c r="AF150" t="n">
        <v>0.35</v>
      </c>
      <c r="AG150" t="n">
        <v>1</v>
      </c>
      <c r="AH150" t="n">
        <v>1</v>
      </c>
      <c r="AI150" t="n">
        <v>1.5431</v>
      </c>
      <c r="AJ150" t="inlineStr">
        <is>
          <t>21a_FC11_OCR1.3_DR35</t>
        </is>
      </c>
      <c r="AM150">
        <f>($AR$9+$AS$9*AA150/100)</f>
        <v/>
      </c>
      <c r="AN150">
        <f>($AT$9+$AU$9*AA150/100)</f>
        <v/>
      </c>
      <c r="AO150">
        <f>($AV$9+$AW$9*AA150/100)</f>
        <v/>
      </c>
      <c r="AP150">
        <f>AM150+AN150*EXP(AO150*-G150/H150)</f>
        <v/>
      </c>
      <c r="AQ150" s="8">
        <f t="array" aca="1" ref="AQ150" ca="1">INDIRECT(CONCATENATE("Sheet1!K",AA150+2))+INDIRECT(CONCATENATE("Sheet1!J",AA150))*-PM5_Pu_GHS_AYBR!G150/PM5_Pu_GHS_AYBR!H150</f>
        <v/>
      </c>
    </row>
    <row r="151">
      <c r="A151" t="inlineStr">
        <is>
          <t>PM5</t>
        </is>
      </c>
      <c r="B151" t="inlineStr">
        <is>
          <t>GHS</t>
        </is>
      </c>
      <c r="C151" t="inlineStr">
        <is>
          <t>Empire_Wind_1</t>
        </is>
      </c>
      <c r="D151" t="inlineStr">
        <is>
          <t>S3</t>
        </is>
      </c>
      <c r="E151" t="n">
        <v>0</v>
      </c>
      <c r="F151" t="n">
        <v>18</v>
      </c>
      <c r="G151" t="n">
        <v>-38.32</v>
      </c>
      <c r="H151" t="n">
        <v>40</v>
      </c>
      <c r="I151" t="n">
        <v>9.699999999999999</v>
      </c>
      <c r="J151" t="n">
        <v>61.1536</v>
      </c>
      <c r="K151" t="n">
        <v>20.8744</v>
      </c>
      <c r="L151" t="n">
        <v>14.0268</v>
      </c>
      <c r="M151" t="n">
        <v>0.98375</v>
      </c>
      <c r="N151" t="n">
        <v>20.1329</v>
      </c>
      <c r="O151" t="n">
        <v>0.02354</v>
      </c>
      <c r="P151" t="n">
        <v>0.45279</v>
      </c>
      <c r="Q151" t="n">
        <v>0.3919</v>
      </c>
      <c r="R151" t="n">
        <v>18.18</v>
      </c>
      <c r="S151" t="n">
        <v>0.020017</v>
      </c>
      <c r="T151" t="n">
        <v>0.0025756</v>
      </c>
      <c r="U151" t="n">
        <v>0.32421</v>
      </c>
      <c r="V151" t="n">
        <v>35</v>
      </c>
      <c r="W151" t="n">
        <v>0.008600200000000001</v>
      </c>
      <c r="X151" t="n">
        <v>0.0041283</v>
      </c>
      <c r="Y151" t="n">
        <v>1.2618e-07</v>
      </c>
      <c r="Z151" t="n">
        <v>0.37</v>
      </c>
      <c r="AA151" t="n">
        <v>75</v>
      </c>
      <c r="AB151" t="n">
        <v>30</v>
      </c>
      <c r="AC151" t="n">
        <v>0</v>
      </c>
      <c r="AD151" t="n">
        <v>390000</v>
      </c>
      <c r="AE151" t="n">
        <v>352.94</v>
      </c>
      <c r="AF151" t="n">
        <v>0.35</v>
      </c>
      <c r="AG151" t="n">
        <v>1</v>
      </c>
      <c r="AH151" t="n">
        <v>1</v>
      </c>
      <c r="AI151" t="n">
        <v>1.5431</v>
      </c>
      <c r="AJ151" t="inlineStr">
        <is>
          <t>21a_FC11_OCR1.3_DR35</t>
        </is>
      </c>
      <c r="AM151">
        <f>($AR$9+$AS$9*AA151/100)</f>
        <v/>
      </c>
      <c r="AN151">
        <f>($AT$9+$AU$9*AA151/100)</f>
        <v/>
      </c>
      <c r="AO151">
        <f>($AV$9+$AW$9*AA151/100)</f>
        <v/>
      </c>
      <c r="AP151">
        <f>AM151+AN151*EXP(AO151*-G151/H151)</f>
        <v/>
      </c>
      <c r="AQ151" s="8">
        <f t="array" aca="1" ref="AQ151" ca="1">INDIRECT(CONCATENATE("Sheet1!K",AA151+2))+INDIRECT(CONCATENATE("Sheet1!J",AA151))*-PM5_Pu_GHS_AYBR!G151/PM5_Pu_GHS_AYBR!H151</f>
        <v/>
      </c>
    </row>
    <row r="152">
      <c r="A152" t="inlineStr">
        <is>
          <t>PM5</t>
        </is>
      </c>
      <c r="B152" t="inlineStr">
        <is>
          <t>GHS</t>
        </is>
      </c>
      <c r="C152" t="inlineStr">
        <is>
          <t>Empire_Wind_1</t>
        </is>
      </c>
      <c r="D152" t="inlineStr">
        <is>
          <t>S3</t>
        </is>
      </c>
      <c r="E152" t="n">
        <v>0</v>
      </c>
      <c r="F152" t="n">
        <v>18</v>
      </c>
      <c r="G152" t="n">
        <v>-37.9</v>
      </c>
      <c r="H152" t="n">
        <v>40</v>
      </c>
      <c r="I152" t="n">
        <v>9.699999999999999</v>
      </c>
      <c r="J152" t="n">
        <v>61.1536</v>
      </c>
      <c r="K152" t="n">
        <v>20.6566</v>
      </c>
      <c r="L152" t="n">
        <v>13.8753</v>
      </c>
      <c r="M152" t="n">
        <v>0.98375</v>
      </c>
      <c r="N152" t="n">
        <v>19.2349</v>
      </c>
      <c r="O152" t="n">
        <v>0.02459</v>
      </c>
      <c r="P152" t="n">
        <v>0.45279</v>
      </c>
      <c r="Q152" t="n">
        <v>0.3919</v>
      </c>
      <c r="R152" t="n">
        <v>18.18</v>
      </c>
      <c r="S152" t="n">
        <v>0.020017</v>
      </c>
      <c r="T152" t="n">
        <v>0.0025756</v>
      </c>
      <c r="U152" t="n">
        <v>0.32421</v>
      </c>
      <c r="V152" t="n">
        <v>35</v>
      </c>
      <c r="W152" t="n">
        <v>0.008600200000000001</v>
      </c>
      <c r="X152" t="n">
        <v>0.0041283</v>
      </c>
      <c r="Y152" t="n">
        <v>1.2618e-07</v>
      </c>
      <c r="Z152" t="n">
        <v>0.37</v>
      </c>
      <c r="AA152" t="n">
        <v>75</v>
      </c>
      <c r="AB152" t="n">
        <v>30</v>
      </c>
      <c r="AC152" t="n">
        <v>0</v>
      </c>
      <c r="AD152" t="n">
        <v>390000</v>
      </c>
      <c r="AE152" t="n">
        <v>352.94</v>
      </c>
      <c r="AF152" t="n">
        <v>0.35</v>
      </c>
      <c r="AG152" t="n">
        <v>1</v>
      </c>
      <c r="AH152" t="n">
        <v>1</v>
      </c>
      <c r="AI152" t="n">
        <v>1.5431</v>
      </c>
      <c r="AJ152" t="inlineStr">
        <is>
          <t>21a_FC11_OCR1.3_DR35</t>
        </is>
      </c>
      <c r="AM152">
        <f>($AR$9+$AS$9*AA152/100)</f>
        <v/>
      </c>
      <c r="AN152">
        <f>($AT$9+$AU$9*AA152/100)</f>
        <v/>
      </c>
      <c r="AO152">
        <f>($AV$9+$AW$9*AA152/100)</f>
        <v/>
      </c>
      <c r="AP152">
        <f>AM152+AN152*EXP(AO152*-G152/H152)</f>
        <v/>
      </c>
      <c r="AQ152" s="8">
        <f t="array" aca="1" ref="AQ152" ca="1">INDIRECT(CONCATENATE("Sheet1!K",AA152+2))+INDIRECT(CONCATENATE("Sheet1!J",AA152))*-PM5_Pu_GHS_AYBR!G152/PM5_Pu_GHS_AYBR!H152</f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PM5</t>
        </is>
      </c>
      <c r="B3" t="inlineStr">
        <is>
          <t>NGI</t>
        </is>
      </c>
      <c r="C3" t="inlineStr">
        <is>
          <t>Empire_Wind_1</t>
        </is>
      </c>
      <c r="D3" t="inlineStr">
        <is>
          <t>D2</t>
        </is>
      </c>
      <c r="E3" t="n">
        <v>0</v>
      </c>
      <c r="F3" t="n">
        <v>2</v>
      </c>
      <c r="G3" t="n">
        <v>-2.15</v>
      </c>
      <c r="H3" t="n">
        <v>30</v>
      </c>
      <c r="I3" t="n">
        <v>9</v>
      </c>
      <c r="J3" t="n">
        <v>700</v>
      </c>
      <c r="K3" t="n">
        <v>3.4116</v>
      </c>
      <c r="L3" t="n">
        <v>5.5037</v>
      </c>
      <c r="M3" t="n">
        <v>0.65886</v>
      </c>
      <c r="N3" t="n">
        <v>349.9916</v>
      </c>
      <c r="O3" t="n">
        <v>0.092833</v>
      </c>
      <c r="P3" t="n">
        <v>31.9659</v>
      </c>
      <c r="Q3" t="n">
        <v>2.5452e-14</v>
      </c>
      <c r="R3" t="n">
        <v>1.3301</v>
      </c>
      <c r="S3" t="n">
        <v>0.03</v>
      </c>
      <c r="T3" t="n">
        <v>4.4472</v>
      </c>
      <c r="U3" t="n">
        <v>0.37582</v>
      </c>
      <c r="V3" t="n">
        <v>44.89</v>
      </c>
      <c r="W3" t="n">
        <v>0.02</v>
      </c>
      <c r="X3" t="n">
        <v>0.3515</v>
      </c>
      <c r="Y3" t="n">
        <v>0.5293600000000001</v>
      </c>
      <c r="Z3" t="n">
        <v>0.37</v>
      </c>
      <c r="AA3" t="n">
        <v>46</v>
      </c>
      <c r="AB3" t="n">
        <v>29</v>
      </c>
      <c r="AC3" t="n">
        <v>0</v>
      </c>
      <c r="AD3" t="n">
        <v>59000</v>
      </c>
      <c r="AE3" t="n">
        <v>20.865</v>
      </c>
      <c r="AF3" t="n">
        <v>0.35</v>
      </c>
      <c r="AG3" t="n">
        <v>1</v>
      </c>
      <c r="AH3" t="n">
        <v>1</v>
      </c>
      <c r="AI3" t="n">
        <v>1.0661</v>
      </c>
      <c r="AJ3" t="inlineStr">
        <is>
          <t>21a_FC11_OCR1.3_DR35</t>
        </is>
      </c>
      <c r="AL3" t="inlineStr">
        <is>
          <t>Pu</t>
        </is>
      </c>
      <c r="AR3" t="n">
        <v>4.241536666666667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2.931334633397725</v>
      </c>
    </row>
    <row r="4">
      <c r="A4" t="inlineStr">
        <is>
          <t>PM5</t>
        </is>
      </c>
      <c r="B4" t="inlineStr">
        <is>
          <t>NGI</t>
        </is>
      </c>
      <c r="C4" t="inlineStr">
        <is>
          <t>Empire_Wind_1</t>
        </is>
      </c>
      <c r="D4" t="inlineStr">
        <is>
          <t>D2</t>
        </is>
      </c>
      <c r="E4" t="n">
        <v>0</v>
      </c>
      <c r="F4" t="n">
        <v>2</v>
      </c>
      <c r="G4" t="n">
        <v>-2.15</v>
      </c>
      <c r="H4" t="n">
        <v>34</v>
      </c>
      <c r="I4" t="n">
        <v>9</v>
      </c>
      <c r="J4" t="n">
        <v>700</v>
      </c>
      <c r="K4" t="n">
        <v>3.7744</v>
      </c>
      <c r="L4" t="n">
        <v>5.5037</v>
      </c>
      <c r="M4" t="n">
        <v>0.65886</v>
      </c>
      <c r="N4" t="n">
        <v>346.1276</v>
      </c>
      <c r="O4" t="n">
        <v>0.093676</v>
      </c>
      <c r="P4" t="n">
        <v>31.9659</v>
      </c>
      <c r="Q4" t="n">
        <v>2.5452e-14</v>
      </c>
      <c r="R4" t="n">
        <v>1.262</v>
      </c>
      <c r="S4" t="n">
        <v>0.03</v>
      </c>
      <c r="T4" t="n">
        <v>4.3559</v>
      </c>
      <c r="U4" t="n">
        <v>0.36371</v>
      </c>
      <c r="V4" t="n">
        <v>44.89</v>
      </c>
      <c r="W4" t="n">
        <v>0.02</v>
      </c>
      <c r="X4" t="n">
        <v>0.3515</v>
      </c>
      <c r="Y4" t="n">
        <v>0.5293600000000001</v>
      </c>
      <c r="Z4" t="n">
        <v>0.37</v>
      </c>
      <c r="AA4" t="n">
        <v>46</v>
      </c>
      <c r="AB4" t="n">
        <v>29</v>
      </c>
      <c r="AC4" t="n">
        <v>0</v>
      </c>
      <c r="AD4" t="n">
        <v>59000</v>
      </c>
      <c r="AE4" t="n">
        <v>20.865</v>
      </c>
      <c r="AF4" t="n">
        <v>0.35</v>
      </c>
      <c r="AG4" t="n">
        <v>1</v>
      </c>
      <c r="AH4" t="n">
        <v>1</v>
      </c>
      <c r="AI4" t="n">
        <v>1.0661</v>
      </c>
      <c r="AJ4" t="inlineStr">
        <is>
          <t>21a_FC11_OCR1.3_DR35</t>
        </is>
      </c>
      <c r="AL4" t="inlineStr">
        <is>
          <t>Pu</t>
        </is>
      </c>
      <c r="AR4" t="n">
        <v>-0.0895156300401958</v>
      </c>
      <c r="AS4" t="n">
        <v>6.726629151043548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1.85099432702028</v>
      </c>
    </row>
    <row r="5">
      <c r="A5" t="inlineStr">
        <is>
          <t>PM5</t>
        </is>
      </c>
      <c r="B5" t="inlineStr">
        <is>
          <t>NGI</t>
        </is>
      </c>
      <c r="C5" t="inlineStr">
        <is>
          <t>Empire_Wind_1</t>
        </is>
      </c>
      <c r="D5" t="inlineStr">
        <is>
          <t>D2</t>
        </is>
      </c>
      <c r="E5" t="n">
        <v>0</v>
      </c>
      <c r="F5" t="n">
        <v>2</v>
      </c>
      <c r="G5" t="n">
        <v>-1.7</v>
      </c>
      <c r="H5" t="n">
        <v>30</v>
      </c>
      <c r="I5" t="n">
        <v>9</v>
      </c>
      <c r="J5" t="n">
        <v>700</v>
      </c>
      <c r="K5" t="n">
        <v>4.057</v>
      </c>
      <c r="L5" t="n">
        <v>6.0376</v>
      </c>
      <c r="M5" t="n">
        <v>0.65886</v>
      </c>
      <c r="N5" t="n">
        <v>344.3364</v>
      </c>
      <c r="O5" t="n">
        <v>0.094333</v>
      </c>
      <c r="P5" t="n">
        <v>31.9659</v>
      </c>
      <c r="Q5" t="n">
        <v>2.5452e-14</v>
      </c>
      <c r="R5" t="n">
        <v>1.3301</v>
      </c>
      <c r="S5" t="n">
        <v>0.03</v>
      </c>
      <c r="T5" t="n">
        <v>4.4472</v>
      </c>
      <c r="U5" t="n">
        <v>0.37582</v>
      </c>
      <c r="V5" t="n">
        <v>44.89</v>
      </c>
      <c r="W5" t="n">
        <v>0.02</v>
      </c>
      <c r="X5" t="n">
        <v>0.3515</v>
      </c>
      <c r="Y5" t="n">
        <v>0.5293600000000001</v>
      </c>
      <c r="Z5" t="n">
        <v>0.37</v>
      </c>
      <c r="AA5" t="n">
        <v>46</v>
      </c>
      <c r="AB5" t="n">
        <v>29</v>
      </c>
      <c r="AC5" t="n">
        <v>0</v>
      </c>
      <c r="AD5" t="n">
        <v>59000</v>
      </c>
      <c r="AE5" t="n">
        <v>20.865</v>
      </c>
      <c r="AF5" t="n">
        <v>0.35</v>
      </c>
      <c r="AG5" t="n">
        <v>1</v>
      </c>
      <c r="AH5" t="n">
        <v>1</v>
      </c>
      <c r="AI5" t="n">
        <v>1.0661</v>
      </c>
      <c r="AJ5" t="inlineStr">
        <is>
          <t>21a_FC11_OCR1.3_DR35</t>
        </is>
      </c>
      <c r="AL5" t="inlineStr">
        <is>
          <t>Pu</t>
        </is>
      </c>
      <c r="AR5" t="n">
        <v>3.698573512803261</v>
      </c>
      <c r="AS5" t="n">
        <v>9.562355376150982e-08</v>
      </c>
      <c r="AT5" t="n">
        <v>22.23994097813723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  <c r="BH5" t="n">
        <v>1.062182722912847</v>
      </c>
    </row>
    <row r="6">
      <c r="A6" t="inlineStr">
        <is>
          <t>PM5</t>
        </is>
      </c>
      <c r="B6" t="inlineStr">
        <is>
          <t>NGI</t>
        </is>
      </c>
      <c r="C6" t="inlineStr">
        <is>
          <t>Empire_Wind_1</t>
        </is>
      </c>
      <c r="D6" t="inlineStr">
        <is>
          <t>D2</t>
        </is>
      </c>
      <c r="E6" t="n">
        <v>0</v>
      </c>
      <c r="F6" t="n">
        <v>2</v>
      </c>
      <c r="G6" t="n">
        <v>-1.7</v>
      </c>
      <c r="H6" t="n">
        <v>34</v>
      </c>
      <c r="I6" t="n">
        <v>9</v>
      </c>
      <c r="J6" t="n">
        <v>700</v>
      </c>
      <c r="K6" t="n">
        <v>4.3439</v>
      </c>
      <c r="L6" t="n">
        <v>6.0376</v>
      </c>
      <c r="M6" t="n">
        <v>0.65886</v>
      </c>
      <c r="N6" t="n">
        <v>341.2372</v>
      </c>
      <c r="O6" t="n">
        <v>0.095</v>
      </c>
      <c r="P6" t="n">
        <v>31.9659</v>
      </c>
      <c r="Q6" t="n">
        <v>2.5452e-14</v>
      </c>
      <c r="R6" t="n">
        <v>1.262</v>
      </c>
      <c r="S6" t="n">
        <v>0.03</v>
      </c>
      <c r="T6" t="n">
        <v>4.3559</v>
      </c>
      <c r="U6" t="n">
        <v>0.36371</v>
      </c>
      <c r="V6" t="n">
        <v>44.89</v>
      </c>
      <c r="W6" t="n">
        <v>0.02</v>
      </c>
      <c r="X6" t="n">
        <v>0.3515</v>
      </c>
      <c r="Y6" t="n">
        <v>0.5293600000000001</v>
      </c>
      <c r="Z6" t="n">
        <v>0.37</v>
      </c>
      <c r="AA6" t="n">
        <v>46</v>
      </c>
      <c r="AB6" t="n">
        <v>29</v>
      </c>
      <c r="AC6" t="n">
        <v>0</v>
      </c>
      <c r="AD6" t="n">
        <v>59000</v>
      </c>
      <c r="AE6" t="n">
        <v>20.865</v>
      </c>
      <c r="AF6" t="n">
        <v>0.35</v>
      </c>
      <c r="AG6" t="n">
        <v>1</v>
      </c>
      <c r="AH6" t="n">
        <v>1</v>
      </c>
      <c r="AI6" t="n">
        <v>1.0661</v>
      </c>
      <c r="AJ6" t="inlineStr">
        <is>
          <t>21a_FC11_OCR1.3_DR35</t>
        </is>
      </c>
      <c r="AL6" t="inlineStr">
        <is>
          <t>Pu</t>
        </is>
      </c>
      <c r="AR6" t="n">
        <v>3.06170155258661</v>
      </c>
      <c r="AS6" t="n">
        <v>2.196586688657729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  <c r="BH6" t="n">
        <v>1.728111996707224</v>
      </c>
    </row>
    <row r="7">
      <c r="A7" t="inlineStr">
        <is>
          <t>PM5</t>
        </is>
      </c>
      <c r="B7" t="inlineStr">
        <is>
          <t>NGI</t>
        </is>
      </c>
      <c r="C7" t="inlineStr">
        <is>
          <t>Empire_Wind_1</t>
        </is>
      </c>
      <c r="D7" t="inlineStr">
        <is>
          <t>D2</t>
        </is>
      </c>
      <c r="E7" t="n">
        <v>0</v>
      </c>
      <c r="F7" t="n">
        <v>4</v>
      </c>
      <c r="G7" t="n">
        <v>-5.5667</v>
      </c>
      <c r="H7" t="n">
        <v>30</v>
      </c>
      <c r="I7" t="n">
        <v>9</v>
      </c>
      <c r="J7" t="n">
        <v>30</v>
      </c>
      <c r="K7" t="n">
        <v>3.7668</v>
      </c>
      <c r="L7" t="n">
        <v>3.3893</v>
      </c>
      <c r="M7" t="n">
        <v>0.31999</v>
      </c>
      <c r="N7" t="n">
        <v>382.0187</v>
      </c>
      <c r="O7" t="n">
        <v>0.081444</v>
      </c>
      <c r="P7" t="n">
        <v>30.5615</v>
      </c>
      <c r="Q7" t="n">
        <v>2.2261e-14</v>
      </c>
      <c r="R7" t="n">
        <v>1.4225</v>
      </c>
      <c r="S7" t="n">
        <v>0.03</v>
      </c>
      <c r="T7" t="n">
        <v>3.6966</v>
      </c>
      <c r="U7" t="n">
        <v>0.47168</v>
      </c>
      <c r="V7" t="n">
        <v>44.89</v>
      </c>
      <c r="W7" t="n">
        <v>0.02</v>
      </c>
      <c r="X7" t="n">
        <v>0.3515</v>
      </c>
      <c r="Y7" t="n">
        <v>0.61412</v>
      </c>
      <c r="Z7" t="n">
        <v>0.37</v>
      </c>
      <c r="AA7" t="n">
        <v>63</v>
      </c>
      <c r="AB7" t="n">
        <v>30</v>
      </c>
      <c r="AC7" t="n">
        <v>0</v>
      </c>
      <c r="AD7" t="n">
        <v>87000</v>
      </c>
      <c r="AE7" t="n">
        <v>45.4</v>
      </c>
      <c r="AF7" t="n">
        <v>0.35</v>
      </c>
      <c r="AG7" t="n">
        <v>1</v>
      </c>
      <c r="AH7" t="n">
        <v>1</v>
      </c>
      <c r="AI7" t="n">
        <v>1.2328</v>
      </c>
      <c r="AJ7" t="inlineStr">
        <is>
          <t>21a_FC11_OCR1.3_DR35</t>
        </is>
      </c>
      <c r="AL7" t="inlineStr">
        <is>
          <t>Pu</t>
        </is>
      </c>
      <c r="AR7" t="n">
        <v>5.613761797567776</v>
      </c>
      <c r="AS7" t="n">
        <v>-3.743475070550518</v>
      </c>
      <c r="AT7" t="n">
        <v>-7.721956094222604</v>
      </c>
      <c r="AU7" t="n">
        <v>14.81865467776052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  <c r="BH7" t="n">
        <v>0.5823472901655283</v>
      </c>
    </row>
    <row r="8">
      <c r="A8" t="inlineStr">
        <is>
          <t>PM5</t>
        </is>
      </c>
      <c r="B8" t="inlineStr">
        <is>
          <t>NGI</t>
        </is>
      </c>
      <c r="C8" t="inlineStr">
        <is>
          <t>Empire_Wind_1</t>
        </is>
      </c>
      <c r="D8" t="inlineStr">
        <is>
          <t>D2</t>
        </is>
      </c>
      <c r="E8" t="n">
        <v>0</v>
      </c>
      <c r="F8" t="n">
        <v>4</v>
      </c>
      <c r="G8" t="n">
        <v>-5.5667</v>
      </c>
      <c r="H8" t="n">
        <v>34</v>
      </c>
      <c r="I8" t="n">
        <v>9</v>
      </c>
      <c r="J8" t="n">
        <v>30</v>
      </c>
      <c r="K8" t="n">
        <v>3.8181</v>
      </c>
      <c r="L8" t="n">
        <v>3.3893</v>
      </c>
      <c r="M8" t="n">
        <v>0.31999</v>
      </c>
      <c r="N8" t="n">
        <v>371.1039</v>
      </c>
      <c r="O8" t="n">
        <v>0.08362700000000001</v>
      </c>
      <c r="P8" t="n">
        <v>30.5615</v>
      </c>
      <c r="Q8" t="n">
        <v>2.2261e-14</v>
      </c>
      <c r="R8" t="n">
        <v>1.3014</v>
      </c>
      <c r="S8" t="n">
        <v>0.03</v>
      </c>
      <c r="T8" t="n">
        <v>3.5729</v>
      </c>
      <c r="U8" t="n">
        <v>0.45429</v>
      </c>
      <c r="V8" t="n">
        <v>44.89</v>
      </c>
      <c r="W8" t="n">
        <v>0.02</v>
      </c>
      <c r="X8" t="n">
        <v>0.3515</v>
      </c>
      <c r="Y8" t="n">
        <v>0.61412</v>
      </c>
      <c r="Z8" t="n">
        <v>0.37</v>
      </c>
      <c r="AA8" t="n">
        <v>63</v>
      </c>
      <c r="AB8" t="n">
        <v>30</v>
      </c>
      <c r="AC8" t="n">
        <v>0</v>
      </c>
      <c r="AD8" t="n">
        <v>87000</v>
      </c>
      <c r="AE8" t="n">
        <v>45.4</v>
      </c>
      <c r="AF8" t="n">
        <v>0.35</v>
      </c>
      <c r="AG8" t="n">
        <v>1</v>
      </c>
      <c r="AH8" t="n">
        <v>1</v>
      </c>
      <c r="AI8" t="n">
        <v>1.2328</v>
      </c>
      <c r="AJ8" t="inlineStr">
        <is>
          <t>21a_FC11_OCR1.3_DR35</t>
        </is>
      </c>
      <c r="AL8" t="inlineStr">
        <is>
          <t>Pu</t>
        </is>
      </c>
      <c r="AR8" t="n">
        <v>3.766600651923763</v>
      </c>
      <c r="AS8" t="n">
        <v>0.001991315892320759</v>
      </c>
      <c r="AT8" t="n">
        <v>7.373303789851037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0</t>
        </is>
      </c>
      <c r="BF8" t="inlineStr">
        <is>
          <t>2</t>
        </is>
      </c>
      <c r="BH8" t="n">
        <v>0.7628540075696491</v>
      </c>
    </row>
    <row r="9">
      <c r="A9" t="inlineStr">
        <is>
          <t>PM5</t>
        </is>
      </c>
      <c r="B9" t="inlineStr">
        <is>
          <t>NGI</t>
        </is>
      </c>
      <c r="C9" t="inlineStr">
        <is>
          <t>Empire_Wind_1</t>
        </is>
      </c>
      <c r="D9" t="inlineStr">
        <is>
          <t>D2</t>
        </is>
      </c>
      <c r="E9" t="n">
        <v>0</v>
      </c>
      <c r="F9" t="n">
        <v>4</v>
      </c>
      <c r="G9" t="n">
        <v>-5.1333</v>
      </c>
      <c r="H9" t="n">
        <v>30</v>
      </c>
      <c r="I9" t="n">
        <v>9</v>
      </c>
      <c r="J9" t="n">
        <v>30</v>
      </c>
      <c r="K9" t="n">
        <v>3.8007</v>
      </c>
      <c r="L9" t="n">
        <v>3.4136</v>
      </c>
      <c r="M9" t="n">
        <v>0.31999</v>
      </c>
      <c r="N9" t="n">
        <v>375.2435</v>
      </c>
      <c r="O9" t="n">
        <v>0.082889</v>
      </c>
      <c r="P9" t="n">
        <v>30.5615</v>
      </c>
      <c r="Q9" t="n">
        <v>2.2261e-14</v>
      </c>
      <c r="R9" t="n">
        <v>1.4225</v>
      </c>
      <c r="S9" t="n">
        <v>0.03</v>
      </c>
      <c r="T9" t="n">
        <v>3.6966</v>
      </c>
      <c r="U9" t="n">
        <v>0.47168</v>
      </c>
      <c r="V9" t="n">
        <v>44.89</v>
      </c>
      <c r="W9" t="n">
        <v>0.02</v>
      </c>
      <c r="X9" t="n">
        <v>0.3515</v>
      </c>
      <c r="Y9" t="n">
        <v>0.61412</v>
      </c>
      <c r="Z9" t="n">
        <v>0.37</v>
      </c>
      <c r="AA9" t="n">
        <v>63</v>
      </c>
      <c r="AB9" t="n">
        <v>30</v>
      </c>
      <c r="AC9" t="n">
        <v>0</v>
      </c>
      <c r="AD9" t="n">
        <v>87000</v>
      </c>
      <c r="AE9" t="n">
        <v>45.4</v>
      </c>
      <c r="AF9" t="n">
        <v>0.35</v>
      </c>
      <c r="AG9" t="n">
        <v>1</v>
      </c>
      <c r="AH9" t="n">
        <v>1</v>
      </c>
      <c r="AI9" t="n">
        <v>1.2328</v>
      </c>
      <c r="AJ9" t="inlineStr">
        <is>
          <t>21a_FC11_OCR1.3_DR35</t>
        </is>
      </c>
      <c r="AL9" t="inlineStr">
        <is>
          <t>Pu</t>
        </is>
      </c>
      <c r="AR9" t="n">
        <v>8.778974390764102</v>
      </c>
      <c r="AS9" t="n">
        <v>-6.961199345433031</v>
      </c>
      <c r="AT9" t="n">
        <v>-5.495408512428445</v>
      </c>
      <c r="AU9" t="n">
        <v>7.85734768669412</v>
      </c>
      <c r="AV9" t="n">
        <v>-5.802409905135896</v>
      </c>
      <c r="AW9" t="n">
        <v>10.3698250104714</v>
      </c>
      <c r="AX9" t="n">
        <v>1</v>
      </c>
      <c r="AY9" t="n">
        <v>1</v>
      </c>
      <c r="AZ9" t="n">
        <v>1</v>
      </c>
      <c r="BB9" t="inlineStr">
        <is>
          <t>Dr</t>
        </is>
      </c>
      <c r="BC9" t="inlineStr">
        <is>
          <t>z_L</t>
        </is>
      </c>
      <c r="BE9" t="inlineStr">
        <is>
          <t>1</t>
        </is>
      </c>
      <c r="BF9" t="inlineStr">
        <is>
          <t>2</t>
        </is>
      </c>
      <c r="BH9" t="n">
        <v>0.3090262905335333</v>
      </c>
    </row>
    <row r="10">
      <c r="A10" t="inlineStr">
        <is>
          <t>PM5</t>
        </is>
      </c>
      <c r="B10" t="inlineStr">
        <is>
          <t>NGI</t>
        </is>
      </c>
      <c r="C10" t="inlineStr">
        <is>
          <t>Empire_Wind_1</t>
        </is>
      </c>
      <c r="D10" t="inlineStr">
        <is>
          <t>D2</t>
        </is>
      </c>
      <c r="E10" t="n">
        <v>0</v>
      </c>
      <c r="F10" t="n">
        <v>4</v>
      </c>
      <c r="G10" t="n">
        <v>-5.1333</v>
      </c>
      <c r="H10" t="n">
        <v>34</v>
      </c>
      <c r="I10" t="n">
        <v>9</v>
      </c>
      <c r="J10" t="n">
        <v>30</v>
      </c>
      <c r="K10" t="n">
        <v>3.848</v>
      </c>
      <c r="L10" t="n">
        <v>3.4136</v>
      </c>
      <c r="M10" t="n">
        <v>0.31999</v>
      </c>
      <c r="N10" t="n">
        <v>365.4482</v>
      </c>
      <c r="O10" t="n">
        <v>0.08490200000000001</v>
      </c>
      <c r="P10" t="n">
        <v>30.5615</v>
      </c>
      <c r="Q10" t="n">
        <v>2.2261e-14</v>
      </c>
      <c r="R10" t="n">
        <v>1.3014</v>
      </c>
      <c r="S10" t="n">
        <v>0.03</v>
      </c>
      <c r="T10" t="n">
        <v>3.5729</v>
      </c>
      <c r="U10" t="n">
        <v>0.45429</v>
      </c>
      <c r="V10" t="n">
        <v>44.89</v>
      </c>
      <c r="W10" t="n">
        <v>0.02</v>
      </c>
      <c r="X10" t="n">
        <v>0.3515</v>
      </c>
      <c r="Y10" t="n">
        <v>0.61412</v>
      </c>
      <c r="Z10" t="n">
        <v>0.37</v>
      </c>
      <c r="AA10" t="n">
        <v>63</v>
      </c>
      <c r="AB10" t="n">
        <v>30</v>
      </c>
      <c r="AC10" t="n">
        <v>0</v>
      </c>
      <c r="AD10" t="n">
        <v>87000</v>
      </c>
      <c r="AE10" t="n">
        <v>45.4</v>
      </c>
      <c r="AF10" t="n">
        <v>0.35</v>
      </c>
      <c r="AG10" t="n">
        <v>1</v>
      </c>
      <c r="AH10" t="n">
        <v>1</v>
      </c>
      <c r="AI10" t="n">
        <v>1.2328</v>
      </c>
      <c r="AJ10" t="inlineStr">
        <is>
          <t>21a_FC11_OCR1.3_DR35</t>
        </is>
      </c>
      <c r="AL10" t="inlineStr">
        <is>
          <t>Pu</t>
        </is>
      </c>
      <c r="AR10" t="n">
        <v>4.241536666666667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0</t>
        </is>
      </c>
      <c r="BF10" t="inlineStr">
        <is>
          <t>0</t>
        </is>
      </c>
      <c r="BH10" t="n">
        <v>2.931334633397725</v>
      </c>
    </row>
    <row r="11">
      <c r="A11" t="inlineStr">
        <is>
          <t>PM5</t>
        </is>
      </c>
      <c r="B11" t="inlineStr">
        <is>
          <t>NGI</t>
        </is>
      </c>
      <c r="C11" t="inlineStr">
        <is>
          <t>Empire_Wind_1</t>
        </is>
      </c>
      <c r="D11" t="inlineStr">
        <is>
          <t>D2</t>
        </is>
      </c>
      <c r="E11" t="n">
        <v>0</v>
      </c>
      <c r="F11" t="n">
        <v>4</v>
      </c>
      <c r="G11" t="n">
        <v>-4.7</v>
      </c>
      <c r="H11" t="n">
        <v>30</v>
      </c>
      <c r="I11" t="n">
        <v>9</v>
      </c>
      <c r="J11" t="n">
        <v>30</v>
      </c>
      <c r="K11" t="n">
        <v>3.8346</v>
      </c>
      <c r="L11" t="n">
        <v>3.438</v>
      </c>
      <c r="M11" t="n">
        <v>0.31999</v>
      </c>
      <c r="N11" t="n">
        <v>368.7044</v>
      </c>
      <c r="O11" t="n">
        <v>0.08433300000000001</v>
      </c>
      <c r="P11" t="n">
        <v>30.5615</v>
      </c>
      <c r="Q11" t="n">
        <v>2.2261e-14</v>
      </c>
      <c r="R11" t="n">
        <v>1.4225</v>
      </c>
      <c r="S11" t="n">
        <v>0.03</v>
      </c>
      <c r="T11" t="n">
        <v>3.6966</v>
      </c>
      <c r="U11" t="n">
        <v>0.47168</v>
      </c>
      <c r="V11" t="n">
        <v>44.89</v>
      </c>
      <c r="W11" t="n">
        <v>0.02</v>
      </c>
      <c r="X11" t="n">
        <v>0.3515</v>
      </c>
      <c r="Y11" t="n">
        <v>0.61412</v>
      </c>
      <c r="Z11" t="n">
        <v>0.37</v>
      </c>
      <c r="AA11" t="n">
        <v>63</v>
      </c>
      <c r="AB11" t="n">
        <v>30</v>
      </c>
      <c r="AC11" t="n">
        <v>0</v>
      </c>
      <c r="AD11" t="n">
        <v>87000</v>
      </c>
      <c r="AE11" t="n">
        <v>45.4</v>
      </c>
      <c r="AF11" t="n">
        <v>0.35</v>
      </c>
      <c r="AG11" t="n">
        <v>1</v>
      </c>
      <c r="AH11" t="n">
        <v>1</v>
      </c>
      <c r="AI11" t="n">
        <v>1.2328</v>
      </c>
      <c r="AJ11" t="inlineStr">
        <is>
          <t>21a_FC11_OCR1.3_DR35</t>
        </is>
      </c>
      <c r="AL11" t="inlineStr">
        <is>
          <t>Pu</t>
        </is>
      </c>
      <c r="AR11" t="n">
        <v>-8.077637024276948</v>
      </c>
      <c r="AS11" t="n">
        <v>21.60062658733012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1</t>
        </is>
      </c>
      <c r="BF11" t="inlineStr">
        <is>
          <t>0</t>
        </is>
      </c>
      <c r="BH11" t="n">
        <v>2.619362818768063</v>
      </c>
    </row>
    <row r="12">
      <c r="A12" t="inlineStr">
        <is>
          <t>PM5</t>
        </is>
      </c>
      <c r="B12" t="inlineStr">
        <is>
          <t>NGI</t>
        </is>
      </c>
      <c r="C12" t="inlineStr">
        <is>
          <t>Empire_Wind_1</t>
        </is>
      </c>
      <c r="D12" t="inlineStr">
        <is>
          <t>D2</t>
        </is>
      </c>
      <c r="E12" t="n">
        <v>0</v>
      </c>
      <c r="F12" t="n">
        <v>4</v>
      </c>
      <c r="G12" t="n">
        <v>-4.7</v>
      </c>
      <c r="H12" t="n">
        <v>34</v>
      </c>
      <c r="I12" t="n">
        <v>9</v>
      </c>
      <c r="J12" t="n">
        <v>30</v>
      </c>
      <c r="K12" t="n">
        <v>3.8779</v>
      </c>
      <c r="L12" t="n">
        <v>3.438</v>
      </c>
      <c r="M12" t="n">
        <v>0.31999</v>
      </c>
      <c r="N12" t="n">
        <v>359.9622</v>
      </c>
      <c r="O12" t="n">
        <v>0.086176</v>
      </c>
      <c r="P12" t="n">
        <v>30.5615</v>
      </c>
      <c r="Q12" t="n">
        <v>2.2261e-14</v>
      </c>
      <c r="R12" t="n">
        <v>1.3014</v>
      </c>
      <c r="S12" t="n">
        <v>0.03</v>
      </c>
      <c r="T12" t="n">
        <v>3.5729</v>
      </c>
      <c r="U12" t="n">
        <v>0.45429</v>
      </c>
      <c r="V12" t="n">
        <v>44.89</v>
      </c>
      <c r="W12" t="n">
        <v>0.02</v>
      </c>
      <c r="X12" t="n">
        <v>0.3515</v>
      </c>
      <c r="Y12" t="n">
        <v>0.61412</v>
      </c>
      <c r="Z12" t="n">
        <v>0.37</v>
      </c>
      <c r="AA12" t="n">
        <v>63</v>
      </c>
      <c r="AB12" t="n">
        <v>30</v>
      </c>
      <c r="AC12" t="n">
        <v>0</v>
      </c>
      <c r="AD12" t="n">
        <v>87000</v>
      </c>
      <c r="AE12" t="n">
        <v>45.4</v>
      </c>
      <c r="AF12" t="n">
        <v>0.35</v>
      </c>
      <c r="AG12" t="n">
        <v>1</v>
      </c>
      <c r="AH12" t="n">
        <v>1</v>
      </c>
      <c r="AI12" t="n">
        <v>1.2328</v>
      </c>
      <c r="AJ12" t="inlineStr">
        <is>
          <t>21a_FC11_OCR1.3_DR35</t>
        </is>
      </c>
      <c r="AL12" t="inlineStr">
        <is>
          <t>Pu</t>
        </is>
      </c>
      <c r="AR12" t="n">
        <v>3.06170155258661</v>
      </c>
      <c r="AS12" t="n">
        <v>2.196586688657729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0</t>
        </is>
      </c>
      <c r="BF12" t="inlineStr">
        <is>
          <t>1</t>
        </is>
      </c>
      <c r="BH12" t="n">
        <v>1.728111996707224</v>
      </c>
    </row>
    <row r="13">
      <c r="A13" t="inlineStr">
        <is>
          <t>PM5</t>
        </is>
      </c>
      <c r="B13" t="inlineStr">
        <is>
          <t>NGI</t>
        </is>
      </c>
      <c r="C13" t="inlineStr">
        <is>
          <t>Empire_Wind_1</t>
        </is>
      </c>
      <c r="D13" t="inlineStr">
        <is>
          <t>D2</t>
        </is>
      </c>
      <c r="E13" t="n">
        <v>0</v>
      </c>
      <c r="F13" t="n">
        <v>4</v>
      </c>
      <c r="G13" t="n">
        <v>-4.2667</v>
      </c>
      <c r="H13" t="n">
        <v>30</v>
      </c>
      <c r="I13" t="n">
        <v>9</v>
      </c>
      <c r="J13" t="n">
        <v>30</v>
      </c>
      <c r="K13" t="n">
        <v>3.8686</v>
      </c>
      <c r="L13" t="n">
        <v>3.4623</v>
      </c>
      <c r="M13" t="n">
        <v>0.31999</v>
      </c>
      <c r="N13" t="n">
        <v>362.3893</v>
      </c>
      <c r="O13" t="n">
        <v>0.08577799999999999</v>
      </c>
      <c r="P13" t="n">
        <v>30.5615</v>
      </c>
      <c r="Q13" t="n">
        <v>2.2261e-14</v>
      </c>
      <c r="R13" t="n">
        <v>1.4225</v>
      </c>
      <c r="S13" t="n">
        <v>0.03</v>
      </c>
      <c r="T13" t="n">
        <v>3.6966</v>
      </c>
      <c r="U13" t="n">
        <v>0.47168</v>
      </c>
      <c r="V13" t="n">
        <v>44.89</v>
      </c>
      <c r="W13" t="n">
        <v>0.02</v>
      </c>
      <c r="X13" t="n">
        <v>0.3515</v>
      </c>
      <c r="Y13" t="n">
        <v>0.61412</v>
      </c>
      <c r="Z13" t="n">
        <v>0.37</v>
      </c>
      <c r="AA13" t="n">
        <v>63</v>
      </c>
      <c r="AB13" t="n">
        <v>30</v>
      </c>
      <c r="AC13" t="n">
        <v>0</v>
      </c>
      <c r="AD13" t="n">
        <v>87000</v>
      </c>
      <c r="AE13" t="n">
        <v>45.4</v>
      </c>
      <c r="AF13" t="n">
        <v>0.35</v>
      </c>
      <c r="AG13" t="n">
        <v>1</v>
      </c>
      <c r="AH13" t="n">
        <v>1</v>
      </c>
      <c r="AI13" t="n">
        <v>1.2328</v>
      </c>
      <c r="AJ13" t="inlineStr">
        <is>
          <t>21a_FC11_OCR1.3_DR35</t>
        </is>
      </c>
      <c r="AL13" t="inlineStr">
        <is>
          <t>Pu</t>
        </is>
      </c>
      <c r="AR13" t="n">
        <v>21.24746433764458</v>
      </c>
      <c r="AS13" t="n">
        <v>-31.86592536531552</v>
      </c>
      <c r="AT13" t="n">
        <v>-67.63767406241838</v>
      </c>
      <c r="AU13" t="n">
        <v>122.7807225778821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1</t>
        </is>
      </c>
      <c r="BF13" t="inlineStr">
        <is>
          <t>1</t>
        </is>
      </c>
      <c r="BH13" t="n">
        <v>0.6157299906064528</v>
      </c>
    </row>
    <row r="14">
      <c r="A14" t="inlineStr">
        <is>
          <t>PM5</t>
        </is>
      </c>
      <c r="B14" t="inlineStr">
        <is>
          <t>NGI</t>
        </is>
      </c>
      <c r="C14" t="inlineStr">
        <is>
          <t>Empire_Wind_1</t>
        </is>
      </c>
      <c r="D14" t="inlineStr">
        <is>
          <t>D2</t>
        </is>
      </c>
      <c r="E14" t="n">
        <v>0</v>
      </c>
      <c r="F14" t="n">
        <v>4</v>
      </c>
      <c r="G14" t="n">
        <v>-4.2667</v>
      </c>
      <c r="H14" t="n">
        <v>34</v>
      </c>
      <c r="I14" t="n">
        <v>9</v>
      </c>
      <c r="J14" t="n">
        <v>30</v>
      </c>
      <c r="K14" t="n">
        <v>3.9078</v>
      </c>
      <c r="L14" t="n">
        <v>3.4623</v>
      </c>
      <c r="M14" t="n">
        <v>0.31999</v>
      </c>
      <c r="N14" t="n">
        <v>354.6386</v>
      </c>
      <c r="O14" t="n">
        <v>0.087451</v>
      </c>
      <c r="P14" t="n">
        <v>30.5615</v>
      </c>
      <c r="Q14" t="n">
        <v>2.2261e-14</v>
      </c>
      <c r="R14" t="n">
        <v>1.3014</v>
      </c>
      <c r="S14" t="n">
        <v>0.03</v>
      </c>
      <c r="T14" t="n">
        <v>3.5729</v>
      </c>
      <c r="U14" t="n">
        <v>0.45429</v>
      </c>
      <c r="V14" t="n">
        <v>44.89</v>
      </c>
      <c r="W14" t="n">
        <v>0.02</v>
      </c>
      <c r="X14" t="n">
        <v>0.3515</v>
      </c>
      <c r="Y14" t="n">
        <v>0.61412</v>
      </c>
      <c r="Z14" t="n">
        <v>0.37</v>
      </c>
      <c r="AA14" t="n">
        <v>63</v>
      </c>
      <c r="AB14" t="n">
        <v>30</v>
      </c>
      <c r="AC14" t="n">
        <v>0</v>
      </c>
      <c r="AD14" t="n">
        <v>87000</v>
      </c>
      <c r="AE14" t="n">
        <v>45.4</v>
      </c>
      <c r="AF14" t="n">
        <v>0.35</v>
      </c>
      <c r="AG14" t="n">
        <v>1</v>
      </c>
      <c r="AH14" t="n">
        <v>1</v>
      </c>
      <c r="AI14" t="n">
        <v>1.2328</v>
      </c>
      <c r="AJ14" t="inlineStr">
        <is>
          <t>21a_FC11_OCR1.3_DR35</t>
        </is>
      </c>
      <c r="AL14" t="inlineStr">
        <is>
          <t>Pu</t>
        </is>
      </c>
      <c r="AR14" t="n">
        <v>3.766600651923763</v>
      </c>
      <c r="AS14" t="n">
        <v>0.001991315892320759</v>
      </c>
      <c r="AT14" t="n">
        <v>7.373303789851037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0</t>
        </is>
      </c>
      <c r="BF14" t="inlineStr">
        <is>
          <t>2</t>
        </is>
      </c>
      <c r="BH14" t="n">
        <v>0.7628540075696491</v>
      </c>
    </row>
    <row r="15">
      <c r="A15" t="inlineStr">
        <is>
          <t>PM5</t>
        </is>
      </c>
      <c r="B15" t="inlineStr">
        <is>
          <t>NGI</t>
        </is>
      </c>
      <c r="C15" t="inlineStr">
        <is>
          <t>Empire_Wind_1</t>
        </is>
      </c>
      <c r="D15" t="inlineStr">
        <is>
          <t>D2</t>
        </is>
      </c>
      <c r="E15" t="n">
        <v>0</v>
      </c>
      <c r="F15" t="n">
        <v>4</v>
      </c>
      <c r="G15" t="n">
        <v>-3.8333</v>
      </c>
      <c r="H15" t="n">
        <v>30</v>
      </c>
      <c r="I15" t="n">
        <v>9</v>
      </c>
      <c r="J15" t="n">
        <v>30</v>
      </c>
      <c r="K15" t="n">
        <v>3.9025</v>
      </c>
      <c r="L15" t="n">
        <v>3.4866</v>
      </c>
      <c r="M15" t="n">
        <v>0.31999</v>
      </c>
      <c r="N15" t="n">
        <v>356.2869</v>
      </c>
      <c r="O15" t="n">
        <v>0.08722199999999999</v>
      </c>
      <c r="P15" t="n">
        <v>30.5615</v>
      </c>
      <c r="Q15" t="n">
        <v>2.2261e-14</v>
      </c>
      <c r="R15" t="n">
        <v>1.4225</v>
      </c>
      <c r="S15" t="n">
        <v>0.03</v>
      </c>
      <c r="T15" t="n">
        <v>3.6966</v>
      </c>
      <c r="U15" t="n">
        <v>0.47168</v>
      </c>
      <c r="V15" t="n">
        <v>44.89</v>
      </c>
      <c r="W15" t="n">
        <v>0.02</v>
      </c>
      <c r="X15" t="n">
        <v>0.3515</v>
      </c>
      <c r="Y15" t="n">
        <v>0.61412</v>
      </c>
      <c r="Z15" t="n">
        <v>0.37</v>
      </c>
      <c r="AA15" t="n">
        <v>63</v>
      </c>
      <c r="AB15" t="n">
        <v>30</v>
      </c>
      <c r="AC15" t="n">
        <v>0</v>
      </c>
      <c r="AD15" t="n">
        <v>87000</v>
      </c>
      <c r="AE15" t="n">
        <v>45.4</v>
      </c>
      <c r="AF15" t="n">
        <v>0.35</v>
      </c>
      <c r="AG15" t="n">
        <v>1</v>
      </c>
      <c r="AH15" t="n">
        <v>1</v>
      </c>
      <c r="AI15" t="n">
        <v>1.2328</v>
      </c>
      <c r="AJ15" t="inlineStr">
        <is>
          <t>21a_FC11_OCR1.3_DR35</t>
        </is>
      </c>
      <c r="AL15" t="inlineStr">
        <is>
          <t>Pu</t>
        </is>
      </c>
      <c r="AR15" t="n">
        <v>1.249870215120212</v>
      </c>
      <c r="AS15" t="n">
        <v>3.897810831729768</v>
      </c>
      <c r="AT15" t="n">
        <v>-1.075235642238393</v>
      </c>
      <c r="AU15" t="n">
        <v>2.065367715901961</v>
      </c>
      <c r="AV15" t="n">
        <v>-12.6091615838974</v>
      </c>
      <c r="AW15" t="n">
        <v>27.54554758770368</v>
      </c>
      <c r="AX15" t="n">
        <v>1</v>
      </c>
      <c r="AY15" t="n">
        <v>1</v>
      </c>
      <c r="AZ15" t="n">
        <v>1</v>
      </c>
      <c r="BB15" t="inlineStr">
        <is>
          <t>tan_phi</t>
        </is>
      </c>
      <c r="BC15" t="inlineStr">
        <is>
          <t>z_L</t>
        </is>
      </c>
      <c r="BE15" t="inlineStr">
        <is>
          <t>1</t>
        </is>
      </c>
      <c r="BF15" t="inlineStr">
        <is>
          <t>2</t>
        </is>
      </c>
      <c r="BH15" t="n">
        <v>0.3815985887549576</v>
      </c>
    </row>
    <row r="16">
      <c r="A16" t="inlineStr">
        <is>
          <t>PM5</t>
        </is>
      </c>
      <c r="B16" t="inlineStr">
        <is>
          <t>NGI</t>
        </is>
      </c>
      <c r="C16" t="inlineStr">
        <is>
          <t>Empire_Wind_1</t>
        </is>
      </c>
      <c r="D16" t="inlineStr">
        <is>
          <t>D2</t>
        </is>
      </c>
      <c r="E16" t="n">
        <v>0</v>
      </c>
      <c r="F16" t="n">
        <v>4</v>
      </c>
      <c r="G16" t="n">
        <v>-3.8333</v>
      </c>
      <c r="H16" t="n">
        <v>34</v>
      </c>
      <c r="I16" t="n">
        <v>9</v>
      </c>
      <c r="J16" t="n">
        <v>30</v>
      </c>
      <c r="K16" t="n">
        <v>3.9378</v>
      </c>
      <c r="L16" t="n">
        <v>3.4866</v>
      </c>
      <c r="M16" t="n">
        <v>0.31999</v>
      </c>
      <c r="N16" t="n">
        <v>349.4701</v>
      </c>
      <c r="O16" t="n">
        <v>0.088725</v>
      </c>
      <c r="P16" t="n">
        <v>30.5615</v>
      </c>
      <c r="Q16" t="n">
        <v>2.2261e-14</v>
      </c>
      <c r="R16" t="n">
        <v>1.3014</v>
      </c>
      <c r="S16" t="n">
        <v>0.03</v>
      </c>
      <c r="T16" t="n">
        <v>3.5729</v>
      </c>
      <c r="U16" t="n">
        <v>0.45429</v>
      </c>
      <c r="V16" t="n">
        <v>44.89</v>
      </c>
      <c r="W16" t="n">
        <v>0.02</v>
      </c>
      <c r="X16" t="n">
        <v>0.3515</v>
      </c>
      <c r="Y16" t="n">
        <v>0.61412</v>
      </c>
      <c r="Z16" t="n">
        <v>0.37</v>
      </c>
      <c r="AA16" t="n">
        <v>63</v>
      </c>
      <c r="AB16" t="n">
        <v>30</v>
      </c>
      <c r="AC16" t="n">
        <v>0</v>
      </c>
      <c r="AD16" t="n">
        <v>87000</v>
      </c>
      <c r="AE16" t="n">
        <v>45.4</v>
      </c>
      <c r="AF16" t="n">
        <v>0.35</v>
      </c>
      <c r="AG16" t="n">
        <v>1</v>
      </c>
      <c r="AH16" t="n">
        <v>1</v>
      </c>
      <c r="AI16" t="n">
        <v>1.2328</v>
      </c>
      <c r="AJ16" t="inlineStr">
        <is>
          <t>21a_FC11_OCR1.3_DR35</t>
        </is>
      </c>
      <c r="AL16" t="inlineStr">
        <is>
          <t>Pu</t>
        </is>
      </c>
      <c r="AR16" t="n">
        <v>4.241536666666667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CSR</t>
        </is>
      </c>
      <c r="BC16" t="inlineStr">
        <is>
          <t>z_L</t>
        </is>
      </c>
      <c r="BE16" t="inlineStr">
        <is>
          <t>0</t>
        </is>
      </c>
      <c r="BF16" t="inlineStr">
        <is>
          <t>0</t>
        </is>
      </c>
      <c r="BH16" t="n">
        <v>2.931334633397725</v>
      </c>
    </row>
    <row r="17">
      <c r="A17" t="inlineStr">
        <is>
          <t>PM5</t>
        </is>
      </c>
      <c r="B17" t="inlineStr">
        <is>
          <t>NGI</t>
        </is>
      </c>
      <c r="C17" t="inlineStr">
        <is>
          <t>Empire_Wind_1</t>
        </is>
      </c>
      <c r="D17" t="inlineStr">
        <is>
          <t>D2</t>
        </is>
      </c>
      <c r="E17" t="n">
        <v>0</v>
      </c>
      <c r="F17" t="n">
        <v>4</v>
      </c>
      <c r="G17" t="n">
        <v>-3.4</v>
      </c>
      <c r="H17" t="n">
        <v>30</v>
      </c>
      <c r="I17" t="n">
        <v>9</v>
      </c>
      <c r="J17" t="n">
        <v>30</v>
      </c>
      <c r="K17" t="n">
        <v>3.9364</v>
      </c>
      <c r="L17" t="n">
        <v>3.5109</v>
      </c>
      <c r="M17" t="n">
        <v>0.31999</v>
      </c>
      <c r="N17" t="n">
        <v>350.3866</v>
      </c>
      <c r="O17" t="n">
        <v>0.088667</v>
      </c>
      <c r="P17" t="n">
        <v>30.5615</v>
      </c>
      <c r="Q17" t="n">
        <v>2.2261e-14</v>
      </c>
      <c r="R17" t="n">
        <v>1.4225</v>
      </c>
      <c r="S17" t="n">
        <v>0.03</v>
      </c>
      <c r="T17" t="n">
        <v>3.6966</v>
      </c>
      <c r="U17" t="n">
        <v>0.47168</v>
      </c>
      <c r="V17" t="n">
        <v>44.89</v>
      </c>
      <c r="W17" t="n">
        <v>0.02</v>
      </c>
      <c r="X17" t="n">
        <v>0.3515</v>
      </c>
      <c r="Y17" t="n">
        <v>0.61412</v>
      </c>
      <c r="Z17" t="n">
        <v>0.37</v>
      </c>
      <c r="AA17" t="n">
        <v>63</v>
      </c>
      <c r="AB17" t="n">
        <v>30</v>
      </c>
      <c r="AC17" t="n">
        <v>0</v>
      </c>
      <c r="AD17" t="n">
        <v>87000</v>
      </c>
      <c r="AE17" t="n">
        <v>45.4</v>
      </c>
      <c r="AF17" t="n">
        <v>0.35</v>
      </c>
      <c r="AG17" t="n">
        <v>1</v>
      </c>
      <c r="AH17" t="n">
        <v>1</v>
      </c>
      <c r="AI17" t="n">
        <v>1.2328</v>
      </c>
      <c r="AJ17" t="inlineStr">
        <is>
          <t>21a_FC11_OCR1.3_DR35</t>
        </is>
      </c>
      <c r="AL17" t="inlineStr">
        <is>
          <t>Pu</t>
        </is>
      </c>
      <c r="AR17" t="n">
        <v>-74.01221168426092</v>
      </c>
      <c r="AS17" t="n">
        <v>223.582141562033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CSR</t>
        </is>
      </c>
      <c r="BC17" t="inlineStr">
        <is>
          <t>z_L</t>
        </is>
      </c>
      <c r="BE17" t="inlineStr">
        <is>
          <t>1</t>
        </is>
      </c>
      <c r="BF17" t="inlineStr">
        <is>
          <t>0</t>
        </is>
      </c>
      <c r="BH17" t="n">
        <v>2.931334633402877</v>
      </c>
    </row>
    <row r="18">
      <c r="A18" t="inlineStr">
        <is>
          <t>PM5</t>
        </is>
      </c>
      <c r="B18" t="inlineStr">
        <is>
          <t>NGI</t>
        </is>
      </c>
      <c r="C18" t="inlineStr">
        <is>
          <t>Empire_Wind_1</t>
        </is>
      </c>
      <c r="D18" t="inlineStr">
        <is>
          <t>D2</t>
        </is>
      </c>
      <c r="E18" t="n">
        <v>0</v>
      </c>
      <c r="F18" t="n">
        <v>4</v>
      </c>
      <c r="G18" t="n">
        <v>-3.4</v>
      </c>
      <c r="H18" t="n">
        <v>34</v>
      </c>
      <c r="I18" t="n">
        <v>9</v>
      </c>
      <c r="J18" t="n">
        <v>30</v>
      </c>
      <c r="K18" t="n">
        <v>3.9677</v>
      </c>
      <c r="L18" t="n">
        <v>3.5109</v>
      </c>
      <c r="M18" t="n">
        <v>0.31999</v>
      </c>
      <c r="N18" t="n">
        <v>344.4501</v>
      </c>
      <c r="O18" t="n">
        <v>0.09</v>
      </c>
      <c r="P18" t="n">
        <v>30.5615</v>
      </c>
      <c r="Q18" t="n">
        <v>2.2261e-14</v>
      </c>
      <c r="R18" t="n">
        <v>1.3014</v>
      </c>
      <c r="S18" t="n">
        <v>0.03</v>
      </c>
      <c r="T18" t="n">
        <v>3.5729</v>
      </c>
      <c r="U18" t="n">
        <v>0.45429</v>
      </c>
      <c r="V18" t="n">
        <v>44.89</v>
      </c>
      <c r="W18" t="n">
        <v>0.02</v>
      </c>
      <c r="X18" t="n">
        <v>0.3515</v>
      </c>
      <c r="Y18" t="n">
        <v>0.61412</v>
      </c>
      <c r="Z18" t="n">
        <v>0.37</v>
      </c>
      <c r="AA18" t="n">
        <v>63</v>
      </c>
      <c r="AB18" t="n">
        <v>30</v>
      </c>
      <c r="AC18" t="n">
        <v>0</v>
      </c>
      <c r="AD18" t="n">
        <v>87000</v>
      </c>
      <c r="AE18" t="n">
        <v>45.4</v>
      </c>
      <c r="AF18" t="n">
        <v>0.35</v>
      </c>
      <c r="AG18" t="n">
        <v>1</v>
      </c>
      <c r="AH18" t="n">
        <v>1</v>
      </c>
      <c r="AI18" t="n">
        <v>1.2328</v>
      </c>
      <c r="AJ18" t="inlineStr">
        <is>
          <t>21a_FC11_OCR1.3_DR35</t>
        </is>
      </c>
      <c r="AL18" t="inlineStr">
        <is>
          <t>Pu</t>
        </is>
      </c>
      <c r="AR18" t="n">
        <v>2.705589491644011</v>
      </c>
      <c r="AS18" t="n">
        <v>0.7947739802064739</v>
      </c>
      <c r="AT18" t="n">
        <v>1.882408946205444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2</t>
        </is>
      </c>
      <c r="BF18" t="inlineStr">
        <is>
          <t>0</t>
        </is>
      </c>
      <c r="BH18" t="n">
        <v>2.931334633419981</v>
      </c>
    </row>
    <row r="19">
      <c r="A19" t="inlineStr">
        <is>
          <t>PM5</t>
        </is>
      </c>
      <c r="B19" t="inlineStr">
        <is>
          <t>NGI</t>
        </is>
      </c>
      <c r="C19" t="inlineStr">
        <is>
          <t>Empire_Wind_1</t>
        </is>
      </c>
      <c r="D19" t="inlineStr">
        <is>
          <t>D2</t>
        </is>
      </c>
      <c r="E19" t="n">
        <v>0</v>
      </c>
      <c r="F19" t="n">
        <v>5</v>
      </c>
      <c r="G19" t="n">
        <v>-8.5</v>
      </c>
      <c r="H19" t="n">
        <v>30</v>
      </c>
      <c r="I19" t="n">
        <v>9</v>
      </c>
      <c r="J19" t="n">
        <v>30</v>
      </c>
      <c r="K19" t="n">
        <v>3.5372</v>
      </c>
      <c r="L19" t="n">
        <v>3.2246</v>
      </c>
      <c r="M19" t="n">
        <v>0.31999</v>
      </c>
      <c r="N19" t="n">
        <v>436.5929</v>
      </c>
      <c r="O19" t="n">
        <v>0.07166699999999999</v>
      </c>
      <c r="P19" t="n">
        <v>30.5615</v>
      </c>
      <c r="Q19" t="n">
        <v>2.2261e-14</v>
      </c>
      <c r="R19" t="n">
        <v>1.4225</v>
      </c>
      <c r="S19" t="n">
        <v>0.03</v>
      </c>
      <c r="T19" t="n">
        <v>3.6966</v>
      </c>
      <c r="U19" t="n">
        <v>0.47168</v>
      </c>
      <c r="V19" t="n">
        <v>44.89</v>
      </c>
      <c r="W19" t="n">
        <v>0.02</v>
      </c>
      <c r="X19" t="n">
        <v>0.3515</v>
      </c>
      <c r="Y19" t="n">
        <v>0.61412</v>
      </c>
      <c r="Z19" t="n">
        <v>0.37</v>
      </c>
      <c r="AA19" t="n">
        <v>63</v>
      </c>
      <c r="AB19" t="n">
        <v>30</v>
      </c>
      <c r="AC19" t="n">
        <v>0</v>
      </c>
      <c r="AD19" t="n">
        <v>124424.2424</v>
      </c>
      <c r="AE19" t="n">
        <v>73.12</v>
      </c>
      <c r="AF19" t="n">
        <v>0.35</v>
      </c>
      <c r="AG19" t="n">
        <v>1</v>
      </c>
      <c r="AH19" t="n">
        <v>1</v>
      </c>
      <c r="AI19" t="n">
        <v>1.2328</v>
      </c>
      <c r="AJ19" t="inlineStr">
        <is>
          <t>21a_FC11_OCR1.3_DR35</t>
        </is>
      </c>
      <c r="AL19" t="inlineStr">
        <is>
          <t>Pu</t>
        </is>
      </c>
      <c r="AR19" t="n">
        <v>3.06170155258661</v>
      </c>
      <c r="AS19" t="n">
        <v>2.196586688657729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0</t>
        </is>
      </c>
      <c r="BF19" t="inlineStr">
        <is>
          <t>1</t>
        </is>
      </c>
      <c r="BH19" t="n">
        <v>1.728111996707224</v>
      </c>
    </row>
    <row r="20">
      <c r="A20" t="inlineStr">
        <is>
          <t>PM5</t>
        </is>
      </c>
      <c r="B20" t="inlineStr">
        <is>
          <t>NGI</t>
        </is>
      </c>
      <c r="C20" t="inlineStr">
        <is>
          <t>Empire_Wind_1</t>
        </is>
      </c>
      <c r="D20" t="inlineStr">
        <is>
          <t>D2</t>
        </is>
      </c>
      <c r="E20" t="n">
        <v>0</v>
      </c>
      <c r="F20" t="n">
        <v>5</v>
      </c>
      <c r="G20" t="n">
        <v>-8.5</v>
      </c>
      <c r="H20" t="n">
        <v>34</v>
      </c>
      <c r="I20" t="n">
        <v>9</v>
      </c>
      <c r="J20" t="n">
        <v>30</v>
      </c>
      <c r="K20" t="n">
        <v>3.6155</v>
      </c>
      <c r="L20" t="n">
        <v>3.2246</v>
      </c>
      <c r="M20" t="n">
        <v>0.31999</v>
      </c>
      <c r="N20" t="n">
        <v>415.6364</v>
      </c>
      <c r="O20" t="n">
        <v>0.075</v>
      </c>
      <c r="P20" t="n">
        <v>30.5615</v>
      </c>
      <c r="Q20" t="n">
        <v>2.2261e-14</v>
      </c>
      <c r="R20" t="n">
        <v>1.3014</v>
      </c>
      <c r="S20" t="n">
        <v>0.03</v>
      </c>
      <c r="T20" t="n">
        <v>3.5729</v>
      </c>
      <c r="U20" t="n">
        <v>0.45429</v>
      </c>
      <c r="V20" t="n">
        <v>44.89</v>
      </c>
      <c r="W20" t="n">
        <v>0.02</v>
      </c>
      <c r="X20" t="n">
        <v>0.3515</v>
      </c>
      <c r="Y20" t="n">
        <v>0.61412</v>
      </c>
      <c r="Z20" t="n">
        <v>0.37</v>
      </c>
      <c r="AA20" t="n">
        <v>63</v>
      </c>
      <c r="AB20" t="n">
        <v>30</v>
      </c>
      <c r="AC20" t="n">
        <v>0</v>
      </c>
      <c r="AD20" t="n">
        <v>124424.2424</v>
      </c>
      <c r="AE20" t="n">
        <v>73.12</v>
      </c>
      <c r="AF20" t="n">
        <v>0.35</v>
      </c>
      <c r="AG20" t="n">
        <v>1</v>
      </c>
      <c r="AH20" t="n">
        <v>1</v>
      </c>
      <c r="AI20" t="n">
        <v>1.2328</v>
      </c>
      <c r="AJ20" t="inlineStr">
        <is>
          <t>21a_FC11_OCR1.3_DR35</t>
        </is>
      </c>
      <c r="AL20" t="inlineStr">
        <is>
          <t>Pu</t>
        </is>
      </c>
      <c r="AR20" t="n">
        <v>28.22060736251363</v>
      </c>
      <c r="AS20" t="n">
        <v>-71.8825879598465</v>
      </c>
      <c r="AT20" t="n">
        <v>-152.8723001127156</v>
      </c>
      <c r="AU20" t="n">
        <v>443.0539594810327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B20" t="inlineStr">
        <is>
          <t>CSR</t>
        </is>
      </c>
      <c r="BC20" t="inlineStr">
        <is>
          <t>z_L</t>
        </is>
      </c>
      <c r="BE20" t="inlineStr">
        <is>
          <t>1</t>
        </is>
      </c>
      <c r="BF20" t="inlineStr">
        <is>
          <t>1</t>
        </is>
      </c>
      <c r="BH20" t="n">
        <v>1.728111996708378</v>
      </c>
    </row>
    <row r="21">
      <c r="A21" t="inlineStr">
        <is>
          <t>PM5</t>
        </is>
      </c>
      <c r="B21" t="inlineStr">
        <is>
          <t>NGI</t>
        </is>
      </c>
      <c r="C21" t="inlineStr">
        <is>
          <t>Empire_Wind_1</t>
        </is>
      </c>
      <c r="D21" t="inlineStr">
        <is>
          <t>D2</t>
        </is>
      </c>
      <c r="E21" t="n">
        <v>0</v>
      </c>
      <c r="F21" t="n">
        <v>5</v>
      </c>
      <c r="G21" t="n">
        <v>-8</v>
      </c>
      <c r="H21" t="n">
        <v>30</v>
      </c>
      <c r="I21" t="n">
        <v>9</v>
      </c>
      <c r="J21" t="n">
        <v>30</v>
      </c>
      <c r="K21" t="n">
        <v>3.5764</v>
      </c>
      <c r="L21" t="n">
        <v>3.2527</v>
      </c>
      <c r="M21" t="n">
        <v>0.31999</v>
      </c>
      <c r="N21" t="n">
        <v>426.4395</v>
      </c>
      <c r="O21" t="n">
        <v>0.073333</v>
      </c>
      <c r="P21" t="n">
        <v>30.5615</v>
      </c>
      <c r="Q21" t="n">
        <v>2.2261e-14</v>
      </c>
      <c r="R21" t="n">
        <v>1.4225</v>
      </c>
      <c r="S21" t="n">
        <v>0.03</v>
      </c>
      <c r="T21" t="n">
        <v>3.6966</v>
      </c>
      <c r="U21" t="n">
        <v>0.47168</v>
      </c>
      <c r="V21" t="n">
        <v>44.89</v>
      </c>
      <c r="W21" t="n">
        <v>0.02</v>
      </c>
      <c r="X21" t="n">
        <v>0.3515</v>
      </c>
      <c r="Y21" t="n">
        <v>0.61412</v>
      </c>
      <c r="Z21" t="n">
        <v>0.37</v>
      </c>
      <c r="AA21" t="n">
        <v>63</v>
      </c>
      <c r="AB21" t="n">
        <v>30</v>
      </c>
      <c r="AC21" t="n">
        <v>0</v>
      </c>
      <c r="AD21" t="n">
        <v>124424.2424</v>
      </c>
      <c r="AE21" t="n">
        <v>73.12</v>
      </c>
      <c r="AF21" t="n">
        <v>0.35</v>
      </c>
      <c r="AG21" t="n">
        <v>1</v>
      </c>
      <c r="AH21" t="n">
        <v>1</v>
      </c>
      <c r="AI21" t="n">
        <v>1.2328</v>
      </c>
      <c r="AJ21" t="inlineStr">
        <is>
          <t>21a_FC11_OCR1.3_DR35</t>
        </is>
      </c>
      <c r="AL21" t="inlineStr">
        <is>
          <t>Pu</t>
        </is>
      </c>
      <c r="AR21" t="n">
        <v>1.146133829316826</v>
      </c>
      <c r="AS21" t="n">
        <v>0.9516298123240261</v>
      </c>
      <c r="AT21" t="n">
        <v>1.998837760506444</v>
      </c>
      <c r="AU21" t="n">
        <v>0.7742235387366719</v>
      </c>
      <c r="AV21" t="n">
        <v>0.8101043523908191</v>
      </c>
      <c r="AW21" t="n">
        <v>1.608299825794075</v>
      </c>
      <c r="AX21" t="n">
        <v>1</v>
      </c>
      <c r="AY21" t="n">
        <v>1</v>
      </c>
      <c r="AZ21" t="n">
        <v>1</v>
      </c>
      <c r="BB21" t="inlineStr">
        <is>
          <t>CSR</t>
        </is>
      </c>
      <c r="BC21" t="inlineStr">
        <is>
          <t>z_L</t>
        </is>
      </c>
      <c r="BE21" t="inlineStr">
        <is>
          <t>2</t>
        </is>
      </c>
      <c r="BF21" t="inlineStr">
        <is>
          <t>1</t>
        </is>
      </c>
      <c r="BH21" t="n">
        <v>1.728111996832826</v>
      </c>
    </row>
    <row r="22">
      <c r="A22" t="inlineStr">
        <is>
          <t>PM5</t>
        </is>
      </c>
      <c r="B22" t="inlineStr">
        <is>
          <t>NGI</t>
        </is>
      </c>
      <c r="C22" t="inlineStr">
        <is>
          <t>Empire_Wind_1</t>
        </is>
      </c>
      <c r="D22" t="inlineStr">
        <is>
          <t>D2</t>
        </is>
      </c>
      <c r="E22" t="n">
        <v>0</v>
      </c>
      <c r="F22" t="n">
        <v>5</v>
      </c>
      <c r="G22" t="n">
        <v>-8</v>
      </c>
      <c r="H22" t="n">
        <v>34</v>
      </c>
      <c r="I22" t="n">
        <v>9</v>
      </c>
      <c r="J22" t="n">
        <v>30</v>
      </c>
      <c r="K22" t="n">
        <v>3.65</v>
      </c>
      <c r="L22" t="n">
        <v>3.2527</v>
      </c>
      <c r="M22" t="n">
        <v>0.31999</v>
      </c>
      <c r="N22" t="n">
        <v>407.4867</v>
      </c>
      <c r="O22" t="n">
        <v>0.076471</v>
      </c>
      <c r="P22" t="n">
        <v>30.5615</v>
      </c>
      <c r="Q22" t="n">
        <v>2.2261e-14</v>
      </c>
      <c r="R22" t="n">
        <v>1.3014</v>
      </c>
      <c r="S22" t="n">
        <v>0.03</v>
      </c>
      <c r="T22" t="n">
        <v>3.5729</v>
      </c>
      <c r="U22" t="n">
        <v>0.45429</v>
      </c>
      <c r="V22" t="n">
        <v>44.89</v>
      </c>
      <c r="W22" t="n">
        <v>0.02</v>
      </c>
      <c r="X22" t="n">
        <v>0.3515</v>
      </c>
      <c r="Y22" t="n">
        <v>0.61412</v>
      </c>
      <c r="Z22" t="n">
        <v>0.37</v>
      </c>
      <c r="AA22" t="n">
        <v>63</v>
      </c>
      <c r="AB22" t="n">
        <v>30</v>
      </c>
      <c r="AC22" t="n">
        <v>0</v>
      </c>
      <c r="AD22" t="n">
        <v>124424.2424</v>
      </c>
      <c r="AE22" t="n">
        <v>73.12</v>
      </c>
      <c r="AF22" t="n">
        <v>0.35</v>
      </c>
      <c r="AG22" t="n">
        <v>1</v>
      </c>
      <c r="AH22" t="n">
        <v>1</v>
      </c>
      <c r="AI22" t="n">
        <v>1.2328</v>
      </c>
      <c r="AJ22" t="inlineStr">
        <is>
          <t>21a_FC11_OCR1.3_DR35</t>
        </is>
      </c>
      <c r="AL22" t="inlineStr">
        <is>
          <t>Pu</t>
        </is>
      </c>
      <c r="AR22" t="n">
        <v>3.766600651923763</v>
      </c>
      <c r="AS22" t="n">
        <v>0.001991315892320759</v>
      </c>
      <c r="AT22" t="n">
        <v>7.373303789851037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B22" t="inlineStr">
        <is>
          <t>CSR</t>
        </is>
      </c>
      <c r="BC22" t="inlineStr">
        <is>
          <t>z_L</t>
        </is>
      </c>
      <c r="BE22" t="inlineStr">
        <is>
          <t>0</t>
        </is>
      </c>
      <c r="BF22" t="inlineStr">
        <is>
          <t>2</t>
        </is>
      </c>
      <c r="BH22" t="n">
        <v>0.7628540075696491</v>
      </c>
    </row>
    <row r="23">
      <c r="A23" t="inlineStr">
        <is>
          <t>PM5</t>
        </is>
      </c>
      <c r="B23" t="inlineStr">
        <is>
          <t>NGI</t>
        </is>
      </c>
      <c r="C23" t="inlineStr">
        <is>
          <t>Empire_Wind_1</t>
        </is>
      </c>
      <c r="D23" t="inlineStr">
        <is>
          <t>D2</t>
        </is>
      </c>
      <c r="E23" t="n">
        <v>0</v>
      </c>
      <c r="F23" t="n">
        <v>5</v>
      </c>
      <c r="G23" t="n">
        <v>-7.5</v>
      </c>
      <c r="H23" t="n">
        <v>30</v>
      </c>
      <c r="I23" t="n">
        <v>9</v>
      </c>
      <c r="J23" t="n">
        <v>30</v>
      </c>
      <c r="K23" t="n">
        <v>3.6155</v>
      </c>
      <c r="L23" t="n">
        <v>3.2808</v>
      </c>
      <c r="M23" t="n">
        <v>0.31999</v>
      </c>
      <c r="N23" t="n">
        <v>416.7477</v>
      </c>
      <c r="O23" t="n">
        <v>0.075</v>
      </c>
      <c r="P23" t="n">
        <v>30.5615</v>
      </c>
      <c r="Q23" t="n">
        <v>2.2261e-14</v>
      </c>
      <c r="R23" t="n">
        <v>1.4225</v>
      </c>
      <c r="S23" t="n">
        <v>0.03</v>
      </c>
      <c r="T23" t="n">
        <v>3.6966</v>
      </c>
      <c r="U23" t="n">
        <v>0.47168</v>
      </c>
      <c r="V23" t="n">
        <v>44.89</v>
      </c>
      <c r="W23" t="n">
        <v>0.02</v>
      </c>
      <c r="X23" t="n">
        <v>0.3515</v>
      </c>
      <c r="Y23" t="n">
        <v>0.61412</v>
      </c>
      <c r="Z23" t="n">
        <v>0.37</v>
      </c>
      <c r="AA23" t="n">
        <v>63</v>
      </c>
      <c r="AB23" t="n">
        <v>30</v>
      </c>
      <c r="AC23" t="n">
        <v>0</v>
      </c>
      <c r="AD23" t="n">
        <v>124424.2424</v>
      </c>
      <c r="AE23" t="n">
        <v>73.12</v>
      </c>
      <c r="AF23" t="n">
        <v>0.35</v>
      </c>
      <c r="AG23" t="n">
        <v>1</v>
      </c>
      <c r="AH23" t="n">
        <v>1</v>
      </c>
      <c r="AI23" t="n">
        <v>1.2328</v>
      </c>
      <c r="AJ23" t="inlineStr">
        <is>
          <t>21a_FC11_OCR1.3_DR35</t>
        </is>
      </c>
      <c r="AL23" t="inlineStr">
        <is>
          <t>Pu</t>
        </is>
      </c>
      <c r="AR23" t="n">
        <v>1.400505647485669</v>
      </c>
      <c r="AS23" t="n">
        <v>6.760317362419324</v>
      </c>
      <c r="AT23" t="n">
        <v>0.3260010620516592</v>
      </c>
      <c r="AU23" t="n">
        <v>-0.9257441013539831</v>
      </c>
      <c r="AV23" t="n">
        <v>4.002869219920457</v>
      </c>
      <c r="AW23" t="n">
        <v>9.630832048197311</v>
      </c>
      <c r="AX23" t="n">
        <v>1</v>
      </c>
      <c r="AY23" t="n">
        <v>1</v>
      </c>
      <c r="AZ23" t="n">
        <v>1</v>
      </c>
      <c r="BB23" t="inlineStr">
        <is>
          <t>CSR</t>
        </is>
      </c>
      <c r="BC23" t="inlineStr">
        <is>
          <t>z_L</t>
        </is>
      </c>
      <c r="BE23" t="inlineStr">
        <is>
          <t>1</t>
        </is>
      </c>
      <c r="BF23" t="inlineStr">
        <is>
          <t>2</t>
        </is>
      </c>
      <c r="BH23" t="n">
        <v>0.762854007510495</v>
      </c>
    </row>
    <row r="24">
      <c r="A24" t="inlineStr">
        <is>
          <t>PM5</t>
        </is>
      </c>
      <c r="B24" t="inlineStr">
        <is>
          <t>NGI</t>
        </is>
      </c>
      <c r="C24" t="inlineStr">
        <is>
          <t>Empire_Wind_1</t>
        </is>
      </c>
      <c r="D24" t="inlineStr">
        <is>
          <t>D2</t>
        </is>
      </c>
      <c r="E24" t="n">
        <v>0</v>
      </c>
      <c r="F24" t="n">
        <v>5</v>
      </c>
      <c r="G24" t="n">
        <v>-7.5</v>
      </c>
      <c r="H24" t="n">
        <v>34</v>
      </c>
      <c r="I24" t="n">
        <v>9</v>
      </c>
      <c r="J24" t="n">
        <v>30</v>
      </c>
      <c r="K24" t="n">
        <v>3.6846</v>
      </c>
      <c r="L24" t="n">
        <v>3.2808</v>
      </c>
      <c r="M24" t="n">
        <v>0.31999</v>
      </c>
      <c r="N24" t="n">
        <v>399.6504</v>
      </c>
      <c r="O24" t="n">
        <v>0.077941</v>
      </c>
      <c r="P24" t="n">
        <v>30.5615</v>
      </c>
      <c r="Q24" t="n">
        <v>2.2261e-14</v>
      </c>
      <c r="R24" t="n">
        <v>1.3014</v>
      </c>
      <c r="S24" t="n">
        <v>0.03</v>
      </c>
      <c r="T24" t="n">
        <v>3.5729</v>
      </c>
      <c r="U24" t="n">
        <v>0.45429</v>
      </c>
      <c r="V24" t="n">
        <v>44.89</v>
      </c>
      <c r="W24" t="n">
        <v>0.02</v>
      </c>
      <c r="X24" t="n">
        <v>0.3515</v>
      </c>
      <c r="Y24" t="n">
        <v>0.61412</v>
      </c>
      <c r="Z24" t="n">
        <v>0.37</v>
      </c>
      <c r="AA24" t="n">
        <v>63</v>
      </c>
      <c r="AB24" t="n">
        <v>30</v>
      </c>
      <c r="AC24" t="n">
        <v>0</v>
      </c>
      <c r="AD24" t="n">
        <v>124424.2424</v>
      </c>
      <c r="AE24" t="n">
        <v>73.12</v>
      </c>
      <c r="AF24" t="n">
        <v>0.35</v>
      </c>
      <c r="AG24" t="n">
        <v>1</v>
      </c>
      <c r="AH24" t="n">
        <v>1</v>
      </c>
      <c r="AI24" t="n">
        <v>1.2328</v>
      </c>
      <c r="AJ24" t="inlineStr">
        <is>
          <t>21a_FC11_OCR1.3_DR35</t>
        </is>
      </c>
      <c r="AL24" t="inlineStr">
        <is>
          <t>Pu</t>
        </is>
      </c>
      <c r="AR24" t="n">
        <v>3.76569020229565</v>
      </c>
      <c r="AS24" t="n">
        <v>7.220034564829093</v>
      </c>
      <c r="AT24" t="n">
        <v>-25.5973563201422</v>
      </c>
      <c r="AU24" t="n">
        <v>-0.1584480333660634</v>
      </c>
      <c r="AV24" t="n">
        <v>0.2299406167043475</v>
      </c>
      <c r="AW24" t="n">
        <v>-1.028313888095232</v>
      </c>
      <c r="AX24" t="n">
        <v>1.555909791372624</v>
      </c>
      <c r="AY24" t="n">
        <v>1.78248443459786</v>
      </c>
      <c r="AZ24" t="n">
        <v>3.654683471340869</v>
      </c>
      <c r="BB24" t="inlineStr">
        <is>
          <t>CSR</t>
        </is>
      </c>
      <c r="BC24" t="inlineStr">
        <is>
          <t>z_L</t>
        </is>
      </c>
      <c r="BE24" t="inlineStr">
        <is>
          <t>2</t>
        </is>
      </c>
      <c r="BF24" t="inlineStr">
        <is>
          <t>2</t>
        </is>
      </c>
      <c r="BH24" t="n">
        <v>0.7628540085750607</v>
      </c>
    </row>
    <row r="25">
      <c r="A25" t="inlineStr">
        <is>
          <t>PM5</t>
        </is>
      </c>
      <c r="B25" t="inlineStr">
        <is>
          <t>NGI</t>
        </is>
      </c>
      <c r="C25" t="inlineStr">
        <is>
          <t>Empire_Wind_1</t>
        </is>
      </c>
      <c r="D25" t="inlineStr">
        <is>
          <t>D2</t>
        </is>
      </c>
      <c r="E25" t="n">
        <v>0</v>
      </c>
      <c r="F25" t="n">
        <v>5</v>
      </c>
      <c r="G25" t="n">
        <v>-7</v>
      </c>
      <c r="H25" t="n">
        <v>30</v>
      </c>
      <c r="I25" t="n">
        <v>9</v>
      </c>
      <c r="J25" t="n">
        <v>30</v>
      </c>
      <c r="K25" t="n">
        <v>3.6546</v>
      </c>
      <c r="L25" t="n">
        <v>3.3088</v>
      </c>
      <c r="M25" t="n">
        <v>0.31999</v>
      </c>
      <c r="N25" t="n">
        <v>407.4867</v>
      </c>
      <c r="O25" t="n">
        <v>0.076667</v>
      </c>
      <c r="P25" t="n">
        <v>30.5615</v>
      </c>
      <c r="Q25" t="n">
        <v>2.2261e-14</v>
      </c>
      <c r="R25" t="n">
        <v>1.4225</v>
      </c>
      <c r="S25" t="n">
        <v>0.03</v>
      </c>
      <c r="T25" t="n">
        <v>3.6966</v>
      </c>
      <c r="U25" t="n">
        <v>0.47168</v>
      </c>
      <c r="V25" t="n">
        <v>44.89</v>
      </c>
      <c r="W25" t="n">
        <v>0.02</v>
      </c>
      <c r="X25" t="n">
        <v>0.3515</v>
      </c>
      <c r="Y25" t="n">
        <v>0.61412</v>
      </c>
      <c r="Z25" t="n">
        <v>0.37</v>
      </c>
      <c r="AA25" t="n">
        <v>63</v>
      </c>
      <c r="AB25" t="n">
        <v>30</v>
      </c>
      <c r="AC25" t="n">
        <v>0</v>
      </c>
      <c r="AD25" t="n">
        <v>124424.2424</v>
      </c>
      <c r="AE25" t="n">
        <v>73.12</v>
      </c>
      <c r="AF25" t="n">
        <v>0.35</v>
      </c>
      <c r="AG25" t="n">
        <v>1</v>
      </c>
      <c r="AH25" t="n">
        <v>1</v>
      </c>
      <c r="AI25" t="n">
        <v>1.2328</v>
      </c>
      <c r="AJ25" t="inlineStr">
        <is>
          <t>21a_FC11_OCR1.3_DR35</t>
        </is>
      </c>
      <c r="AL25" t="inlineStr">
        <is>
          <t>Pu</t>
        </is>
      </c>
      <c r="AR25" t="n">
        <v>4.241536666666667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B25" t="inlineStr">
        <is>
          <t>CF</t>
        </is>
      </c>
      <c r="BC25" t="inlineStr">
        <is>
          <t>z_L</t>
        </is>
      </c>
      <c r="BE25" t="inlineStr">
        <is>
          <t>0</t>
        </is>
      </c>
      <c r="BF25" t="inlineStr">
        <is>
          <t>0</t>
        </is>
      </c>
      <c r="BH25" t="n">
        <v>2.931334633397725</v>
      </c>
    </row>
    <row r="26">
      <c r="A26" t="inlineStr">
        <is>
          <t>PM5</t>
        </is>
      </c>
      <c r="B26" t="inlineStr">
        <is>
          <t>NGI</t>
        </is>
      </c>
      <c r="C26" t="inlineStr">
        <is>
          <t>Empire_Wind_1</t>
        </is>
      </c>
      <c r="D26" t="inlineStr">
        <is>
          <t>D2</t>
        </is>
      </c>
      <c r="E26" t="n">
        <v>0</v>
      </c>
      <c r="F26" t="n">
        <v>5</v>
      </c>
      <c r="G26" t="n">
        <v>-7</v>
      </c>
      <c r="H26" t="n">
        <v>34</v>
      </c>
      <c r="I26" t="n">
        <v>9</v>
      </c>
      <c r="J26" t="n">
        <v>30</v>
      </c>
      <c r="K26" t="n">
        <v>3.7191</v>
      </c>
      <c r="L26" t="n">
        <v>3.3088</v>
      </c>
      <c r="M26" t="n">
        <v>0.31999</v>
      </c>
      <c r="N26" t="n">
        <v>392.1098</v>
      </c>
      <c r="O26" t="n">
        <v>0.079412</v>
      </c>
      <c r="P26" t="n">
        <v>30.5615</v>
      </c>
      <c r="Q26" t="n">
        <v>2.2261e-14</v>
      </c>
      <c r="R26" t="n">
        <v>1.3014</v>
      </c>
      <c r="S26" t="n">
        <v>0.03</v>
      </c>
      <c r="T26" t="n">
        <v>3.5729</v>
      </c>
      <c r="U26" t="n">
        <v>0.45429</v>
      </c>
      <c r="V26" t="n">
        <v>44.89</v>
      </c>
      <c r="W26" t="n">
        <v>0.02</v>
      </c>
      <c r="X26" t="n">
        <v>0.3515</v>
      </c>
      <c r="Y26" t="n">
        <v>0.61412</v>
      </c>
      <c r="Z26" t="n">
        <v>0.37</v>
      </c>
      <c r="AA26" t="n">
        <v>63</v>
      </c>
      <c r="AB26" t="n">
        <v>30</v>
      </c>
      <c r="AC26" t="n">
        <v>0</v>
      </c>
      <c r="AD26" t="n">
        <v>124424.2424</v>
      </c>
      <c r="AE26" t="n">
        <v>73.12</v>
      </c>
      <c r="AF26" t="n">
        <v>0.35</v>
      </c>
      <c r="AG26" t="n">
        <v>1</v>
      </c>
      <c r="AH26" t="n">
        <v>1</v>
      </c>
      <c r="AI26" t="n">
        <v>1.2328</v>
      </c>
      <c r="AJ26" t="inlineStr">
        <is>
          <t>21a_FC11_OCR1.3_DR35</t>
        </is>
      </c>
      <c r="AL26" t="inlineStr">
        <is>
          <t>Pu</t>
        </is>
      </c>
      <c r="AR26" t="n">
        <v>-1.3290213314687</v>
      </c>
      <c r="AS26" t="n">
        <v>4.280886669124056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B26" t="inlineStr">
        <is>
          <t>CF</t>
        </is>
      </c>
      <c r="BC26" t="inlineStr">
        <is>
          <t>z_L</t>
        </is>
      </c>
      <c r="BE26" t="inlineStr">
        <is>
          <t>1</t>
        </is>
      </c>
      <c r="BF26" t="inlineStr">
        <is>
          <t>0</t>
        </is>
      </c>
      <c r="BH26" t="n">
        <v>1.285879261218986</v>
      </c>
    </row>
    <row r="27">
      <c r="A27" t="inlineStr">
        <is>
          <t>PM5</t>
        </is>
      </c>
      <c r="B27" t="inlineStr">
        <is>
          <t>NGI</t>
        </is>
      </c>
      <c r="C27" t="inlineStr">
        <is>
          <t>Empire_Wind_1</t>
        </is>
      </c>
      <c r="D27" t="inlineStr">
        <is>
          <t>D2</t>
        </is>
      </c>
      <c r="E27" t="n">
        <v>0</v>
      </c>
      <c r="F27" t="n">
        <v>5</v>
      </c>
      <c r="G27" t="n">
        <v>-6.5</v>
      </c>
      <c r="H27" t="n">
        <v>30</v>
      </c>
      <c r="I27" t="n">
        <v>9</v>
      </c>
      <c r="J27" t="n">
        <v>30</v>
      </c>
      <c r="K27" t="n">
        <v>3.6938</v>
      </c>
      <c r="L27" t="n">
        <v>3.3369</v>
      </c>
      <c r="M27" t="n">
        <v>0.31999</v>
      </c>
      <c r="N27" t="n">
        <v>398.6283</v>
      </c>
      <c r="O27" t="n">
        <v>0.078333</v>
      </c>
      <c r="P27" t="n">
        <v>30.5615</v>
      </c>
      <c r="Q27" t="n">
        <v>2.2261e-14</v>
      </c>
      <c r="R27" t="n">
        <v>1.4225</v>
      </c>
      <c r="S27" t="n">
        <v>0.03</v>
      </c>
      <c r="T27" t="n">
        <v>3.6966</v>
      </c>
      <c r="U27" t="n">
        <v>0.47168</v>
      </c>
      <c r="V27" t="n">
        <v>44.89</v>
      </c>
      <c r="W27" t="n">
        <v>0.02</v>
      </c>
      <c r="X27" t="n">
        <v>0.3515</v>
      </c>
      <c r="Y27" t="n">
        <v>0.61412</v>
      </c>
      <c r="Z27" t="n">
        <v>0.37</v>
      </c>
      <c r="AA27" t="n">
        <v>63</v>
      </c>
      <c r="AB27" t="n">
        <v>30</v>
      </c>
      <c r="AC27" t="n">
        <v>0</v>
      </c>
      <c r="AD27" t="n">
        <v>124424.2424</v>
      </c>
      <c r="AE27" t="n">
        <v>73.12</v>
      </c>
      <c r="AF27" t="n">
        <v>0.35</v>
      </c>
      <c r="AG27" t="n">
        <v>1</v>
      </c>
      <c r="AH27" t="n">
        <v>1</v>
      </c>
      <c r="AI27" t="n">
        <v>1.2328</v>
      </c>
      <c r="AJ27" t="inlineStr">
        <is>
          <t>21a_FC11_OCR1.3_DR35</t>
        </is>
      </c>
      <c r="AL27" t="inlineStr">
        <is>
          <t>Pu</t>
        </is>
      </c>
      <c r="AR27" t="n">
        <v>3.127756597136948</v>
      </c>
      <c r="AS27" t="n">
        <v>0.01020698971326681</v>
      </c>
      <c r="AT27" t="n">
        <v>3.478821603740438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B27" t="inlineStr">
        <is>
          <t>CF</t>
        </is>
      </c>
      <c r="BC27" t="inlineStr">
        <is>
          <t>z_L</t>
        </is>
      </c>
      <c r="BE27" t="inlineStr">
        <is>
          <t>2</t>
        </is>
      </c>
      <c r="BF27" t="inlineStr">
        <is>
          <t>0</t>
        </is>
      </c>
      <c r="BH27" t="n">
        <v>1.158312654980898</v>
      </c>
    </row>
    <row r="28">
      <c r="A28" t="inlineStr">
        <is>
          <t>PM5</t>
        </is>
      </c>
      <c r="B28" t="inlineStr">
        <is>
          <t>NGI</t>
        </is>
      </c>
      <c r="C28" t="inlineStr">
        <is>
          <t>Empire_Wind_1</t>
        </is>
      </c>
      <c r="D28" t="inlineStr">
        <is>
          <t>D2</t>
        </is>
      </c>
      <c r="E28" t="n">
        <v>0</v>
      </c>
      <c r="F28" t="n">
        <v>5</v>
      </c>
      <c r="G28" t="n">
        <v>-6.5</v>
      </c>
      <c r="H28" t="n">
        <v>34</v>
      </c>
      <c r="I28" t="n">
        <v>9</v>
      </c>
      <c r="J28" t="n">
        <v>30</v>
      </c>
      <c r="K28" t="n">
        <v>3.7536</v>
      </c>
      <c r="L28" t="n">
        <v>3.3369</v>
      </c>
      <c r="M28" t="n">
        <v>0.31999</v>
      </c>
      <c r="N28" t="n">
        <v>384.8485</v>
      </c>
      <c r="O28" t="n">
        <v>0.080882</v>
      </c>
      <c r="P28" t="n">
        <v>30.5615</v>
      </c>
      <c r="Q28" t="n">
        <v>2.2261e-14</v>
      </c>
      <c r="R28" t="n">
        <v>1.3014</v>
      </c>
      <c r="S28" t="n">
        <v>0.03</v>
      </c>
      <c r="T28" t="n">
        <v>3.5729</v>
      </c>
      <c r="U28" t="n">
        <v>0.45429</v>
      </c>
      <c r="V28" t="n">
        <v>44.89</v>
      </c>
      <c r="W28" t="n">
        <v>0.02</v>
      </c>
      <c r="X28" t="n">
        <v>0.3515</v>
      </c>
      <c r="Y28" t="n">
        <v>0.61412</v>
      </c>
      <c r="Z28" t="n">
        <v>0.37</v>
      </c>
      <c r="AA28" t="n">
        <v>63</v>
      </c>
      <c r="AB28" t="n">
        <v>30</v>
      </c>
      <c r="AC28" t="n">
        <v>0</v>
      </c>
      <c r="AD28" t="n">
        <v>124424.2424</v>
      </c>
      <c r="AE28" t="n">
        <v>73.12</v>
      </c>
      <c r="AF28" t="n">
        <v>0.35</v>
      </c>
      <c r="AG28" t="n">
        <v>1</v>
      </c>
      <c r="AH28" t="n">
        <v>1</v>
      </c>
      <c r="AI28" t="n">
        <v>1.2328</v>
      </c>
      <c r="AJ28" t="inlineStr">
        <is>
          <t>21a_FC11_OCR1.3_DR35</t>
        </is>
      </c>
      <c r="AL28" t="inlineStr">
        <is>
          <t>Pu</t>
        </is>
      </c>
      <c r="AR28" t="n">
        <v>3.06170155258661</v>
      </c>
      <c r="AS28" t="n">
        <v>2.196586688657729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B28" t="inlineStr">
        <is>
          <t>CF</t>
        </is>
      </c>
      <c r="BC28" t="inlineStr">
        <is>
          <t>z_L</t>
        </is>
      </c>
      <c r="BE28" t="inlineStr">
        <is>
          <t>0</t>
        </is>
      </c>
      <c r="BF28" t="inlineStr">
        <is>
          <t>1</t>
        </is>
      </c>
      <c r="BH28" t="n">
        <v>1.728111996707224</v>
      </c>
    </row>
    <row r="29">
      <c r="A29" t="inlineStr">
        <is>
          <t>PM5</t>
        </is>
      </c>
      <c r="B29" t="inlineStr">
        <is>
          <t>NGI</t>
        </is>
      </c>
      <c r="C29" t="inlineStr">
        <is>
          <t>Empire_Wind_1</t>
        </is>
      </c>
      <c r="D29" t="inlineStr">
        <is>
          <t>D2</t>
        </is>
      </c>
      <c r="E29" t="n">
        <v>0</v>
      </c>
      <c r="F29" t="n">
        <v>5</v>
      </c>
      <c r="G29" t="n">
        <v>-6</v>
      </c>
      <c r="H29" t="n">
        <v>30</v>
      </c>
      <c r="I29" t="n">
        <v>9</v>
      </c>
      <c r="J29" t="n">
        <v>30</v>
      </c>
      <c r="K29" t="n">
        <v>3.7329</v>
      </c>
      <c r="L29" t="n">
        <v>3.365</v>
      </c>
      <c r="M29" t="n">
        <v>0.31999</v>
      </c>
      <c r="N29" t="n">
        <v>390.1468</v>
      </c>
      <c r="O29" t="n">
        <v>0.08</v>
      </c>
      <c r="P29" t="n">
        <v>30.5615</v>
      </c>
      <c r="Q29" t="n">
        <v>2.2261e-14</v>
      </c>
      <c r="R29" t="n">
        <v>1.4225</v>
      </c>
      <c r="S29" t="n">
        <v>0.03</v>
      </c>
      <c r="T29" t="n">
        <v>3.6966</v>
      </c>
      <c r="U29" t="n">
        <v>0.47168</v>
      </c>
      <c r="V29" t="n">
        <v>44.89</v>
      </c>
      <c r="W29" t="n">
        <v>0.02</v>
      </c>
      <c r="X29" t="n">
        <v>0.3515</v>
      </c>
      <c r="Y29" t="n">
        <v>0.61412</v>
      </c>
      <c r="Z29" t="n">
        <v>0.37</v>
      </c>
      <c r="AA29" t="n">
        <v>63</v>
      </c>
      <c r="AB29" t="n">
        <v>30</v>
      </c>
      <c r="AC29" t="n">
        <v>0</v>
      </c>
      <c r="AD29" t="n">
        <v>124424.2424</v>
      </c>
      <c r="AE29" t="n">
        <v>73.12</v>
      </c>
      <c r="AF29" t="n">
        <v>0.35</v>
      </c>
      <c r="AG29" t="n">
        <v>1</v>
      </c>
      <c r="AH29" t="n">
        <v>1</v>
      </c>
      <c r="AI29" t="n">
        <v>1.2328</v>
      </c>
      <c r="AJ29" t="inlineStr">
        <is>
          <t>21a_FC11_OCR1.3_DR35</t>
        </is>
      </c>
      <c r="AL29" t="inlineStr">
        <is>
          <t>Pu</t>
        </is>
      </c>
      <c r="AR29" t="n">
        <v>5.330839801366991</v>
      </c>
      <c r="AS29" t="n">
        <v>-1.519553425468013</v>
      </c>
      <c r="AT29" t="n">
        <v>-8.277070617928144</v>
      </c>
      <c r="AU29" t="n">
        <v>7.480365549810846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inlineStr">
        <is>
          <t>CF</t>
        </is>
      </c>
      <c r="BC29" t="inlineStr">
        <is>
          <t>z_L</t>
        </is>
      </c>
      <c r="BE29" t="inlineStr">
        <is>
          <t>1</t>
        </is>
      </c>
      <c r="BF29" t="inlineStr">
        <is>
          <t>1</t>
        </is>
      </c>
      <c r="BH29" t="n">
        <v>0.4502453186855512</v>
      </c>
    </row>
    <row r="30">
      <c r="A30" t="inlineStr">
        <is>
          <t>PM5</t>
        </is>
      </c>
      <c r="B30" t="inlineStr">
        <is>
          <t>NGI</t>
        </is>
      </c>
      <c r="C30" t="inlineStr">
        <is>
          <t>Empire_Wind_1</t>
        </is>
      </c>
      <c r="D30" t="inlineStr">
        <is>
          <t>D2</t>
        </is>
      </c>
      <c r="E30" t="n">
        <v>0</v>
      </c>
      <c r="F30" t="n">
        <v>5</v>
      </c>
      <c r="G30" t="n">
        <v>-6</v>
      </c>
      <c r="H30" t="n">
        <v>34</v>
      </c>
      <c r="I30" t="n">
        <v>9</v>
      </c>
      <c r="J30" t="n">
        <v>30</v>
      </c>
      <c r="K30" t="n">
        <v>3.7881</v>
      </c>
      <c r="L30" t="n">
        <v>3.365</v>
      </c>
      <c r="M30" t="n">
        <v>0.31999</v>
      </c>
      <c r="N30" t="n">
        <v>377.8513</v>
      </c>
      <c r="O30" t="n">
        <v>0.082353</v>
      </c>
      <c r="P30" t="n">
        <v>30.5615</v>
      </c>
      <c r="Q30" t="n">
        <v>2.2261e-14</v>
      </c>
      <c r="R30" t="n">
        <v>1.3014</v>
      </c>
      <c r="S30" t="n">
        <v>0.03</v>
      </c>
      <c r="T30" t="n">
        <v>3.5729</v>
      </c>
      <c r="U30" t="n">
        <v>0.45429</v>
      </c>
      <c r="V30" t="n">
        <v>44.89</v>
      </c>
      <c r="W30" t="n">
        <v>0.02</v>
      </c>
      <c r="X30" t="n">
        <v>0.3515</v>
      </c>
      <c r="Y30" t="n">
        <v>0.61412</v>
      </c>
      <c r="Z30" t="n">
        <v>0.37</v>
      </c>
      <c r="AA30" t="n">
        <v>63</v>
      </c>
      <c r="AB30" t="n">
        <v>30</v>
      </c>
      <c r="AC30" t="n">
        <v>0</v>
      </c>
      <c r="AD30" t="n">
        <v>124424.2424</v>
      </c>
      <c r="AE30" t="n">
        <v>73.12</v>
      </c>
      <c r="AF30" t="n">
        <v>0.35</v>
      </c>
      <c r="AG30" t="n">
        <v>1</v>
      </c>
      <c r="AH30" t="n">
        <v>1</v>
      </c>
      <c r="AI30" t="n">
        <v>1.2328</v>
      </c>
      <c r="AJ30" t="inlineStr">
        <is>
          <t>21a_FC11_OCR1.3_DR35</t>
        </is>
      </c>
      <c r="AL30" t="inlineStr">
        <is>
          <t>Pu</t>
        </is>
      </c>
      <c r="AR30" t="n">
        <v>3.766600651923763</v>
      </c>
      <c r="AS30" t="n">
        <v>0.001991315892320759</v>
      </c>
      <c r="AT30" t="n">
        <v>7.373303789851037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B30" t="inlineStr">
        <is>
          <t>CF</t>
        </is>
      </c>
      <c r="BC30" t="inlineStr">
        <is>
          <t>z_L</t>
        </is>
      </c>
      <c r="BE30" t="inlineStr">
        <is>
          <t>0</t>
        </is>
      </c>
      <c r="BF30" t="inlineStr">
        <is>
          <t>2</t>
        </is>
      </c>
      <c r="BH30" t="n">
        <v>0.7628540075696491</v>
      </c>
    </row>
    <row r="31">
      <c r="A31" t="inlineStr">
        <is>
          <t>PM5</t>
        </is>
      </c>
      <c r="B31" t="inlineStr">
        <is>
          <t>NGI</t>
        </is>
      </c>
      <c r="C31" t="inlineStr">
        <is>
          <t>Empire_Wind_1</t>
        </is>
      </c>
      <c r="D31" t="inlineStr">
        <is>
          <t>D2</t>
        </is>
      </c>
      <c r="E31" t="n">
        <v>0</v>
      </c>
      <c r="F31" t="n">
        <v>6</v>
      </c>
      <c r="G31" t="n">
        <v>-9.5</v>
      </c>
      <c r="H31" t="n">
        <v>30</v>
      </c>
      <c r="I31" t="n">
        <v>9</v>
      </c>
      <c r="J31" t="n">
        <v>30</v>
      </c>
      <c r="K31" t="n">
        <v>3.459</v>
      </c>
      <c r="L31" t="n">
        <v>3.1685</v>
      </c>
      <c r="M31" t="n">
        <v>0.31999</v>
      </c>
      <c r="N31" t="n">
        <v>458.4225</v>
      </c>
      <c r="O31" t="n">
        <v>0.068333</v>
      </c>
      <c r="P31" t="n">
        <v>30.5615</v>
      </c>
      <c r="Q31" t="n">
        <v>2.2261e-14</v>
      </c>
      <c r="R31" t="n">
        <v>1.4225</v>
      </c>
      <c r="S31" t="n">
        <v>0.03</v>
      </c>
      <c r="T31" t="n">
        <v>3.6966</v>
      </c>
      <c r="U31" t="n">
        <v>0.47168</v>
      </c>
      <c r="V31" t="n">
        <v>44.89</v>
      </c>
      <c r="W31" t="n">
        <v>0.02</v>
      </c>
      <c r="X31" t="n">
        <v>0.3515</v>
      </c>
      <c r="Y31" t="n">
        <v>0.61412</v>
      </c>
      <c r="Z31" t="n">
        <v>0.37</v>
      </c>
      <c r="AA31" t="n">
        <v>63</v>
      </c>
      <c r="AB31" t="n">
        <v>30</v>
      </c>
      <c r="AC31" t="n">
        <v>0</v>
      </c>
      <c r="AD31" t="n">
        <v>167606.0606</v>
      </c>
      <c r="AE31" t="n">
        <v>92.92</v>
      </c>
      <c r="AF31" t="n">
        <v>0.35</v>
      </c>
      <c r="AG31" t="n">
        <v>1</v>
      </c>
      <c r="AH31" t="n">
        <v>1</v>
      </c>
      <c r="AI31" t="n">
        <v>1.2328</v>
      </c>
      <c r="AJ31" t="inlineStr">
        <is>
          <t>21a_FC11_OCR1.3_DR35</t>
        </is>
      </c>
      <c r="AL31" t="inlineStr">
        <is>
          <t>Pu</t>
        </is>
      </c>
      <c r="AR31" t="n">
        <v>6.782786903123633</v>
      </c>
      <c r="AS31" t="n">
        <v>-2.178367621342415</v>
      </c>
      <c r="AT31" t="n">
        <v>-3.032497075874127</v>
      </c>
      <c r="AU31" t="n">
        <v>2.209401795163936</v>
      </c>
      <c r="AV31" t="n">
        <v>-7.199970141977611</v>
      </c>
      <c r="AW31" t="n">
        <v>6.018265925960549</v>
      </c>
      <c r="AX31" t="n">
        <v>1</v>
      </c>
      <c r="AY31" t="n">
        <v>1</v>
      </c>
      <c r="AZ31" t="n">
        <v>1</v>
      </c>
      <c r="BB31" t="inlineStr">
        <is>
          <t>CF</t>
        </is>
      </c>
      <c r="BC31" t="inlineStr">
        <is>
          <t>z_L</t>
        </is>
      </c>
      <c r="BE31" t="inlineStr">
        <is>
          <t>1</t>
        </is>
      </c>
      <c r="BF31" t="inlineStr">
        <is>
          <t>2</t>
        </is>
      </c>
      <c r="BH31" t="n">
        <v>0.3293825579018694</v>
      </c>
    </row>
    <row r="32">
      <c r="A32" t="inlineStr">
        <is>
          <t>PM5</t>
        </is>
      </c>
      <c r="B32" t="inlineStr">
        <is>
          <t>NGI</t>
        </is>
      </c>
      <c r="C32" t="inlineStr">
        <is>
          <t>Empire_Wind_1</t>
        </is>
      </c>
      <c r="D32" t="inlineStr">
        <is>
          <t>D2</t>
        </is>
      </c>
      <c r="E32" t="n">
        <v>0</v>
      </c>
      <c r="F32" t="n">
        <v>6</v>
      </c>
      <c r="G32" t="n">
        <v>-9.5</v>
      </c>
      <c r="H32" t="n">
        <v>34</v>
      </c>
      <c r="I32" t="n">
        <v>9</v>
      </c>
      <c r="J32" t="n">
        <v>30</v>
      </c>
      <c r="K32" t="n">
        <v>3.5464</v>
      </c>
      <c r="L32" t="n">
        <v>3.1685</v>
      </c>
      <c r="M32" t="n">
        <v>0.31999</v>
      </c>
      <c r="N32" t="n">
        <v>432.9546</v>
      </c>
      <c r="O32" t="n">
        <v>0.072059</v>
      </c>
      <c r="P32" t="n">
        <v>30.5615</v>
      </c>
      <c r="Q32" t="n">
        <v>2.2261e-14</v>
      </c>
      <c r="R32" t="n">
        <v>1.3014</v>
      </c>
      <c r="S32" t="n">
        <v>0.03</v>
      </c>
      <c r="T32" t="n">
        <v>3.5729</v>
      </c>
      <c r="U32" t="n">
        <v>0.45429</v>
      </c>
      <c r="V32" t="n">
        <v>44.89</v>
      </c>
      <c r="W32" t="n">
        <v>0.02</v>
      </c>
      <c r="X32" t="n">
        <v>0.3515</v>
      </c>
      <c r="Y32" t="n">
        <v>0.61412</v>
      </c>
      <c r="Z32" t="n">
        <v>0.37</v>
      </c>
      <c r="AA32" t="n">
        <v>63</v>
      </c>
      <c r="AB32" t="n">
        <v>30</v>
      </c>
      <c r="AC32" t="n">
        <v>0</v>
      </c>
      <c r="AD32" t="n">
        <v>167606.0606</v>
      </c>
      <c r="AE32" t="n">
        <v>92.92</v>
      </c>
      <c r="AF32" t="n">
        <v>0.35</v>
      </c>
      <c r="AG32" t="n">
        <v>1</v>
      </c>
      <c r="AH32" t="n">
        <v>1</v>
      </c>
      <c r="AI32" t="n">
        <v>1.2328</v>
      </c>
      <c r="AJ32" t="inlineStr">
        <is>
          <t>21a_FC11_OCR1.3_DR35</t>
        </is>
      </c>
    </row>
    <row r="33">
      <c r="A33" t="inlineStr">
        <is>
          <t>PM5</t>
        </is>
      </c>
      <c r="B33" t="inlineStr">
        <is>
          <t>NGI</t>
        </is>
      </c>
      <c r="C33" t="inlineStr">
        <is>
          <t>Empire_Wind_1</t>
        </is>
      </c>
      <c r="D33" t="inlineStr">
        <is>
          <t>D2</t>
        </is>
      </c>
      <c r="E33" t="n">
        <v>0</v>
      </c>
      <c r="F33" t="n">
        <v>6</v>
      </c>
      <c r="G33" t="n">
        <v>-9</v>
      </c>
      <c r="H33" t="n">
        <v>30</v>
      </c>
      <c r="I33" t="n">
        <v>9</v>
      </c>
      <c r="J33" t="n">
        <v>30</v>
      </c>
      <c r="K33" t="n">
        <v>3.4981</v>
      </c>
      <c r="L33" t="n">
        <v>3.1966</v>
      </c>
      <c r="M33" t="n">
        <v>0.31999</v>
      </c>
      <c r="N33" t="n">
        <v>447.2415</v>
      </c>
      <c r="O33" t="n">
        <v>0.07000000000000001</v>
      </c>
      <c r="P33" t="n">
        <v>30.5615</v>
      </c>
      <c r="Q33" t="n">
        <v>2.2261e-14</v>
      </c>
      <c r="R33" t="n">
        <v>1.4225</v>
      </c>
      <c r="S33" t="n">
        <v>0.03</v>
      </c>
      <c r="T33" t="n">
        <v>3.6966</v>
      </c>
      <c r="U33" t="n">
        <v>0.47168</v>
      </c>
      <c r="V33" t="n">
        <v>44.89</v>
      </c>
      <c r="W33" t="n">
        <v>0.02</v>
      </c>
      <c r="X33" t="n">
        <v>0.3515</v>
      </c>
      <c r="Y33" t="n">
        <v>0.61412</v>
      </c>
      <c r="Z33" t="n">
        <v>0.37</v>
      </c>
      <c r="AA33" t="n">
        <v>63</v>
      </c>
      <c r="AB33" t="n">
        <v>30</v>
      </c>
      <c r="AC33" t="n">
        <v>0</v>
      </c>
      <c r="AD33" t="n">
        <v>167606.0606</v>
      </c>
      <c r="AE33" t="n">
        <v>92.92</v>
      </c>
      <c r="AF33" t="n">
        <v>0.35</v>
      </c>
      <c r="AG33" t="n">
        <v>1</v>
      </c>
      <c r="AH33" t="n">
        <v>1</v>
      </c>
      <c r="AI33" t="n">
        <v>1.2328</v>
      </c>
      <c r="AJ33" t="inlineStr">
        <is>
          <t>21a_FC11_OCR1.3_DR35</t>
        </is>
      </c>
    </row>
    <row r="34">
      <c r="A34" t="inlineStr">
        <is>
          <t>PM5</t>
        </is>
      </c>
      <c r="B34" t="inlineStr">
        <is>
          <t>NGI</t>
        </is>
      </c>
      <c r="C34" t="inlineStr">
        <is>
          <t>Empire_Wind_1</t>
        </is>
      </c>
      <c r="D34" t="inlineStr">
        <is>
          <t>D2</t>
        </is>
      </c>
      <c r="E34" t="n">
        <v>0</v>
      </c>
      <c r="F34" t="n">
        <v>6</v>
      </c>
      <c r="G34" t="n">
        <v>-9</v>
      </c>
      <c r="H34" t="n">
        <v>34</v>
      </c>
      <c r="I34" t="n">
        <v>9</v>
      </c>
      <c r="J34" t="n">
        <v>30</v>
      </c>
      <c r="K34" t="n">
        <v>3.581</v>
      </c>
      <c r="L34" t="n">
        <v>3.1966</v>
      </c>
      <c r="M34" t="n">
        <v>0.31999</v>
      </c>
      <c r="N34" t="n">
        <v>424.1188</v>
      </c>
      <c r="O34" t="n">
        <v>0.073529</v>
      </c>
      <c r="P34" t="n">
        <v>30.5615</v>
      </c>
      <c r="Q34" t="n">
        <v>2.2261e-14</v>
      </c>
      <c r="R34" t="n">
        <v>1.3014</v>
      </c>
      <c r="S34" t="n">
        <v>0.03</v>
      </c>
      <c r="T34" t="n">
        <v>3.5729</v>
      </c>
      <c r="U34" t="n">
        <v>0.45429</v>
      </c>
      <c r="V34" t="n">
        <v>44.89</v>
      </c>
      <c r="W34" t="n">
        <v>0.02</v>
      </c>
      <c r="X34" t="n">
        <v>0.3515</v>
      </c>
      <c r="Y34" t="n">
        <v>0.61412</v>
      </c>
      <c r="Z34" t="n">
        <v>0.37</v>
      </c>
      <c r="AA34" t="n">
        <v>63</v>
      </c>
      <c r="AB34" t="n">
        <v>30</v>
      </c>
      <c r="AC34" t="n">
        <v>0</v>
      </c>
      <c r="AD34" t="n">
        <v>167606.0606</v>
      </c>
      <c r="AE34" t="n">
        <v>92.92</v>
      </c>
      <c r="AF34" t="n">
        <v>0.35</v>
      </c>
      <c r="AG34" t="n">
        <v>1</v>
      </c>
      <c r="AH34" t="n">
        <v>1</v>
      </c>
      <c r="AI34" t="n">
        <v>1.2328</v>
      </c>
      <c r="AJ34" t="inlineStr">
        <is>
          <t>21a_FC11_OCR1.3_DR35</t>
        </is>
      </c>
    </row>
    <row r="35">
      <c r="A35" t="inlineStr">
        <is>
          <t>PM5</t>
        </is>
      </c>
      <c r="B35" t="inlineStr">
        <is>
          <t>NGI</t>
        </is>
      </c>
      <c r="C35" t="inlineStr">
        <is>
          <t>Empire_Wind_1</t>
        </is>
      </c>
      <c r="D35" t="inlineStr">
        <is>
          <t>D2</t>
        </is>
      </c>
      <c r="E35" t="n">
        <v>0</v>
      </c>
      <c r="F35" t="n">
        <v>7</v>
      </c>
      <c r="G35" t="n">
        <v>-11.76</v>
      </c>
      <c r="H35" t="n">
        <v>30</v>
      </c>
      <c r="I35" t="n">
        <v>9</v>
      </c>
      <c r="J35" t="n">
        <v>30.0011</v>
      </c>
      <c r="K35" t="n">
        <v>3.1824</v>
      </c>
      <c r="L35" t="n">
        <v>2.9753</v>
      </c>
      <c r="M35" t="n">
        <v>0.29557</v>
      </c>
      <c r="N35" t="n">
        <v>529.9101000000001</v>
      </c>
      <c r="O35" t="n">
        <v>0.061732</v>
      </c>
      <c r="P35" t="n">
        <v>31.9415</v>
      </c>
      <c r="Q35" t="n">
        <v>2.3748e-14</v>
      </c>
      <c r="R35" t="n">
        <v>1.3899</v>
      </c>
      <c r="S35" t="n">
        <v>0.03</v>
      </c>
      <c r="T35" t="n">
        <v>3.9616</v>
      </c>
      <c r="U35" t="n">
        <v>0.43785</v>
      </c>
      <c r="V35" t="n">
        <v>44.89</v>
      </c>
      <c r="W35" t="n">
        <v>0.02</v>
      </c>
      <c r="X35" t="n">
        <v>0.3515</v>
      </c>
      <c r="Y35" t="n">
        <v>0.5842000000000001</v>
      </c>
      <c r="Z35" t="n">
        <v>0.37</v>
      </c>
      <c r="AA35" t="n">
        <v>65</v>
      </c>
      <c r="AB35" t="n">
        <v>30</v>
      </c>
      <c r="AC35" t="n">
        <v>0</v>
      </c>
      <c r="AD35" t="n">
        <v>177000</v>
      </c>
      <c r="AE35" t="n">
        <v>108.76</v>
      </c>
      <c r="AF35" t="n">
        <v>0.35</v>
      </c>
      <c r="AG35" t="n">
        <v>1</v>
      </c>
      <c r="AH35" t="n">
        <v>1</v>
      </c>
      <c r="AI35" t="n">
        <v>1.2588</v>
      </c>
      <c r="AJ35" t="inlineStr">
        <is>
          <t>21a_FC11_OCR1.3_DR35</t>
        </is>
      </c>
    </row>
    <row r="36">
      <c r="A36" t="inlineStr">
        <is>
          <t>PM5</t>
        </is>
      </c>
      <c r="B36" t="inlineStr">
        <is>
          <t>NGI</t>
        </is>
      </c>
      <c r="C36" t="inlineStr">
        <is>
          <t>Empire_Wind_1</t>
        </is>
      </c>
      <c r="D36" t="inlineStr">
        <is>
          <t>D2</t>
        </is>
      </c>
      <c r="E36" t="n">
        <v>0</v>
      </c>
      <c r="F36" t="n">
        <v>7</v>
      </c>
      <c r="G36" t="n">
        <v>-11.76</v>
      </c>
      <c r="H36" t="n">
        <v>34</v>
      </c>
      <c r="I36" t="n">
        <v>9</v>
      </c>
      <c r="J36" t="n">
        <v>30.0011</v>
      </c>
      <c r="K36" t="n">
        <v>3.6694</v>
      </c>
      <c r="L36" t="n">
        <v>2.9753</v>
      </c>
      <c r="M36" t="n">
        <v>0.29557</v>
      </c>
      <c r="N36" t="n">
        <v>491.2396</v>
      </c>
      <c r="O36" t="n">
        <v>0.066306</v>
      </c>
      <c r="P36" t="n">
        <v>31.9415</v>
      </c>
      <c r="Q36" t="n">
        <v>2.3748e-14</v>
      </c>
      <c r="R36" t="n">
        <v>1.2874</v>
      </c>
      <c r="S36" t="n">
        <v>0.03</v>
      </c>
      <c r="T36" t="n">
        <v>3.8493</v>
      </c>
      <c r="U36" t="n">
        <v>0.42232</v>
      </c>
      <c r="V36" t="n">
        <v>44.89</v>
      </c>
      <c r="W36" t="n">
        <v>0.02</v>
      </c>
      <c r="X36" t="n">
        <v>0.3515</v>
      </c>
      <c r="Y36" t="n">
        <v>0.5842000000000001</v>
      </c>
      <c r="Z36" t="n">
        <v>0.37</v>
      </c>
      <c r="AA36" t="n">
        <v>65</v>
      </c>
      <c r="AB36" t="n">
        <v>30</v>
      </c>
      <c r="AC36" t="n">
        <v>0</v>
      </c>
      <c r="AD36" t="n">
        <v>177000</v>
      </c>
      <c r="AE36" t="n">
        <v>108.76</v>
      </c>
      <c r="AF36" t="n">
        <v>0.35</v>
      </c>
      <c r="AG36" t="n">
        <v>1</v>
      </c>
      <c r="AH36" t="n">
        <v>1</v>
      </c>
      <c r="AI36" t="n">
        <v>1.2588</v>
      </c>
      <c r="AJ36" t="inlineStr">
        <is>
          <t>21a_FC11_OCR1.3_DR35</t>
        </is>
      </c>
    </row>
    <row r="37">
      <c r="A37" t="inlineStr">
        <is>
          <t>PM5</t>
        </is>
      </c>
      <c r="B37" t="inlineStr">
        <is>
          <t>NGI</t>
        </is>
      </c>
      <c r="C37" t="inlineStr">
        <is>
          <t>Empire_Wind_1</t>
        </is>
      </c>
      <c r="D37" t="inlineStr">
        <is>
          <t>D2</t>
        </is>
      </c>
      <c r="E37" t="n">
        <v>0</v>
      </c>
      <c r="F37" t="n">
        <v>7</v>
      </c>
      <c r="G37" t="n">
        <v>-11.32</v>
      </c>
      <c r="H37" t="n">
        <v>30</v>
      </c>
      <c r="I37" t="n">
        <v>9</v>
      </c>
      <c r="J37" t="n">
        <v>30.0011</v>
      </c>
      <c r="K37" t="n">
        <v>3.3373</v>
      </c>
      <c r="L37" t="n">
        <v>3.1329</v>
      </c>
      <c r="M37" t="n">
        <v>0.29557</v>
      </c>
      <c r="N37" t="n">
        <v>517.4235</v>
      </c>
      <c r="O37" t="n">
        <v>0.06318600000000001</v>
      </c>
      <c r="P37" t="n">
        <v>31.9415</v>
      </c>
      <c r="Q37" t="n">
        <v>2.3748e-14</v>
      </c>
      <c r="R37" t="n">
        <v>1.3899</v>
      </c>
      <c r="S37" t="n">
        <v>0.03</v>
      </c>
      <c r="T37" t="n">
        <v>3.9616</v>
      </c>
      <c r="U37" t="n">
        <v>0.43785</v>
      </c>
      <c r="V37" t="n">
        <v>44.89</v>
      </c>
      <c r="W37" t="n">
        <v>0.02</v>
      </c>
      <c r="X37" t="n">
        <v>0.3515</v>
      </c>
      <c r="Y37" t="n">
        <v>0.5842000000000001</v>
      </c>
      <c r="Z37" t="n">
        <v>0.37</v>
      </c>
      <c r="AA37" t="n">
        <v>65</v>
      </c>
      <c r="AB37" t="n">
        <v>30</v>
      </c>
      <c r="AC37" t="n">
        <v>0</v>
      </c>
      <c r="AD37" t="n">
        <v>177000</v>
      </c>
      <c r="AE37" t="n">
        <v>108.76</v>
      </c>
      <c r="AF37" t="n">
        <v>0.35</v>
      </c>
      <c r="AG37" t="n">
        <v>1</v>
      </c>
      <c r="AH37" t="n">
        <v>1</v>
      </c>
      <c r="AI37" t="n">
        <v>1.2588</v>
      </c>
      <c r="AJ37" t="inlineStr">
        <is>
          <t>21a_FC11_OCR1.3_DR35</t>
        </is>
      </c>
    </row>
    <row r="38">
      <c r="A38" t="inlineStr">
        <is>
          <t>PM5</t>
        </is>
      </c>
      <c r="B38" t="inlineStr">
        <is>
          <t>NGI</t>
        </is>
      </c>
      <c r="C38" t="inlineStr">
        <is>
          <t>Empire_Wind_1</t>
        </is>
      </c>
      <c r="D38" t="inlineStr">
        <is>
          <t>D2</t>
        </is>
      </c>
      <c r="E38" t="n">
        <v>0</v>
      </c>
      <c r="F38" t="n">
        <v>7</v>
      </c>
      <c r="G38" t="n">
        <v>-11.32</v>
      </c>
      <c r="H38" t="n">
        <v>34</v>
      </c>
      <c r="I38" t="n">
        <v>9</v>
      </c>
      <c r="J38" t="n">
        <v>30.0011</v>
      </c>
      <c r="K38" t="n">
        <v>3.806</v>
      </c>
      <c r="L38" t="n">
        <v>3.1329</v>
      </c>
      <c r="M38" t="n">
        <v>0.29557</v>
      </c>
      <c r="N38" t="n">
        <v>481.7306</v>
      </c>
      <c r="O38" t="n">
        <v>0.067589</v>
      </c>
      <c r="P38" t="n">
        <v>31.9415</v>
      </c>
      <c r="Q38" t="n">
        <v>2.3748e-14</v>
      </c>
      <c r="R38" t="n">
        <v>1.2874</v>
      </c>
      <c r="S38" t="n">
        <v>0.03</v>
      </c>
      <c r="T38" t="n">
        <v>3.8493</v>
      </c>
      <c r="U38" t="n">
        <v>0.42232</v>
      </c>
      <c r="V38" t="n">
        <v>44.89</v>
      </c>
      <c r="W38" t="n">
        <v>0.02</v>
      </c>
      <c r="X38" t="n">
        <v>0.3515</v>
      </c>
      <c r="Y38" t="n">
        <v>0.5842000000000001</v>
      </c>
      <c r="Z38" t="n">
        <v>0.37</v>
      </c>
      <c r="AA38" t="n">
        <v>65</v>
      </c>
      <c r="AB38" t="n">
        <v>30</v>
      </c>
      <c r="AC38" t="n">
        <v>0</v>
      </c>
      <c r="AD38" t="n">
        <v>177000</v>
      </c>
      <c r="AE38" t="n">
        <v>108.76</v>
      </c>
      <c r="AF38" t="n">
        <v>0.35</v>
      </c>
      <c r="AG38" t="n">
        <v>1</v>
      </c>
      <c r="AH38" t="n">
        <v>1</v>
      </c>
      <c r="AI38" t="n">
        <v>1.2588</v>
      </c>
      <c r="AJ38" t="inlineStr">
        <is>
          <t>21a_FC11_OCR1.3_DR35</t>
        </is>
      </c>
    </row>
    <row r="39">
      <c r="A39" t="inlineStr">
        <is>
          <t>PM5</t>
        </is>
      </c>
      <c r="B39" t="inlineStr">
        <is>
          <t>NGI</t>
        </is>
      </c>
      <c r="C39" t="inlineStr">
        <is>
          <t>Empire_Wind_1</t>
        </is>
      </c>
      <c r="D39" t="inlineStr">
        <is>
          <t>D2</t>
        </is>
      </c>
      <c r="E39" t="n">
        <v>0</v>
      </c>
      <c r="F39" t="n">
        <v>7</v>
      </c>
      <c r="G39" t="n">
        <v>-10.88</v>
      </c>
      <c r="H39" t="n">
        <v>30</v>
      </c>
      <c r="I39" t="n">
        <v>9</v>
      </c>
      <c r="J39" t="n">
        <v>30.0011</v>
      </c>
      <c r="K39" t="n">
        <v>3.4921</v>
      </c>
      <c r="L39" t="n">
        <v>3.2906</v>
      </c>
      <c r="M39" t="n">
        <v>0.29557</v>
      </c>
      <c r="N39" t="n">
        <v>505.5118</v>
      </c>
      <c r="O39" t="n">
        <v>0.064641</v>
      </c>
      <c r="P39" t="n">
        <v>31.9415</v>
      </c>
      <c r="Q39" t="n">
        <v>2.3748e-14</v>
      </c>
      <c r="R39" t="n">
        <v>1.3899</v>
      </c>
      <c r="S39" t="n">
        <v>0.03</v>
      </c>
      <c r="T39" t="n">
        <v>3.9616</v>
      </c>
      <c r="U39" t="n">
        <v>0.43785</v>
      </c>
      <c r="V39" t="n">
        <v>44.89</v>
      </c>
      <c r="W39" t="n">
        <v>0.02</v>
      </c>
      <c r="X39" t="n">
        <v>0.3515</v>
      </c>
      <c r="Y39" t="n">
        <v>0.5842000000000001</v>
      </c>
      <c r="Z39" t="n">
        <v>0.37</v>
      </c>
      <c r="AA39" t="n">
        <v>65</v>
      </c>
      <c r="AB39" t="n">
        <v>30</v>
      </c>
      <c r="AC39" t="n">
        <v>0</v>
      </c>
      <c r="AD39" t="n">
        <v>177000</v>
      </c>
      <c r="AE39" t="n">
        <v>108.76</v>
      </c>
      <c r="AF39" t="n">
        <v>0.35</v>
      </c>
      <c r="AG39" t="n">
        <v>1</v>
      </c>
      <c r="AH39" t="n">
        <v>1</v>
      </c>
      <c r="AI39" t="n">
        <v>1.2588</v>
      </c>
      <c r="AJ39" t="inlineStr">
        <is>
          <t>21a_FC11_OCR1.3_DR35</t>
        </is>
      </c>
    </row>
    <row r="40">
      <c r="A40" t="inlineStr">
        <is>
          <t>PM5</t>
        </is>
      </c>
      <c r="B40" t="inlineStr">
        <is>
          <t>NGI</t>
        </is>
      </c>
      <c r="C40" t="inlineStr">
        <is>
          <t>Empire_Wind_1</t>
        </is>
      </c>
      <c r="D40" t="inlineStr">
        <is>
          <t>D2</t>
        </is>
      </c>
      <c r="E40" t="n">
        <v>0</v>
      </c>
      <c r="F40" t="n">
        <v>7</v>
      </c>
      <c r="G40" t="n">
        <v>-10.88</v>
      </c>
      <c r="H40" t="n">
        <v>34</v>
      </c>
      <c r="I40" t="n">
        <v>9</v>
      </c>
      <c r="J40" t="n">
        <v>30.0011</v>
      </c>
      <c r="K40" t="n">
        <v>3.9427</v>
      </c>
      <c r="L40" t="n">
        <v>3.2906</v>
      </c>
      <c r="M40" t="n">
        <v>0.29557</v>
      </c>
      <c r="N40" t="n">
        <v>472.5827</v>
      </c>
      <c r="O40" t="n">
        <v>0.068873</v>
      </c>
      <c r="P40" t="n">
        <v>31.9415</v>
      </c>
      <c r="Q40" t="n">
        <v>2.3748e-14</v>
      </c>
      <c r="R40" t="n">
        <v>1.2874</v>
      </c>
      <c r="S40" t="n">
        <v>0.03</v>
      </c>
      <c r="T40" t="n">
        <v>3.8493</v>
      </c>
      <c r="U40" t="n">
        <v>0.42232</v>
      </c>
      <c r="V40" t="n">
        <v>44.89</v>
      </c>
      <c r="W40" t="n">
        <v>0.02</v>
      </c>
      <c r="X40" t="n">
        <v>0.3515</v>
      </c>
      <c r="Y40" t="n">
        <v>0.5842000000000001</v>
      </c>
      <c r="Z40" t="n">
        <v>0.37</v>
      </c>
      <c r="AA40" t="n">
        <v>65</v>
      </c>
      <c r="AB40" t="n">
        <v>30</v>
      </c>
      <c r="AC40" t="n">
        <v>0</v>
      </c>
      <c r="AD40" t="n">
        <v>177000</v>
      </c>
      <c r="AE40" t="n">
        <v>108.76</v>
      </c>
      <c r="AF40" t="n">
        <v>0.35</v>
      </c>
      <c r="AG40" t="n">
        <v>1</v>
      </c>
      <c r="AH40" t="n">
        <v>1</v>
      </c>
      <c r="AI40" t="n">
        <v>1.2588</v>
      </c>
      <c r="AJ40" t="inlineStr">
        <is>
          <t>21a_FC11_OCR1.3_DR35</t>
        </is>
      </c>
    </row>
    <row r="41">
      <c r="A41" t="inlineStr">
        <is>
          <t>PM5</t>
        </is>
      </c>
      <c r="B41" t="inlineStr">
        <is>
          <t>NGI</t>
        </is>
      </c>
      <c r="C41" t="inlineStr">
        <is>
          <t>Empire_Wind_1</t>
        </is>
      </c>
      <c r="D41" t="inlineStr">
        <is>
          <t>D2</t>
        </is>
      </c>
      <c r="E41" t="n">
        <v>0</v>
      </c>
      <c r="F41" t="n">
        <v>7</v>
      </c>
      <c r="G41" t="n">
        <v>-10.44</v>
      </c>
      <c r="H41" t="n">
        <v>30</v>
      </c>
      <c r="I41" t="n">
        <v>9</v>
      </c>
      <c r="J41" t="n">
        <v>30.0011</v>
      </c>
      <c r="K41" t="n">
        <v>3.647</v>
      </c>
      <c r="L41" t="n">
        <v>3.4483</v>
      </c>
      <c r="M41" t="n">
        <v>0.29557</v>
      </c>
      <c r="N41" t="n">
        <v>494.1362</v>
      </c>
      <c r="O41" t="n">
        <v>0.066096</v>
      </c>
      <c r="P41" t="n">
        <v>31.9415</v>
      </c>
      <c r="Q41" t="n">
        <v>2.3748e-14</v>
      </c>
      <c r="R41" t="n">
        <v>1.3899</v>
      </c>
      <c r="S41" t="n">
        <v>0.03</v>
      </c>
      <c r="T41" t="n">
        <v>3.9616</v>
      </c>
      <c r="U41" t="n">
        <v>0.43785</v>
      </c>
      <c r="V41" t="n">
        <v>44.89</v>
      </c>
      <c r="W41" t="n">
        <v>0.02</v>
      </c>
      <c r="X41" t="n">
        <v>0.3515</v>
      </c>
      <c r="Y41" t="n">
        <v>0.5842000000000001</v>
      </c>
      <c r="Z41" t="n">
        <v>0.37</v>
      </c>
      <c r="AA41" t="n">
        <v>65</v>
      </c>
      <c r="AB41" t="n">
        <v>30</v>
      </c>
      <c r="AC41" t="n">
        <v>0</v>
      </c>
      <c r="AD41" t="n">
        <v>177000</v>
      </c>
      <c r="AE41" t="n">
        <v>108.76</v>
      </c>
      <c r="AF41" t="n">
        <v>0.35</v>
      </c>
      <c r="AG41" t="n">
        <v>1</v>
      </c>
      <c r="AH41" t="n">
        <v>1</v>
      </c>
      <c r="AI41" t="n">
        <v>1.2588</v>
      </c>
      <c r="AJ41" t="inlineStr">
        <is>
          <t>21a_FC11_OCR1.3_DR35</t>
        </is>
      </c>
    </row>
    <row r="42">
      <c r="A42" t="inlineStr">
        <is>
          <t>PM5</t>
        </is>
      </c>
      <c r="B42" t="inlineStr">
        <is>
          <t>NGI</t>
        </is>
      </c>
      <c r="C42" t="inlineStr">
        <is>
          <t>Empire_Wind_1</t>
        </is>
      </c>
      <c r="D42" t="inlineStr">
        <is>
          <t>D2</t>
        </is>
      </c>
      <c r="E42" t="n">
        <v>0</v>
      </c>
      <c r="F42" t="n">
        <v>7</v>
      </c>
      <c r="G42" t="n">
        <v>-10.44</v>
      </c>
      <c r="H42" t="n">
        <v>34</v>
      </c>
      <c r="I42" t="n">
        <v>9</v>
      </c>
      <c r="J42" t="n">
        <v>30.0011</v>
      </c>
      <c r="K42" t="n">
        <v>4.0794</v>
      </c>
      <c r="L42" t="n">
        <v>3.4483</v>
      </c>
      <c r="M42" t="n">
        <v>0.29557</v>
      </c>
      <c r="N42" t="n">
        <v>463.7758</v>
      </c>
      <c r="O42" t="n">
        <v>0.070156</v>
      </c>
      <c r="P42" t="n">
        <v>31.9415</v>
      </c>
      <c r="Q42" t="n">
        <v>2.3748e-14</v>
      </c>
      <c r="R42" t="n">
        <v>1.2874</v>
      </c>
      <c r="S42" t="n">
        <v>0.03</v>
      </c>
      <c r="T42" t="n">
        <v>3.8493</v>
      </c>
      <c r="U42" t="n">
        <v>0.42232</v>
      </c>
      <c r="V42" t="n">
        <v>44.89</v>
      </c>
      <c r="W42" t="n">
        <v>0.02</v>
      </c>
      <c r="X42" t="n">
        <v>0.3515</v>
      </c>
      <c r="Y42" t="n">
        <v>0.5842000000000001</v>
      </c>
      <c r="Z42" t="n">
        <v>0.37</v>
      </c>
      <c r="AA42" t="n">
        <v>65</v>
      </c>
      <c r="AB42" t="n">
        <v>30</v>
      </c>
      <c r="AC42" t="n">
        <v>0</v>
      </c>
      <c r="AD42" t="n">
        <v>177000</v>
      </c>
      <c r="AE42" t="n">
        <v>108.76</v>
      </c>
      <c r="AF42" t="n">
        <v>0.35</v>
      </c>
      <c r="AG42" t="n">
        <v>1</v>
      </c>
      <c r="AH42" t="n">
        <v>1</v>
      </c>
      <c r="AI42" t="n">
        <v>1.2588</v>
      </c>
      <c r="AJ42" t="inlineStr">
        <is>
          <t>21a_FC11_OCR1.3_DR35</t>
        </is>
      </c>
    </row>
    <row r="43">
      <c r="A43" t="inlineStr">
        <is>
          <t>PM5</t>
        </is>
      </c>
      <c r="B43" t="inlineStr">
        <is>
          <t>NGI</t>
        </is>
      </c>
      <c r="C43" t="inlineStr">
        <is>
          <t>Empire_Wind_1</t>
        </is>
      </c>
      <c r="D43" t="inlineStr">
        <is>
          <t>D2</t>
        </is>
      </c>
      <c r="E43" t="n">
        <v>0</v>
      </c>
      <c r="F43" t="n">
        <v>7</v>
      </c>
      <c r="G43" t="n">
        <v>-10</v>
      </c>
      <c r="H43" t="n">
        <v>30</v>
      </c>
      <c r="I43" t="n">
        <v>9</v>
      </c>
      <c r="J43" t="n">
        <v>30.0011</v>
      </c>
      <c r="K43" t="n">
        <v>3.8019</v>
      </c>
      <c r="L43" t="n">
        <v>3.606</v>
      </c>
      <c r="M43" t="n">
        <v>0.29557</v>
      </c>
      <c r="N43" t="n">
        <v>483.2613</v>
      </c>
      <c r="O43" t="n">
        <v>0.06755</v>
      </c>
      <c r="P43" t="n">
        <v>31.9415</v>
      </c>
      <c r="Q43" t="n">
        <v>2.3748e-14</v>
      </c>
      <c r="R43" t="n">
        <v>1.3899</v>
      </c>
      <c r="S43" t="n">
        <v>0.03</v>
      </c>
      <c r="T43" t="n">
        <v>3.9616</v>
      </c>
      <c r="U43" t="n">
        <v>0.43785</v>
      </c>
      <c r="V43" t="n">
        <v>44.89</v>
      </c>
      <c r="W43" t="n">
        <v>0.02</v>
      </c>
      <c r="X43" t="n">
        <v>0.3515</v>
      </c>
      <c r="Y43" t="n">
        <v>0.5842000000000001</v>
      </c>
      <c r="Z43" t="n">
        <v>0.37</v>
      </c>
      <c r="AA43" t="n">
        <v>65</v>
      </c>
      <c r="AB43" t="n">
        <v>30</v>
      </c>
      <c r="AC43" t="n">
        <v>0</v>
      </c>
      <c r="AD43" t="n">
        <v>177000</v>
      </c>
      <c r="AE43" t="n">
        <v>108.76</v>
      </c>
      <c r="AF43" t="n">
        <v>0.35</v>
      </c>
      <c r="AG43" t="n">
        <v>1</v>
      </c>
      <c r="AH43" t="n">
        <v>1</v>
      </c>
      <c r="AI43" t="n">
        <v>1.2588</v>
      </c>
      <c r="AJ43" t="inlineStr">
        <is>
          <t>21a_FC11_OCR1.3_DR35</t>
        </is>
      </c>
    </row>
    <row r="44">
      <c r="A44" t="inlineStr">
        <is>
          <t>PM5</t>
        </is>
      </c>
      <c r="B44" t="inlineStr">
        <is>
          <t>NGI</t>
        </is>
      </c>
      <c r="C44" t="inlineStr">
        <is>
          <t>Empire_Wind_1</t>
        </is>
      </c>
      <c r="D44" t="inlineStr">
        <is>
          <t>D2</t>
        </is>
      </c>
      <c r="E44" t="n">
        <v>0</v>
      </c>
      <c r="F44" t="n">
        <v>7</v>
      </c>
      <c r="G44" t="n">
        <v>-10</v>
      </c>
      <c r="H44" t="n">
        <v>34</v>
      </c>
      <c r="I44" t="n">
        <v>9</v>
      </c>
      <c r="J44" t="n">
        <v>30.0011</v>
      </c>
      <c r="K44" t="n">
        <v>4.216</v>
      </c>
      <c r="L44" t="n">
        <v>3.606</v>
      </c>
      <c r="M44" t="n">
        <v>0.29557</v>
      </c>
      <c r="N44" t="n">
        <v>455.2911</v>
      </c>
      <c r="O44" t="n">
        <v>0.07144</v>
      </c>
      <c r="P44" t="n">
        <v>31.9415</v>
      </c>
      <c r="Q44" t="n">
        <v>2.3748e-14</v>
      </c>
      <c r="R44" t="n">
        <v>1.2874</v>
      </c>
      <c r="S44" t="n">
        <v>0.03</v>
      </c>
      <c r="T44" t="n">
        <v>3.8493</v>
      </c>
      <c r="U44" t="n">
        <v>0.42232</v>
      </c>
      <c r="V44" t="n">
        <v>44.89</v>
      </c>
      <c r="W44" t="n">
        <v>0.02</v>
      </c>
      <c r="X44" t="n">
        <v>0.3515</v>
      </c>
      <c r="Y44" t="n">
        <v>0.5842000000000001</v>
      </c>
      <c r="Z44" t="n">
        <v>0.37</v>
      </c>
      <c r="AA44" t="n">
        <v>65</v>
      </c>
      <c r="AB44" t="n">
        <v>30</v>
      </c>
      <c r="AC44" t="n">
        <v>0</v>
      </c>
      <c r="AD44" t="n">
        <v>177000</v>
      </c>
      <c r="AE44" t="n">
        <v>108.76</v>
      </c>
      <c r="AF44" t="n">
        <v>0.35</v>
      </c>
      <c r="AG44" t="n">
        <v>1</v>
      </c>
      <c r="AH44" t="n">
        <v>1</v>
      </c>
      <c r="AI44" t="n">
        <v>1.2588</v>
      </c>
      <c r="AJ44" t="inlineStr">
        <is>
          <t>21a_FC11_OCR1.3_DR35</t>
        </is>
      </c>
    </row>
    <row r="45">
      <c r="A45" t="inlineStr">
        <is>
          <t>PM5</t>
        </is>
      </c>
      <c r="B45" t="inlineStr">
        <is>
          <t>NGI</t>
        </is>
      </c>
      <c r="C45" t="inlineStr">
        <is>
          <t>Empire_Wind_1</t>
        </is>
      </c>
      <c r="D45" t="inlineStr">
        <is>
          <t>D2</t>
        </is>
      </c>
      <c r="E45" t="n">
        <v>0</v>
      </c>
      <c r="F45" t="n">
        <v>8</v>
      </c>
      <c r="G45" t="n">
        <v>-14.04</v>
      </c>
      <c r="H45" t="n">
        <v>30</v>
      </c>
      <c r="I45" t="n">
        <v>9</v>
      </c>
      <c r="J45" t="n">
        <v>30</v>
      </c>
      <c r="K45" t="n">
        <v>4.2368</v>
      </c>
      <c r="L45" t="n">
        <v>3.4208</v>
      </c>
      <c r="M45" t="n">
        <v>0.26553</v>
      </c>
      <c r="N45" t="n">
        <v>647.3826</v>
      </c>
      <c r="O45" t="n">
        <v>0.0532</v>
      </c>
      <c r="P45" t="n">
        <v>33.4481</v>
      </c>
      <c r="Q45" t="n">
        <v>2.252e-14</v>
      </c>
      <c r="R45" t="n">
        <v>1.4823</v>
      </c>
      <c r="S45" t="n">
        <v>0.03</v>
      </c>
      <c r="T45" t="n">
        <v>3.2108</v>
      </c>
      <c r="U45" t="n">
        <v>0.53372</v>
      </c>
      <c r="V45" t="n">
        <v>44.89</v>
      </c>
      <c r="W45" t="n">
        <v>0.02</v>
      </c>
      <c r="X45" t="n">
        <v>0.3515</v>
      </c>
      <c r="Y45" t="n">
        <v>0.66896</v>
      </c>
      <c r="Z45" t="n">
        <v>0.37</v>
      </c>
      <c r="AA45" t="n">
        <v>76</v>
      </c>
      <c r="AB45" t="n">
        <v>31</v>
      </c>
      <c r="AC45" t="n">
        <v>0</v>
      </c>
      <c r="AD45" t="n">
        <v>192000</v>
      </c>
      <c r="AE45" t="n">
        <v>131.035</v>
      </c>
      <c r="AF45" t="n">
        <v>0.35</v>
      </c>
      <c r="AG45" t="n">
        <v>1</v>
      </c>
      <c r="AH45" t="n">
        <v>1</v>
      </c>
      <c r="AI45" t="n">
        <v>1.5977</v>
      </c>
      <c r="AJ45" t="inlineStr">
        <is>
          <t>21a_FC11_OCR1.3_DR35</t>
        </is>
      </c>
    </row>
    <row r="46">
      <c r="A46" t="inlineStr">
        <is>
          <t>PM5</t>
        </is>
      </c>
      <c r="B46" t="inlineStr">
        <is>
          <t>NGI</t>
        </is>
      </c>
      <c r="C46" t="inlineStr">
        <is>
          <t>Empire_Wind_1</t>
        </is>
      </c>
      <c r="D46" t="inlineStr">
        <is>
          <t>D2</t>
        </is>
      </c>
      <c r="E46" t="n">
        <v>0</v>
      </c>
      <c r="F46" t="n">
        <v>8</v>
      </c>
      <c r="G46" t="n">
        <v>-14.04</v>
      </c>
      <c r="H46" t="n">
        <v>34</v>
      </c>
      <c r="I46" t="n">
        <v>9</v>
      </c>
      <c r="J46" t="n">
        <v>30</v>
      </c>
      <c r="K46" t="n">
        <v>4.6242</v>
      </c>
      <c r="L46" t="n">
        <v>3.4208</v>
      </c>
      <c r="M46" t="n">
        <v>0.26553</v>
      </c>
      <c r="N46" t="n">
        <v>583.1976</v>
      </c>
      <c r="O46" t="n">
        <v>0.058706</v>
      </c>
      <c r="P46" t="n">
        <v>33.4481</v>
      </c>
      <c r="Q46" t="n">
        <v>2.252e-14</v>
      </c>
      <c r="R46" t="n">
        <v>1.3268</v>
      </c>
      <c r="S46" t="n">
        <v>0.03</v>
      </c>
      <c r="T46" t="n">
        <v>3.0661</v>
      </c>
      <c r="U46" t="n">
        <v>0.5129</v>
      </c>
      <c r="V46" t="n">
        <v>44.89</v>
      </c>
      <c r="W46" t="n">
        <v>0.02</v>
      </c>
      <c r="X46" t="n">
        <v>0.3515</v>
      </c>
      <c r="Y46" t="n">
        <v>0.66896</v>
      </c>
      <c r="Z46" t="n">
        <v>0.37</v>
      </c>
      <c r="AA46" t="n">
        <v>76</v>
      </c>
      <c r="AB46" t="n">
        <v>31</v>
      </c>
      <c r="AC46" t="n">
        <v>0</v>
      </c>
      <c r="AD46" t="n">
        <v>192000</v>
      </c>
      <c r="AE46" t="n">
        <v>131.035</v>
      </c>
      <c r="AF46" t="n">
        <v>0.35</v>
      </c>
      <c r="AG46" t="n">
        <v>1</v>
      </c>
      <c r="AH46" t="n">
        <v>1</v>
      </c>
      <c r="AI46" t="n">
        <v>1.5977</v>
      </c>
      <c r="AJ46" t="inlineStr">
        <is>
          <t>21a_FC11_OCR1.3_DR35</t>
        </is>
      </c>
    </row>
    <row r="47">
      <c r="A47" t="inlineStr">
        <is>
          <t>PM5</t>
        </is>
      </c>
      <c r="B47" t="inlineStr">
        <is>
          <t>NGI</t>
        </is>
      </c>
      <c r="C47" t="inlineStr">
        <is>
          <t>Empire_Wind_1</t>
        </is>
      </c>
      <c r="D47" t="inlineStr">
        <is>
          <t>D2</t>
        </is>
      </c>
      <c r="E47" t="n">
        <v>0</v>
      </c>
      <c r="F47" t="n">
        <v>8</v>
      </c>
      <c r="G47" t="n">
        <v>-13.58</v>
      </c>
      <c r="H47" t="n">
        <v>30</v>
      </c>
      <c r="I47" t="n">
        <v>9</v>
      </c>
      <c r="J47" t="n">
        <v>30</v>
      </c>
      <c r="K47" t="n">
        <v>4.3447</v>
      </c>
      <c r="L47" t="n">
        <v>3.5893</v>
      </c>
      <c r="M47" t="n">
        <v>0.26553</v>
      </c>
      <c r="N47" t="n">
        <v>628.7237</v>
      </c>
      <c r="O47" t="n">
        <v>0.054733</v>
      </c>
      <c r="P47" t="n">
        <v>33.4481</v>
      </c>
      <c r="Q47" t="n">
        <v>2.252e-14</v>
      </c>
      <c r="R47" t="n">
        <v>1.4823</v>
      </c>
      <c r="S47" t="n">
        <v>0.03</v>
      </c>
      <c r="T47" t="n">
        <v>3.2108</v>
      </c>
      <c r="U47" t="n">
        <v>0.53372</v>
      </c>
      <c r="V47" t="n">
        <v>44.89</v>
      </c>
      <c r="W47" t="n">
        <v>0.02</v>
      </c>
      <c r="X47" t="n">
        <v>0.3515</v>
      </c>
      <c r="Y47" t="n">
        <v>0.66896</v>
      </c>
      <c r="Z47" t="n">
        <v>0.37</v>
      </c>
      <c r="AA47" t="n">
        <v>76</v>
      </c>
      <c r="AB47" t="n">
        <v>31</v>
      </c>
      <c r="AC47" t="n">
        <v>0</v>
      </c>
      <c r="AD47" t="n">
        <v>192000</v>
      </c>
      <c r="AE47" t="n">
        <v>131.035</v>
      </c>
      <c r="AF47" t="n">
        <v>0.35</v>
      </c>
      <c r="AG47" t="n">
        <v>1</v>
      </c>
      <c r="AH47" t="n">
        <v>1</v>
      </c>
      <c r="AI47" t="n">
        <v>1.5977</v>
      </c>
      <c r="AJ47" t="inlineStr">
        <is>
          <t>21a_FC11_OCR1.3_DR35</t>
        </is>
      </c>
    </row>
    <row r="48">
      <c r="A48" t="inlineStr">
        <is>
          <t>PM5</t>
        </is>
      </c>
      <c r="B48" t="inlineStr">
        <is>
          <t>NGI</t>
        </is>
      </c>
      <c r="C48" t="inlineStr">
        <is>
          <t>Empire_Wind_1</t>
        </is>
      </c>
      <c r="D48" t="inlineStr">
        <is>
          <t>D2</t>
        </is>
      </c>
      <c r="E48" t="n">
        <v>0</v>
      </c>
      <c r="F48" t="n">
        <v>8</v>
      </c>
      <c r="G48" t="n">
        <v>-13.58</v>
      </c>
      <c r="H48" t="n">
        <v>34</v>
      </c>
      <c r="I48" t="n">
        <v>9</v>
      </c>
      <c r="J48" t="n">
        <v>30</v>
      </c>
      <c r="K48" t="n">
        <v>4.7194</v>
      </c>
      <c r="L48" t="n">
        <v>3.5893</v>
      </c>
      <c r="M48" t="n">
        <v>0.26553</v>
      </c>
      <c r="N48" t="n">
        <v>569.7572</v>
      </c>
      <c r="O48" t="n">
        <v>0.060059</v>
      </c>
      <c r="P48" t="n">
        <v>33.4481</v>
      </c>
      <c r="Q48" t="n">
        <v>2.252e-14</v>
      </c>
      <c r="R48" t="n">
        <v>1.3268</v>
      </c>
      <c r="S48" t="n">
        <v>0.03</v>
      </c>
      <c r="T48" t="n">
        <v>3.0661</v>
      </c>
      <c r="U48" t="n">
        <v>0.5129</v>
      </c>
      <c r="V48" t="n">
        <v>44.89</v>
      </c>
      <c r="W48" t="n">
        <v>0.02</v>
      </c>
      <c r="X48" t="n">
        <v>0.3515</v>
      </c>
      <c r="Y48" t="n">
        <v>0.66896</v>
      </c>
      <c r="Z48" t="n">
        <v>0.37</v>
      </c>
      <c r="AA48" t="n">
        <v>76</v>
      </c>
      <c r="AB48" t="n">
        <v>31</v>
      </c>
      <c r="AC48" t="n">
        <v>0</v>
      </c>
      <c r="AD48" t="n">
        <v>192000</v>
      </c>
      <c r="AE48" t="n">
        <v>131.035</v>
      </c>
      <c r="AF48" t="n">
        <v>0.35</v>
      </c>
      <c r="AG48" t="n">
        <v>1</v>
      </c>
      <c r="AH48" t="n">
        <v>1</v>
      </c>
      <c r="AI48" t="n">
        <v>1.5977</v>
      </c>
      <c r="AJ48" t="inlineStr">
        <is>
          <t>21a_FC11_OCR1.3_DR35</t>
        </is>
      </c>
    </row>
    <row r="49">
      <c r="A49" t="inlineStr">
        <is>
          <t>PM5</t>
        </is>
      </c>
      <c r="B49" t="inlineStr">
        <is>
          <t>NGI</t>
        </is>
      </c>
      <c r="C49" t="inlineStr">
        <is>
          <t>Empire_Wind_1</t>
        </is>
      </c>
      <c r="D49" t="inlineStr">
        <is>
          <t>D2</t>
        </is>
      </c>
      <c r="E49" t="n">
        <v>0</v>
      </c>
      <c r="F49" t="n">
        <v>8</v>
      </c>
      <c r="G49" t="n">
        <v>-13.12</v>
      </c>
      <c r="H49" t="n">
        <v>30</v>
      </c>
      <c r="I49" t="n">
        <v>9</v>
      </c>
      <c r="J49" t="n">
        <v>30</v>
      </c>
      <c r="K49" t="n">
        <v>4.4526</v>
      </c>
      <c r="L49" t="n">
        <v>3.7578</v>
      </c>
      <c r="M49" t="n">
        <v>0.26553</v>
      </c>
      <c r="N49" t="n">
        <v>611.1102</v>
      </c>
      <c r="O49" t="n">
        <v>0.056267</v>
      </c>
      <c r="P49" t="n">
        <v>33.4481</v>
      </c>
      <c r="Q49" t="n">
        <v>2.252e-14</v>
      </c>
      <c r="R49" t="n">
        <v>1.4823</v>
      </c>
      <c r="S49" t="n">
        <v>0.03</v>
      </c>
      <c r="T49" t="n">
        <v>3.2108</v>
      </c>
      <c r="U49" t="n">
        <v>0.53372</v>
      </c>
      <c r="V49" t="n">
        <v>44.89</v>
      </c>
      <c r="W49" t="n">
        <v>0.02</v>
      </c>
      <c r="X49" t="n">
        <v>0.3515</v>
      </c>
      <c r="Y49" t="n">
        <v>0.66896</v>
      </c>
      <c r="Z49" t="n">
        <v>0.37</v>
      </c>
      <c r="AA49" t="n">
        <v>76</v>
      </c>
      <c r="AB49" t="n">
        <v>31</v>
      </c>
      <c r="AC49" t="n">
        <v>0</v>
      </c>
      <c r="AD49" t="n">
        <v>192000</v>
      </c>
      <c r="AE49" t="n">
        <v>131.035</v>
      </c>
      <c r="AF49" t="n">
        <v>0.35</v>
      </c>
      <c r="AG49" t="n">
        <v>1</v>
      </c>
      <c r="AH49" t="n">
        <v>1</v>
      </c>
      <c r="AI49" t="n">
        <v>1.5977</v>
      </c>
      <c r="AJ49" t="inlineStr">
        <is>
          <t>21a_FC11_OCR1.3_DR35</t>
        </is>
      </c>
    </row>
    <row r="50">
      <c r="A50" t="inlineStr">
        <is>
          <t>PM5</t>
        </is>
      </c>
      <c r="B50" t="inlineStr">
        <is>
          <t>NGI</t>
        </is>
      </c>
      <c r="C50" t="inlineStr">
        <is>
          <t>Empire_Wind_1</t>
        </is>
      </c>
      <c r="D50" t="inlineStr">
        <is>
          <t>D2</t>
        </is>
      </c>
      <c r="E50" t="n">
        <v>0</v>
      </c>
      <c r="F50" t="n">
        <v>8</v>
      </c>
      <c r="G50" t="n">
        <v>-13.12</v>
      </c>
      <c r="H50" t="n">
        <v>34</v>
      </c>
      <c r="I50" t="n">
        <v>9</v>
      </c>
      <c r="J50" t="n">
        <v>30</v>
      </c>
      <c r="K50" t="n">
        <v>4.8146</v>
      </c>
      <c r="L50" t="n">
        <v>3.7578</v>
      </c>
      <c r="M50" t="n">
        <v>0.26553</v>
      </c>
      <c r="N50" t="n">
        <v>556.9223</v>
      </c>
      <c r="O50" t="n">
        <v>0.061412</v>
      </c>
      <c r="P50" t="n">
        <v>33.4481</v>
      </c>
      <c r="Q50" t="n">
        <v>2.252e-14</v>
      </c>
      <c r="R50" t="n">
        <v>1.3268</v>
      </c>
      <c r="S50" t="n">
        <v>0.03</v>
      </c>
      <c r="T50" t="n">
        <v>3.0661</v>
      </c>
      <c r="U50" t="n">
        <v>0.5129</v>
      </c>
      <c r="V50" t="n">
        <v>44.89</v>
      </c>
      <c r="W50" t="n">
        <v>0.02</v>
      </c>
      <c r="X50" t="n">
        <v>0.3515</v>
      </c>
      <c r="Y50" t="n">
        <v>0.66896</v>
      </c>
      <c r="Z50" t="n">
        <v>0.37</v>
      </c>
      <c r="AA50" t="n">
        <v>76</v>
      </c>
      <c r="AB50" t="n">
        <v>31</v>
      </c>
      <c r="AC50" t="n">
        <v>0</v>
      </c>
      <c r="AD50" t="n">
        <v>192000</v>
      </c>
      <c r="AE50" t="n">
        <v>131.035</v>
      </c>
      <c r="AF50" t="n">
        <v>0.35</v>
      </c>
      <c r="AG50" t="n">
        <v>1</v>
      </c>
      <c r="AH50" t="n">
        <v>1</v>
      </c>
      <c r="AI50" t="n">
        <v>1.5977</v>
      </c>
      <c r="AJ50" t="inlineStr">
        <is>
          <t>21a_FC11_OCR1.3_DR35</t>
        </is>
      </c>
    </row>
    <row r="51">
      <c r="A51" t="inlineStr">
        <is>
          <t>PM5</t>
        </is>
      </c>
      <c r="B51" t="inlineStr">
        <is>
          <t>NGI</t>
        </is>
      </c>
      <c r="C51" t="inlineStr">
        <is>
          <t>Empire_Wind_1</t>
        </is>
      </c>
      <c r="D51" t="inlineStr">
        <is>
          <t>D2</t>
        </is>
      </c>
      <c r="E51" t="n">
        <v>0</v>
      </c>
      <c r="F51" t="n">
        <v>8</v>
      </c>
      <c r="G51" t="n">
        <v>-12.66</v>
      </c>
      <c r="H51" t="n">
        <v>30</v>
      </c>
      <c r="I51" t="n">
        <v>9</v>
      </c>
      <c r="J51" t="n">
        <v>30</v>
      </c>
      <c r="K51" t="n">
        <v>4.5605</v>
      </c>
      <c r="L51" t="n">
        <v>3.9264</v>
      </c>
      <c r="M51" t="n">
        <v>0.26553</v>
      </c>
      <c r="N51" t="n">
        <v>594.4568</v>
      </c>
      <c r="O51" t="n">
        <v>0.0578</v>
      </c>
      <c r="P51" t="n">
        <v>33.4481</v>
      </c>
      <c r="Q51" t="n">
        <v>2.252e-14</v>
      </c>
      <c r="R51" t="n">
        <v>1.4823</v>
      </c>
      <c r="S51" t="n">
        <v>0.03</v>
      </c>
      <c r="T51" t="n">
        <v>3.2108</v>
      </c>
      <c r="U51" t="n">
        <v>0.53372</v>
      </c>
      <c r="V51" t="n">
        <v>44.89</v>
      </c>
      <c r="W51" t="n">
        <v>0.02</v>
      </c>
      <c r="X51" t="n">
        <v>0.3515</v>
      </c>
      <c r="Y51" t="n">
        <v>0.66896</v>
      </c>
      <c r="Z51" t="n">
        <v>0.37</v>
      </c>
      <c r="AA51" t="n">
        <v>76</v>
      </c>
      <c r="AB51" t="n">
        <v>31</v>
      </c>
      <c r="AC51" t="n">
        <v>0</v>
      </c>
      <c r="AD51" t="n">
        <v>192000</v>
      </c>
      <c r="AE51" t="n">
        <v>131.035</v>
      </c>
      <c r="AF51" t="n">
        <v>0.35</v>
      </c>
      <c r="AG51" t="n">
        <v>1</v>
      </c>
      <c r="AH51" t="n">
        <v>1</v>
      </c>
      <c r="AI51" t="n">
        <v>1.5977</v>
      </c>
      <c r="AJ51" t="inlineStr">
        <is>
          <t>21a_FC11_OCR1.3_DR35</t>
        </is>
      </c>
    </row>
    <row r="52">
      <c r="A52" t="inlineStr">
        <is>
          <t>PM5</t>
        </is>
      </c>
      <c r="B52" t="inlineStr">
        <is>
          <t>NGI</t>
        </is>
      </c>
      <c r="C52" t="inlineStr">
        <is>
          <t>Empire_Wind_1</t>
        </is>
      </c>
      <c r="D52" t="inlineStr">
        <is>
          <t>D2</t>
        </is>
      </c>
      <c r="E52" t="n">
        <v>0</v>
      </c>
      <c r="F52" t="n">
        <v>8</v>
      </c>
      <c r="G52" t="n">
        <v>-12.66</v>
      </c>
      <c r="H52" t="n">
        <v>34</v>
      </c>
      <c r="I52" t="n">
        <v>9</v>
      </c>
      <c r="J52" t="n">
        <v>30</v>
      </c>
      <c r="K52" t="n">
        <v>4.9097</v>
      </c>
      <c r="L52" t="n">
        <v>3.9264</v>
      </c>
      <c r="M52" t="n">
        <v>0.26553</v>
      </c>
      <c r="N52" t="n">
        <v>544.653</v>
      </c>
      <c r="O52" t="n">
        <v>0.062765</v>
      </c>
      <c r="P52" t="n">
        <v>33.4481</v>
      </c>
      <c r="Q52" t="n">
        <v>2.252e-14</v>
      </c>
      <c r="R52" t="n">
        <v>1.3268</v>
      </c>
      <c r="S52" t="n">
        <v>0.03</v>
      </c>
      <c r="T52" t="n">
        <v>3.0661</v>
      </c>
      <c r="U52" t="n">
        <v>0.5129</v>
      </c>
      <c r="V52" t="n">
        <v>44.89</v>
      </c>
      <c r="W52" t="n">
        <v>0.02</v>
      </c>
      <c r="X52" t="n">
        <v>0.3515</v>
      </c>
      <c r="Y52" t="n">
        <v>0.66896</v>
      </c>
      <c r="Z52" t="n">
        <v>0.37</v>
      </c>
      <c r="AA52" t="n">
        <v>76</v>
      </c>
      <c r="AB52" t="n">
        <v>31</v>
      </c>
      <c r="AC52" t="n">
        <v>0</v>
      </c>
      <c r="AD52" t="n">
        <v>192000</v>
      </c>
      <c r="AE52" t="n">
        <v>131.035</v>
      </c>
      <c r="AF52" t="n">
        <v>0.35</v>
      </c>
      <c r="AG52" t="n">
        <v>1</v>
      </c>
      <c r="AH52" t="n">
        <v>1</v>
      </c>
      <c r="AI52" t="n">
        <v>1.5977</v>
      </c>
      <c r="AJ52" t="inlineStr">
        <is>
          <t>21a_FC11_OCR1.3_DR35</t>
        </is>
      </c>
    </row>
    <row r="53">
      <c r="A53" t="inlineStr">
        <is>
          <t>PM5</t>
        </is>
      </c>
      <c r="B53" t="inlineStr">
        <is>
          <t>NGI</t>
        </is>
      </c>
      <c r="C53" t="inlineStr">
        <is>
          <t>Empire_Wind_1</t>
        </is>
      </c>
      <c r="D53" t="inlineStr">
        <is>
          <t>D2</t>
        </is>
      </c>
      <c r="E53" t="n">
        <v>0</v>
      </c>
      <c r="F53" t="n">
        <v>8</v>
      </c>
      <c r="G53" t="n">
        <v>-12.2</v>
      </c>
      <c r="H53" t="n">
        <v>30</v>
      </c>
      <c r="I53" t="n">
        <v>9</v>
      </c>
      <c r="J53" t="n">
        <v>30</v>
      </c>
      <c r="K53" t="n">
        <v>4.6683</v>
      </c>
      <c r="L53" t="n">
        <v>4.0949</v>
      </c>
      <c r="M53" t="n">
        <v>0.26553</v>
      </c>
      <c r="N53" t="n">
        <v>578.6869</v>
      </c>
      <c r="O53" t="n">
        <v>0.059333</v>
      </c>
      <c r="P53" t="n">
        <v>33.4481</v>
      </c>
      <c r="Q53" t="n">
        <v>2.252e-14</v>
      </c>
      <c r="R53" t="n">
        <v>1.4823</v>
      </c>
      <c r="S53" t="n">
        <v>0.03</v>
      </c>
      <c r="T53" t="n">
        <v>3.2108</v>
      </c>
      <c r="U53" t="n">
        <v>0.53372</v>
      </c>
      <c r="V53" t="n">
        <v>44.89</v>
      </c>
      <c r="W53" t="n">
        <v>0.02</v>
      </c>
      <c r="X53" t="n">
        <v>0.3515</v>
      </c>
      <c r="Y53" t="n">
        <v>0.66896</v>
      </c>
      <c r="Z53" t="n">
        <v>0.37</v>
      </c>
      <c r="AA53" t="n">
        <v>76</v>
      </c>
      <c r="AB53" t="n">
        <v>31</v>
      </c>
      <c r="AC53" t="n">
        <v>0</v>
      </c>
      <c r="AD53" t="n">
        <v>192000</v>
      </c>
      <c r="AE53" t="n">
        <v>131.035</v>
      </c>
      <c r="AF53" t="n">
        <v>0.35</v>
      </c>
      <c r="AG53" t="n">
        <v>1</v>
      </c>
      <c r="AH53" t="n">
        <v>1</v>
      </c>
      <c r="AI53" t="n">
        <v>1.5977</v>
      </c>
      <c r="AJ53" t="inlineStr">
        <is>
          <t>21a_FC11_OCR1.3_DR35</t>
        </is>
      </c>
    </row>
    <row r="54">
      <c r="A54" t="inlineStr">
        <is>
          <t>PM5</t>
        </is>
      </c>
      <c r="B54" t="inlineStr">
        <is>
          <t>NGI</t>
        </is>
      </c>
      <c r="C54" t="inlineStr">
        <is>
          <t>Empire_Wind_1</t>
        </is>
      </c>
      <c r="D54" t="inlineStr">
        <is>
          <t>D2</t>
        </is>
      </c>
      <c r="E54" t="n">
        <v>0</v>
      </c>
      <c r="F54" t="n">
        <v>8</v>
      </c>
      <c r="G54" t="n">
        <v>-12.2</v>
      </c>
      <c r="H54" t="n">
        <v>34</v>
      </c>
      <c r="I54" t="n">
        <v>9</v>
      </c>
      <c r="J54" t="n">
        <v>30</v>
      </c>
      <c r="K54" t="n">
        <v>5.0049</v>
      </c>
      <c r="L54" t="n">
        <v>4.0949</v>
      </c>
      <c r="M54" t="n">
        <v>0.26553</v>
      </c>
      <c r="N54" t="n">
        <v>532.9126</v>
      </c>
      <c r="O54" t="n">
        <v>0.06411799999999999</v>
      </c>
      <c r="P54" t="n">
        <v>33.4481</v>
      </c>
      <c r="Q54" t="n">
        <v>2.252e-14</v>
      </c>
      <c r="R54" t="n">
        <v>1.3268</v>
      </c>
      <c r="S54" t="n">
        <v>0.03</v>
      </c>
      <c r="T54" t="n">
        <v>3.0661</v>
      </c>
      <c r="U54" t="n">
        <v>0.5129</v>
      </c>
      <c r="V54" t="n">
        <v>44.89</v>
      </c>
      <c r="W54" t="n">
        <v>0.02</v>
      </c>
      <c r="X54" t="n">
        <v>0.3515</v>
      </c>
      <c r="Y54" t="n">
        <v>0.66896</v>
      </c>
      <c r="Z54" t="n">
        <v>0.37</v>
      </c>
      <c r="AA54" t="n">
        <v>76</v>
      </c>
      <c r="AB54" t="n">
        <v>31</v>
      </c>
      <c r="AC54" t="n">
        <v>0</v>
      </c>
      <c r="AD54" t="n">
        <v>192000</v>
      </c>
      <c r="AE54" t="n">
        <v>131.035</v>
      </c>
      <c r="AF54" t="n">
        <v>0.35</v>
      </c>
      <c r="AG54" t="n">
        <v>1</v>
      </c>
      <c r="AH54" t="n">
        <v>1</v>
      </c>
      <c r="AI54" t="n">
        <v>1.5977</v>
      </c>
      <c r="AJ54" t="inlineStr">
        <is>
          <t>21a_FC11_OCR1.3_DR35</t>
        </is>
      </c>
    </row>
    <row r="55">
      <c r="A55" t="inlineStr">
        <is>
          <t>PM5</t>
        </is>
      </c>
      <c r="B55" t="inlineStr">
        <is>
          <t>NGI</t>
        </is>
      </c>
      <c r="C55" t="inlineStr">
        <is>
          <t>Empire_Wind_1</t>
        </is>
      </c>
      <c r="D55" t="inlineStr">
        <is>
          <t>L2</t>
        </is>
      </c>
      <c r="E55" t="n">
        <v>0</v>
      </c>
      <c r="F55" t="n">
        <v>8</v>
      </c>
      <c r="G55" t="n">
        <v>-16.5</v>
      </c>
      <c r="H55" t="n">
        <v>35</v>
      </c>
      <c r="I55" t="n">
        <v>9.5</v>
      </c>
      <c r="J55" t="n">
        <v>699.9862000000001</v>
      </c>
      <c r="K55" t="n">
        <v>2.7302</v>
      </c>
      <c r="L55" t="n">
        <v>2.6904</v>
      </c>
      <c r="M55" t="n">
        <v>0.51767</v>
      </c>
      <c r="N55" t="n">
        <v>137.5727</v>
      </c>
      <c r="O55" t="n">
        <v>0.10212</v>
      </c>
      <c r="P55" t="n">
        <v>13.852</v>
      </c>
      <c r="Q55" t="n">
        <v>0.999</v>
      </c>
      <c r="R55" t="n">
        <v>1.3506</v>
      </c>
      <c r="S55" t="n">
        <v>0.03</v>
      </c>
      <c r="T55" t="n">
        <v>3.2336</v>
      </c>
      <c r="U55" t="n">
        <v>0.50109</v>
      </c>
      <c r="V55" t="n">
        <v>44.89</v>
      </c>
      <c r="W55" t="n">
        <v>0.02</v>
      </c>
      <c r="X55" t="n">
        <v>0.3515</v>
      </c>
      <c r="Y55" t="n">
        <v>0.65401</v>
      </c>
      <c r="Z55" t="n">
        <v>0.37</v>
      </c>
      <c r="AA55" t="n">
        <v>69</v>
      </c>
      <c r="AB55" t="n">
        <v>30</v>
      </c>
      <c r="AC55" t="n">
        <v>0</v>
      </c>
      <c r="AD55" t="n">
        <v>211000</v>
      </c>
      <c r="AE55" t="n">
        <v>153.3</v>
      </c>
      <c r="AF55" t="n">
        <v>0.35</v>
      </c>
      <c r="AG55" t="n">
        <v>1</v>
      </c>
      <c r="AH55" t="n">
        <v>1</v>
      </c>
      <c r="AI55" t="n">
        <v>1.3315</v>
      </c>
      <c r="AJ55" t="inlineStr">
        <is>
          <t>21a_FC11_OCR1.3_DR35</t>
        </is>
      </c>
    </row>
    <row r="56">
      <c r="A56" t="inlineStr">
        <is>
          <t>PM5</t>
        </is>
      </c>
      <c r="B56" t="inlineStr">
        <is>
          <t>NGI</t>
        </is>
      </c>
      <c r="C56" t="inlineStr">
        <is>
          <t>Empire_Wind_1</t>
        </is>
      </c>
      <c r="D56" t="inlineStr">
        <is>
          <t>L2</t>
        </is>
      </c>
      <c r="E56" t="n">
        <v>0</v>
      </c>
      <c r="F56" t="n">
        <v>8</v>
      </c>
      <c r="G56" t="n">
        <v>-16.5</v>
      </c>
      <c r="H56" t="n">
        <v>40</v>
      </c>
      <c r="I56" t="n">
        <v>9.5</v>
      </c>
      <c r="J56" t="n">
        <v>699.9862000000001</v>
      </c>
      <c r="K56" t="n">
        <v>3.4803</v>
      </c>
      <c r="L56" t="n">
        <v>2.6904</v>
      </c>
      <c r="M56" t="n">
        <v>0.51767</v>
      </c>
      <c r="N56" t="n">
        <v>129.749</v>
      </c>
      <c r="O56" t="n">
        <v>0.10801</v>
      </c>
      <c r="P56" t="n">
        <v>13.852</v>
      </c>
      <c r="Q56" t="n">
        <v>0.999</v>
      </c>
      <c r="R56" t="n">
        <v>1.1776</v>
      </c>
      <c r="S56" t="n">
        <v>0.03</v>
      </c>
      <c r="T56" t="n">
        <v>3.0691</v>
      </c>
      <c r="U56" t="n">
        <v>0.47755</v>
      </c>
      <c r="V56" t="n">
        <v>44.89</v>
      </c>
      <c r="W56" t="n">
        <v>0.02</v>
      </c>
      <c r="X56" t="n">
        <v>0.3515</v>
      </c>
      <c r="Y56" t="n">
        <v>0.65401</v>
      </c>
      <c r="Z56" t="n">
        <v>0.37</v>
      </c>
      <c r="AA56" t="n">
        <v>69</v>
      </c>
      <c r="AB56" t="n">
        <v>30</v>
      </c>
      <c r="AC56" t="n">
        <v>0</v>
      </c>
      <c r="AD56" t="n">
        <v>211000</v>
      </c>
      <c r="AE56" t="n">
        <v>153.3</v>
      </c>
      <c r="AF56" t="n">
        <v>0.35</v>
      </c>
      <c r="AG56" t="n">
        <v>1</v>
      </c>
      <c r="AH56" t="n">
        <v>1</v>
      </c>
      <c r="AI56" t="n">
        <v>1.3315</v>
      </c>
      <c r="AJ56" t="inlineStr">
        <is>
          <t>21a_FC11_OCR1.3_DR35</t>
        </is>
      </c>
    </row>
    <row r="57">
      <c r="A57" t="inlineStr">
        <is>
          <t>PM5</t>
        </is>
      </c>
      <c r="B57" t="inlineStr">
        <is>
          <t>NGI</t>
        </is>
      </c>
      <c r="C57" t="inlineStr">
        <is>
          <t>Empire_Wind_1</t>
        </is>
      </c>
      <c r="D57" t="inlineStr">
        <is>
          <t>L2</t>
        </is>
      </c>
      <c r="E57" t="n">
        <v>0</v>
      </c>
      <c r="F57" t="n">
        <v>8</v>
      </c>
      <c r="G57" t="n">
        <v>-16</v>
      </c>
      <c r="H57" t="n">
        <v>35</v>
      </c>
      <c r="I57" t="n">
        <v>9.5</v>
      </c>
      <c r="J57" t="n">
        <v>699.9862000000001</v>
      </c>
      <c r="K57" t="n">
        <v>2.912</v>
      </c>
      <c r="L57" t="n">
        <v>2.7716</v>
      </c>
      <c r="M57" t="n">
        <v>0.51767</v>
      </c>
      <c r="N57" t="n">
        <v>135.6481</v>
      </c>
      <c r="O57" t="n">
        <v>0.10355</v>
      </c>
      <c r="P57" t="n">
        <v>13.852</v>
      </c>
      <c r="Q57" t="n">
        <v>0.999</v>
      </c>
      <c r="R57" t="n">
        <v>1.3506</v>
      </c>
      <c r="S57" t="n">
        <v>0.03</v>
      </c>
      <c r="T57" t="n">
        <v>3.2336</v>
      </c>
      <c r="U57" t="n">
        <v>0.50109</v>
      </c>
      <c r="V57" t="n">
        <v>44.89</v>
      </c>
      <c r="W57" t="n">
        <v>0.02</v>
      </c>
      <c r="X57" t="n">
        <v>0.3515</v>
      </c>
      <c r="Y57" t="n">
        <v>0.65401</v>
      </c>
      <c r="Z57" t="n">
        <v>0.37</v>
      </c>
      <c r="AA57" t="n">
        <v>69</v>
      </c>
      <c r="AB57" t="n">
        <v>30</v>
      </c>
      <c r="AC57" t="n">
        <v>0</v>
      </c>
      <c r="AD57" t="n">
        <v>211000</v>
      </c>
      <c r="AE57" t="n">
        <v>153.3</v>
      </c>
      <c r="AF57" t="n">
        <v>0.35</v>
      </c>
      <c r="AG57" t="n">
        <v>1</v>
      </c>
      <c r="AH57" t="n">
        <v>1</v>
      </c>
      <c r="AI57" t="n">
        <v>1.3315</v>
      </c>
      <c r="AJ57" t="inlineStr">
        <is>
          <t>21a_FC11_OCR1.3_DR35</t>
        </is>
      </c>
    </row>
    <row r="58">
      <c r="A58" t="inlineStr">
        <is>
          <t>PM5</t>
        </is>
      </c>
      <c r="B58" t="inlineStr">
        <is>
          <t>NGI</t>
        </is>
      </c>
      <c r="C58" t="inlineStr">
        <is>
          <t>Empire_Wind_1</t>
        </is>
      </c>
      <c r="D58" t="inlineStr">
        <is>
          <t>L2</t>
        </is>
      </c>
      <c r="E58" t="n">
        <v>0</v>
      </c>
      <c r="F58" t="n">
        <v>8</v>
      </c>
      <c r="G58" t="n">
        <v>-16</v>
      </c>
      <c r="H58" t="n">
        <v>40</v>
      </c>
      <c r="I58" t="n">
        <v>9.5</v>
      </c>
      <c r="J58" t="n">
        <v>699.9862000000001</v>
      </c>
      <c r="K58" t="n">
        <v>3.6394</v>
      </c>
      <c r="L58" t="n">
        <v>2.7716</v>
      </c>
      <c r="M58" t="n">
        <v>0.51767</v>
      </c>
      <c r="N58" t="n">
        <v>128.2474</v>
      </c>
      <c r="O58" t="n">
        <v>0.10926</v>
      </c>
      <c r="P58" t="n">
        <v>13.852</v>
      </c>
      <c r="Q58" t="n">
        <v>0.999</v>
      </c>
      <c r="R58" t="n">
        <v>1.1776</v>
      </c>
      <c r="S58" t="n">
        <v>0.03</v>
      </c>
      <c r="T58" t="n">
        <v>3.0691</v>
      </c>
      <c r="U58" t="n">
        <v>0.47755</v>
      </c>
      <c r="V58" t="n">
        <v>44.89</v>
      </c>
      <c r="W58" t="n">
        <v>0.02</v>
      </c>
      <c r="X58" t="n">
        <v>0.3515</v>
      </c>
      <c r="Y58" t="n">
        <v>0.65401</v>
      </c>
      <c r="Z58" t="n">
        <v>0.37</v>
      </c>
      <c r="AA58" t="n">
        <v>69</v>
      </c>
      <c r="AB58" t="n">
        <v>30</v>
      </c>
      <c r="AC58" t="n">
        <v>0</v>
      </c>
      <c r="AD58" t="n">
        <v>211000</v>
      </c>
      <c r="AE58" t="n">
        <v>153.3</v>
      </c>
      <c r="AF58" t="n">
        <v>0.35</v>
      </c>
      <c r="AG58" t="n">
        <v>1</v>
      </c>
      <c r="AH58" t="n">
        <v>1</v>
      </c>
      <c r="AI58" t="n">
        <v>1.3315</v>
      </c>
      <c r="AJ58" t="inlineStr">
        <is>
          <t>21a_FC11_OCR1.3_DR35</t>
        </is>
      </c>
    </row>
    <row r="59">
      <c r="A59" t="inlineStr">
        <is>
          <t>PM5</t>
        </is>
      </c>
      <c r="B59" t="inlineStr">
        <is>
          <t>NGI</t>
        </is>
      </c>
      <c r="C59" t="inlineStr">
        <is>
          <t>Empire_Wind_1</t>
        </is>
      </c>
      <c r="D59" t="inlineStr">
        <is>
          <t>L2</t>
        </is>
      </c>
      <c r="E59" t="n">
        <v>0</v>
      </c>
      <c r="F59" t="n">
        <v>8</v>
      </c>
      <c r="G59" t="n">
        <v>-15.5</v>
      </c>
      <c r="H59" t="n">
        <v>35</v>
      </c>
      <c r="I59" t="n">
        <v>9.5</v>
      </c>
      <c r="J59" t="n">
        <v>699.9862000000001</v>
      </c>
      <c r="K59" t="n">
        <v>3.0938</v>
      </c>
      <c r="L59" t="n">
        <v>2.8528</v>
      </c>
      <c r="M59" t="n">
        <v>0.51767</v>
      </c>
      <c r="N59" t="n">
        <v>133.7767</v>
      </c>
      <c r="O59" t="n">
        <v>0.10497</v>
      </c>
      <c r="P59" t="n">
        <v>13.852</v>
      </c>
      <c r="Q59" t="n">
        <v>0.999</v>
      </c>
      <c r="R59" t="n">
        <v>1.3506</v>
      </c>
      <c r="S59" t="n">
        <v>0.03</v>
      </c>
      <c r="T59" t="n">
        <v>3.2336</v>
      </c>
      <c r="U59" t="n">
        <v>0.50109</v>
      </c>
      <c r="V59" t="n">
        <v>44.89</v>
      </c>
      <c r="W59" t="n">
        <v>0.02</v>
      </c>
      <c r="X59" t="n">
        <v>0.3515</v>
      </c>
      <c r="Y59" t="n">
        <v>0.65401</v>
      </c>
      <c r="Z59" t="n">
        <v>0.37</v>
      </c>
      <c r="AA59" t="n">
        <v>69</v>
      </c>
      <c r="AB59" t="n">
        <v>30</v>
      </c>
      <c r="AC59" t="n">
        <v>0</v>
      </c>
      <c r="AD59" t="n">
        <v>211000</v>
      </c>
      <c r="AE59" t="n">
        <v>153.3</v>
      </c>
      <c r="AF59" t="n">
        <v>0.35</v>
      </c>
      <c r="AG59" t="n">
        <v>1</v>
      </c>
      <c r="AH59" t="n">
        <v>1</v>
      </c>
      <c r="AI59" t="n">
        <v>1.3315</v>
      </c>
      <c r="AJ59" t="inlineStr">
        <is>
          <t>21a_FC11_OCR1.3_DR35</t>
        </is>
      </c>
    </row>
    <row r="60">
      <c r="A60" t="inlineStr">
        <is>
          <t>PM5</t>
        </is>
      </c>
      <c r="B60" t="inlineStr">
        <is>
          <t>NGI</t>
        </is>
      </c>
      <c r="C60" t="inlineStr">
        <is>
          <t>Empire_Wind_1</t>
        </is>
      </c>
      <c r="D60" t="inlineStr">
        <is>
          <t>L2</t>
        </is>
      </c>
      <c r="E60" t="n">
        <v>0</v>
      </c>
      <c r="F60" t="n">
        <v>8</v>
      </c>
      <c r="G60" t="n">
        <v>-15.5</v>
      </c>
      <c r="H60" t="n">
        <v>40</v>
      </c>
      <c r="I60" t="n">
        <v>9.5</v>
      </c>
      <c r="J60" t="n">
        <v>699.9862000000001</v>
      </c>
      <c r="K60" t="n">
        <v>3.7985</v>
      </c>
      <c r="L60" t="n">
        <v>2.8528</v>
      </c>
      <c r="M60" t="n">
        <v>0.51767</v>
      </c>
      <c r="N60" t="n">
        <v>126.7802</v>
      </c>
      <c r="O60" t="n">
        <v>0.11051</v>
      </c>
      <c r="P60" t="n">
        <v>13.852</v>
      </c>
      <c r="Q60" t="n">
        <v>0.999</v>
      </c>
      <c r="R60" t="n">
        <v>1.1776</v>
      </c>
      <c r="S60" t="n">
        <v>0.03</v>
      </c>
      <c r="T60" t="n">
        <v>3.0691</v>
      </c>
      <c r="U60" t="n">
        <v>0.47755</v>
      </c>
      <c r="V60" t="n">
        <v>44.89</v>
      </c>
      <c r="W60" t="n">
        <v>0.02</v>
      </c>
      <c r="X60" t="n">
        <v>0.3515</v>
      </c>
      <c r="Y60" t="n">
        <v>0.65401</v>
      </c>
      <c r="Z60" t="n">
        <v>0.37</v>
      </c>
      <c r="AA60" t="n">
        <v>69</v>
      </c>
      <c r="AB60" t="n">
        <v>30</v>
      </c>
      <c r="AC60" t="n">
        <v>0</v>
      </c>
      <c r="AD60" t="n">
        <v>211000</v>
      </c>
      <c r="AE60" t="n">
        <v>153.3</v>
      </c>
      <c r="AF60" t="n">
        <v>0.35</v>
      </c>
      <c r="AG60" t="n">
        <v>1</v>
      </c>
      <c r="AH60" t="n">
        <v>1</v>
      </c>
      <c r="AI60" t="n">
        <v>1.3315</v>
      </c>
      <c r="AJ60" t="inlineStr">
        <is>
          <t>21a_FC11_OCR1.3_DR35</t>
        </is>
      </c>
    </row>
    <row r="61">
      <c r="A61" t="inlineStr">
        <is>
          <t>PM5</t>
        </is>
      </c>
      <c r="B61" t="inlineStr">
        <is>
          <t>NGI</t>
        </is>
      </c>
      <c r="C61" t="inlineStr">
        <is>
          <t>Empire_Wind_1</t>
        </is>
      </c>
      <c r="D61" t="inlineStr">
        <is>
          <t>L2</t>
        </is>
      </c>
      <c r="E61" t="n">
        <v>0</v>
      </c>
      <c r="F61" t="n">
        <v>8</v>
      </c>
      <c r="G61" t="n">
        <v>-15</v>
      </c>
      <c r="H61" t="n">
        <v>35</v>
      </c>
      <c r="I61" t="n">
        <v>9.5</v>
      </c>
      <c r="J61" t="n">
        <v>699.9862000000001</v>
      </c>
      <c r="K61" t="n">
        <v>3.2757</v>
      </c>
      <c r="L61" t="n">
        <v>2.934</v>
      </c>
      <c r="M61" t="n">
        <v>0.51767</v>
      </c>
      <c r="N61" t="n">
        <v>131.9561</v>
      </c>
      <c r="O61" t="n">
        <v>0.1064</v>
      </c>
      <c r="P61" t="n">
        <v>13.852</v>
      </c>
      <c r="Q61" t="n">
        <v>0.999</v>
      </c>
      <c r="R61" t="n">
        <v>1.3506</v>
      </c>
      <c r="S61" t="n">
        <v>0.03</v>
      </c>
      <c r="T61" t="n">
        <v>3.2336</v>
      </c>
      <c r="U61" t="n">
        <v>0.50109</v>
      </c>
      <c r="V61" t="n">
        <v>44.89</v>
      </c>
      <c r="W61" t="n">
        <v>0.02</v>
      </c>
      <c r="X61" t="n">
        <v>0.3515</v>
      </c>
      <c r="Y61" t="n">
        <v>0.65401</v>
      </c>
      <c r="Z61" t="n">
        <v>0.37</v>
      </c>
      <c r="AA61" t="n">
        <v>69</v>
      </c>
      <c r="AB61" t="n">
        <v>30</v>
      </c>
      <c r="AC61" t="n">
        <v>0</v>
      </c>
      <c r="AD61" t="n">
        <v>211000</v>
      </c>
      <c r="AE61" t="n">
        <v>153.3</v>
      </c>
      <c r="AF61" t="n">
        <v>0.35</v>
      </c>
      <c r="AG61" t="n">
        <v>1</v>
      </c>
      <c r="AH61" t="n">
        <v>1</v>
      </c>
      <c r="AI61" t="n">
        <v>1.3315</v>
      </c>
      <c r="AJ61" t="inlineStr">
        <is>
          <t>21a_FC11_OCR1.3_DR35</t>
        </is>
      </c>
    </row>
    <row r="62">
      <c r="A62" t="inlineStr">
        <is>
          <t>PM5</t>
        </is>
      </c>
      <c r="B62" t="inlineStr">
        <is>
          <t>NGI</t>
        </is>
      </c>
      <c r="C62" t="inlineStr">
        <is>
          <t>Empire_Wind_1</t>
        </is>
      </c>
      <c r="D62" t="inlineStr">
        <is>
          <t>L2</t>
        </is>
      </c>
      <c r="E62" t="n">
        <v>0</v>
      </c>
      <c r="F62" t="n">
        <v>8</v>
      </c>
      <c r="G62" t="n">
        <v>-15</v>
      </c>
      <c r="H62" t="n">
        <v>40</v>
      </c>
      <c r="I62" t="n">
        <v>9.5</v>
      </c>
      <c r="J62" t="n">
        <v>699.9862000000001</v>
      </c>
      <c r="K62" t="n">
        <v>3.9576</v>
      </c>
      <c r="L62" t="n">
        <v>2.934</v>
      </c>
      <c r="M62" t="n">
        <v>0.51767</v>
      </c>
      <c r="N62" t="n">
        <v>125.3461</v>
      </c>
      <c r="O62" t="n">
        <v>0.11176</v>
      </c>
      <c r="P62" t="n">
        <v>13.852</v>
      </c>
      <c r="Q62" t="n">
        <v>0.999</v>
      </c>
      <c r="R62" t="n">
        <v>1.1776</v>
      </c>
      <c r="S62" t="n">
        <v>0.03</v>
      </c>
      <c r="T62" t="n">
        <v>3.0691</v>
      </c>
      <c r="U62" t="n">
        <v>0.47755</v>
      </c>
      <c r="V62" t="n">
        <v>44.89</v>
      </c>
      <c r="W62" t="n">
        <v>0.02</v>
      </c>
      <c r="X62" t="n">
        <v>0.3515</v>
      </c>
      <c r="Y62" t="n">
        <v>0.65401</v>
      </c>
      <c r="Z62" t="n">
        <v>0.37</v>
      </c>
      <c r="AA62" t="n">
        <v>69</v>
      </c>
      <c r="AB62" t="n">
        <v>30</v>
      </c>
      <c r="AC62" t="n">
        <v>0</v>
      </c>
      <c r="AD62" t="n">
        <v>211000</v>
      </c>
      <c r="AE62" t="n">
        <v>153.3</v>
      </c>
      <c r="AF62" t="n">
        <v>0.35</v>
      </c>
      <c r="AG62" t="n">
        <v>1</v>
      </c>
      <c r="AH62" t="n">
        <v>1</v>
      </c>
      <c r="AI62" t="n">
        <v>1.3315</v>
      </c>
      <c r="AJ62" t="inlineStr">
        <is>
          <t>21a_FC11_OCR1.3_DR35</t>
        </is>
      </c>
    </row>
    <row r="63">
      <c r="A63" t="inlineStr">
        <is>
          <t>PM5</t>
        </is>
      </c>
      <c r="B63" t="inlineStr">
        <is>
          <t>NGI</t>
        </is>
      </c>
      <c r="C63" t="inlineStr">
        <is>
          <t>Empire_Wind_1</t>
        </is>
      </c>
      <c r="D63" t="inlineStr">
        <is>
          <t>L2</t>
        </is>
      </c>
      <c r="E63" t="n">
        <v>0</v>
      </c>
      <c r="F63" t="n">
        <v>8</v>
      </c>
      <c r="G63" t="n">
        <v>-14.5</v>
      </c>
      <c r="H63" t="n">
        <v>35</v>
      </c>
      <c r="I63" t="n">
        <v>9.5</v>
      </c>
      <c r="J63" t="n">
        <v>699.9862000000001</v>
      </c>
      <c r="K63" t="n">
        <v>3.4575</v>
      </c>
      <c r="L63" t="n">
        <v>3.0152</v>
      </c>
      <c r="M63" t="n">
        <v>0.51767</v>
      </c>
      <c r="N63" t="n">
        <v>130.1845</v>
      </c>
      <c r="O63" t="n">
        <v>0.10783</v>
      </c>
      <c r="P63" t="n">
        <v>13.852</v>
      </c>
      <c r="Q63" t="n">
        <v>0.999</v>
      </c>
      <c r="R63" t="n">
        <v>1.3506</v>
      </c>
      <c r="S63" t="n">
        <v>0.03</v>
      </c>
      <c r="T63" t="n">
        <v>3.2336</v>
      </c>
      <c r="U63" t="n">
        <v>0.50109</v>
      </c>
      <c r="V63" t="n">
        <v>44.89</v>
      </c>
      <c r="W63" t="n">
        <v>0.02</v>
      </c>
      <c r="X63" t="n">
        <v>0.3515</v>
      </c>
      <c r="Y63" t="n">
        <v>0.65401</v>
      </c>
      <c r="Z63" t="n">
        <v>0.37</v>
      </c>
      <c r="AA63" t="n">
        <v>69</v>
      </c>
      <c r="AB63" t="n">
        <v>30</v>
      </c>
      <c r="AC63" t="n">
        <v>0</v>
      </c>
      <c r="AD63" t="n">
        <v>211000</v>
      </c>
      <c r="AE63" t="n">
        <v>153.3</v>
      </c>
      <c r="AF63" t="n">
        <v>0.35</v>
      </c>
      <c r="AG63" t="n">
        <v>1</v>
      </c>
      <c r="AH63" t="n">
        <v>1</v>
      </c>
      <c r="AI63" t="n">
        <v>1.3315</v>
      </c>
      <c r="AJ63" t="inlineStr">
        <is>
          <t>21a_FC11_OCR1.3_DR35</t>
        </is>
      </c>
    </row>
    <row r="64">
      <c r="A64" t="inlineStr">
        <is>
          <t>PM5</t>
        </is>
      </c>
      <c r="B64" t="inlineStr">
        <is>
          <t>NGI</t>
        </is>
      </c>
      <c r="C64" t="inlineStr">
        <is>
          <t>Empire_Wind_1</t>
        </is>
      </c>
      <c r="D64" t="inlineStr">
        <is>
          <t>L2</t>
        </is>
      </c>
      <c r="E64" t="n">
        <v>0</v>
      </c>
      <c r="F64" t="n">
        <v>8</v>
      </c>
      <c r="G64" t="n">
        <v>-14.5</v>
      </c>
      <c r="H64" t="n">
        <v>40</v>
      </c>
      <c r="I64" t="n">
        <v>9.5</v>
      </c>
      <c r="J64" t="n">
        <v>699.9862000000001</v>
      </c>
      <c r="K64" t="n">
        <v>4.1167</v>
      </c>
      <c r="L64" t="n">
        <v>3.0152</v>
      </c>
      <c r="M64" t="n">
        <v>0.51767</v>
      </c>
      <c r="N64" t="n">
        <v>123.9442</v>
      </c>
      <c r="O64" t="n">
        <v>0.11301</v>
      </c>
      <c r="P64" t="n">
        <v>13.852</v>
      </c>
      <c r="Q64" t="n">
        <v>0.999</v>
      </c>
      <c r="R64" t="n">
        <v>1.1776</v>
      </c>
      <c r="S64" t="n">
        <v>0.03</v>
      </c>
      <c r="T64" t="n">
        <v>3.0691</v>
      </c>
      <c r="U64" t="n">
        <v>0.47755</v>
      </c>
      <c r="V64" t="n">
        <v>44.89</v>
      </c>
      <c r="W64" t="n">
        <v>0.02</v>
      </c>
      <c r="X64" t="n">
        <v>0.3515</v>
      </c>
      <c r="Y64" t="n">
        <v>0.65401</v>
      </c>
      <c r="Z64" t="n">
        <v>0.37</v>
      </c>
      <c r="AA64" t="n">
        <v>69</v>
      </c>
      <c r="AB64" t="n">
        <v>30</v>
      </c>
      <c r="AC64" t="n">
        <v>0</v>
      </c>
      <c r="AD64" t="n">
        <v>211000</v>
      </c>
      <c r="AE64" t="n">
        <v>153.3</v>
      </c>
      <c r="AF64" t="n">
        <v>0.35</v>
      </c>
      <c r="AG64" t="n">
        <v>1</v>
      </c>
      <c r="AH64" t="n">
        <v>1</v>
      </c>
      <c r="AI64" t="n">
        <v>1.3315</v>
      </c>
      <c r="AJ64" t="inlineStr">
        <is>
          <t>21a_FC11_OCR1.3_DR35</t>
        </is>
      </c>
    </row>
    <row r="65">
      <c r="A65" t="inlineStr">
        <is>
          <t>PM5</t>
        </is>
      </c>
      <c r="B65" t="inlineStr">
        <is>
          <t>NGI</t>
        </is>
      </c>
      <c r="C65" t="inlineStr">
        <is>
          <t>Empire_Wind_1</t>
        </is>
      </c>
      <c r="D65" t="inlineStr">
        <is>
          <t>L2</t>
        </is>
      </c>
      <c r="E65" t="n">
        <v>0</v>
      </c>
      <c r="F65" t="n">
        <v>8</v>
      </c>
      <c r="G65" t="n">
        <v>-14</v>
      </c>
      <c r="H65" t="n">
        <v>35</v>
      </c>
      <c r="I65" t="n">
        <v>9.5</v>
      </c>
      <c r="J65" t="n">
        <v>699.9862000000001</v>
      </c>
      <c r="K65" t="n">
        <v>3.6394</v>
      </c>
      <c r="L65" t="n">
        <v>3.0965</v>
      </c>
      <c r="M65" t="n">
        <v>0.51767</v>
      </c>
      <c r="N65" t="n">
        <v>128.4598</v>
      </c>
      <c r="O65" t="n">
        <v>0.10926</v>
      </c>
      <c r="P65" t="n">
        <v>13.852</v>
      </c>
      <c r="Q65" t="n">
        <v>0.999</v>
      </c>
      <c r="R65" t="n">
        <v>1.3506</v>
      </c>
      <c r="S65" t="n">
        <v>0.03</v>
      </c>
      <c r="T65" t="n">
        <v>3.2336</v>
      </c>
      <c r="U65" t="n">
        <v>0.50109</v>
      </c>
      <c r="V65" t="n">
        <v>44.89</v>
      </c>
      <c r="W65" t="n">
        <v>0.02</v>
      </c>
      <c r="X65" t="n">
        <v>0.3515</v>
      </c>
      <c r="Y65" t="n">
        <v>0.65401</v>
      </c>
      <c r="Z65" t="n">
        <v>0.37</v>
      </c>
      <c r="AA65" t="n">
        <v>69</v>
      </c>
      <c r="AB65" t="n">
        <v>30</v>
      </c>
      <c r="AC65" t="n">
        <v>0</v>
      </c>
      <c r="AD65" t="n">
        <v>211000</v>
      </c>
      <c r="AE65" t="n">
        <v>153.3</v>
      </c>
      <c r="AF65" t="n">
        <v>0.35</v>
      </c>
      <c r="AG65" t="n">
        <v>1</v>
      </c>
      <c r="AH65" t="n">
        <v>1</v>
      </c>
      <c r="AI65" t="n">
        <v>1.3315</v>
      </c>
      <c r="AJ65" t="inlineStr">
        <is>
          <t>21a_FC11_OCR1.3_DR35</t>
        </is>
      </c>
    </row>
    <row r="66">
      <c r="A66" t="inlineStr">
        <is>
          <t>PM5</t>
        </is>
      </c>
      <c r="B66" t="inlineStr">
        <is>
          <t>NGI</t>
        </is>
      </c>
      <c r="C66" t="inlineStr">
        <is>
          <t>Empire_Wind_1</t>
        </is>
      </c>
      <c r="D66" t="inlineStr">
        <is>
          <t>L2</t>
        </is>
      </c>
      <c r="E66" t="n">
        <v>0</v>
      </c>
      <c r="F66" t="n">
        <v>8</v>
      </c>
      <c r="G66" t="n">
        <v>-14</v>
      </c>
      <c r="H66" t="n">
        <v>40</v>
      </c>
      <c r="I66" t="n">
        <v>9.5</v>
      </c>
      <c r="J66" t="n">
        <v>699.9862000000001</v>
      </c>
      <c r="K66" t="n">
        <v>4.2758</v>
      </c>
      <c r="L66" t="n">
        <v>3.0965</v>
      </c>
      <c r="M66" t="n">
        <v>0.51767</v>
      </c>
      <c r="N66" t="n">
        <v>122.5732</v>
      </c>
      <c r="O66" t="n">
        <v>0.11426</v>
      </c>
      <c r="P66" t="n">
        <v>13.852</v>
      </c>
      <c r="Q66" t="n">
        <v>0.999</v>
      </c>
      <c r="R66" t="n">
        <v>1.1776</v>
      </c>
      <c r="S66" t="n">
        <v>0.03</v>
      </c>
      <c r="T66" t="n">
        <v>3.0691</v>
      </c>
      <c r="U66" t="n">
        <v>0.47755</v>
      </c>
      <c r="V66" t="n">
        <v>44.89</v>
      </c>
      <c r="W66" t="n">
        <v>0.02</v>
      </c>
      <c r="X66" t="n">
        <v>0.3515</v>
      </c>
      <c r="Y66" t="n">
        <v>0.65401</v>
      </c>
      <c r="Z66" t="n">
        <v>0.37</v>
      </c>
      <c r="AA66" t="n">
        <v>69</v>
      </c>
      <c r="AB66" t="n">
        <v>30</v>
      </c>
      <c r="AC66" t="n">
        <v>0</v>
      </c>
      <c r="AD66" t="n">
        <v>211000</v>
      </c>
      <c r="AE66" t="n">
        <v>153.3</v>
      </c>
      <c r="AF66" t="n">
        <v>0.35</v>
      </c>
      <c r="AG66" t="n">
        <v>1</v>
      </c>
      <c r="AH66" t="n">
        <v>1</v>
      </c>
      <c r="AI66" t="n">
        <v>1.3315</v>
      </c>
      <c r="AJ66" t="inlineStr">
        <is>
          <t>21a_FC11_OCR1.3_DR35</t>
        </is>
      </c>
    </row>
    <row r="67">
      <c r="A67" t="inlineStr">
        <is>
          <t>PM5</t>
        </is>
      </c>
      <c r="B67" t="inlineStr">
        <is>
          <t>NGI</t>
        </is>
      </c>
      <c r="C67" t="inlineStr">
        <is>
          <t>Empire_Wind_1</t>
        </is>
      </c>
      <c r="D67" t="inlineStr">
        <is>
          <t>L2</t>
        </is>
      </c>
      <c r="E67" t="n">
        <v>0</v>
      </c>
      <c r="F67" t="n">
        <v>9</v>
      </c>
      <c r="G67" t="n">
        <v>-18.5</v>
      </c>
      <c r="H67" t="n">
        <v>35</v>
      </c>
      <c r="I67" t="n">
        <v>9.5</v>
      </c>
      <c r="J67" t="n">
        <v>699.9419</v>
      </c>
      <c r="K67" t="n">
        <v>4.3229</v>
      </c>
      <c r="L67" t="n">
        <v>2.9148</v>
      </c>
      <c r="M67" t="n">
        <v>0.45165</v>
      </c>
      <c r="N67" t="n">
        <v>579.9894</v>
      </c>
      <c r="O67" t="n">
        <v>0.047143</v>
      </c>
      <c r="P67" t="n">
        <v>26.5138</v>
      </c>
      <c r="Q67" t="n">
        <v>2.2381e-14</v>
      </c>
      <c r="R67" t="n">
        <v>1.3387</v>
      </c>
      <c r="S67" t="n">
        <v>0.03</v>
      </c>
      <c r="T67" t="n">
        <v>3.4162</v>
      </c>
      <c r="U67" t="n">
        <v>0.47953</v>
      </c>
      <c r="V67" t="n">
        <v>44.89</v>
      </c>
      <c r="W67" t="n">
        <v>0.02</v>
      </c>
      <c r="X67" t="n">
        <v>0.3515</v>
      </c>
      <c r="Y67" t="n">
        <v>0.63406</v>
      </c>
      <c r="Z67" t="n">
        <v>0.37</v>
      </c>
      <c r="AA67" t="n">
        <v>69</v>
      </c>
      <c r="AB67" t="n">
        <v>30</v>
      </c>
      <c r="AC67" t="n">
        <v>0</v>
      </c>
      <c r="AD67" t="n">
        <v>218800</v>
      </c>
      <c r="AE67" t="n">
        <v>178.55</v>
      </c>
      <c r="AF67" t="n">
        <v>0.35</v>
      </c>
      <c r="AG67" t="n">
        <v>1</v>
      </c>
      <c r="AH67" t="n">
        <v>1</v>
      </c>
      <c r="AI67" t="n">
        <v>1.3315</v>
      </c>
      <c r="AJ67" t="inlineStr">
        <is>
          <t>21a_FC11_OCR1.3_DR35</t>
        </is>
      </c>
    </row>
    <row r="68">
      <c r="A68" t="inlineStr">
        <is>
          <t>PM5</t>
        </is>
      </c>
      <c r="B68" t="inlineStr">
        <is>
          <t>NGI</t>
        </is>
      </c>
      <c r="C68" t="inlineStr">
        <is>
          <t>Empire_Wind_1</t>
        </is>
      </c>
      <c r="D68" t="inlineStr">
        <is>
          <t>L2</t>
        </is>
      </c>
      <c r="E68" t="n">
        <v>0</v>
      </c>
      <c r="F68" t="n">
        <v>9</v>
      </c>
      <c r="G68" t="n">
        <v>-18.5</v>
      </c>
      <c r="H68" t="n">
        <v>40</v>
      </c>
      <c r="I68" t="n">
        <v>9.5</v>
      </c>
      <c r="J68" t="n">
        <v>699.9419</v>
      </c>
      <c r="K68" t="n">
        <v>4.2226</v>
      </c>
      <c r="L68" t="n">
        <v>2.9148</v>
      </c>
      <c r="M68" t="n">
        <v>0.45165</v>
      </c>
      <c r="N68" t="n">
        <v>505.0248</v>
      </c>
      <c r="O68" t="n">
        <v>0.05375</v>
      </c>
      <c r="P68" t="n">
        <v>26.5138</v>
      </c>
      <c r="Q68" t="n">
        <v>2.2381e-14</v>
      </c>
      <c r="R68" t="n">
        <v>1.1805</v>
      </c>
      <c r="S68" t="n">
        <v>0.03</v>
      </c>
      <c r="T68" t="n">
        <v>3.2607</v>
      </c>
      <c r="U68" t="n">
        <v>0.45745</v>
      </c>
      <c r="V68" t="n">
        <v>44.89</v>
      </c>
      <c r="W68" t="n">
        <v>0.02</v>
      </c>
      <c r="X68" t="n">
        <v>0.3515</v>
      </c>
      <c r="Y68" t="n">
        <v>0.63406</v>
      </c>
      <c r="Z68" t="n">
        <v>0.37</v>
      </c>
      <c r="AA68" t="n">
        <v>69</v>
      </c>
      <c r="AB68" t="n">
        <v>30</v>
      </c>
      <c r="AC68" t="n">
        <v>0</v>
      </c>
      <c r="AD68" t="n">
        <v>218800</v>
      </c>
      <c r="AE68" t="n">
        <v>178.55</v>
      </c>
      <c r="AF68" t="n">
        <v>0.35</v>
      </c>
      <c r="AG68" t="n">
        <v>1</v>
      </c>
      <c r="AH68" t="n">
        <v>1</v>
      </c>
      <c r="AI68" t="n">
        <v>1.3315</v>
      </c>
      <c r="AJ68" t="inlineStr">
        <is>
          <t>21a_FC11_OCR1.3_DR35</t>
        </is>
      </c>
    </row>
    <row r="69">
      <c r="A69" t="inlineStr">
        <is>
          <t>PM5</t>
        </is>
      </c>
      <c r="B69" t="inlineStr">
        <is>
          <t>NGI</t>
        </is>
      </c>
      <c r="C69" t="inlineStr">
        <is>
          <t>Empire_Wind_1</t>
        </is>
      </c>
      <c r="D69" t="inlineStr">
        <is>
          <t>L2</t>
        </is>
      </c>
      <c r="E69" t="n">
        <v>0</v>
      </c>
      <c r="F69" t="n">
        <v>9</v>
      </c>
      <c r="G69" t="n">
        <v>-18</v>
      </c>
      <c r="H69" t="n">
        <v>35</v>
      </c>
      <c r="I69" t="n">
        <v>9.5</v>
      </c>
      <c r="J69" t="n">
        <v>699.9419</v>
      </c>
      <c r="K69" t="n">
        <v>4.3012</v>
      </c>
      <c r="L69" t="n">
        <v>2.9464</v>
      </c>
      <c r="M69" t="n">
        <v>0.45165</v>
      </c>
      <c r="N69" t="n">
        <v>562.4139</v>
      </c>
      <c r="O69" t="n">
        <v>0.048571</v>
      </c>
      <c r="P69" t="n">
        <v>26.5138</v>
      </c>
      <c r="Q69" t="n">
        <v>2.2381e-14</v>
      </c>
      <c r="R69" t="n">
        <v>1.3387</v>
      </c>
      <c r="S69" t="n">
        <v>0.03</v>
      </c>
      <c r="T69" t="n">
        <v>3.4162</v>
      </c>
      <c r="U69" t="n">
        <v>0.47953</v>
      </c>
      <c r="V69" t="n">
        <v>44.89</v>
      </c>
      <c r="W69" t="n">
        <v>0.02</v>
      </c>
      <c r="X69" t="n">
        <v>0.3515</v>
      </c>
      <c r="Y69" t="n">
        <v>0.63406</v>
      </c>
      <c r="Z69" t="n">
        <v>0.37</v>
      </c>
      <c r="AA69" t="n">
        <v>69</v>
      </c>
      <c r="AB69" t="n">
        <v>30</v>
      </c>
      <c r="AC69" t="n">
        <v>0</v>
      </c>
      <c r="AD69" t="n">
        <v>218800</v>
      </c>
      <c r="AE69" t="n">
        <v>178.55</v>
      </c>
      <c r="AF69" t="n">
        <v>0.35</v>
      </c>
      <c r="AG69" t="n">
        <v>1</v>
      </c>
      <c r="AH69" t="n">
        <v>1</v>
      </c>
      <c r="AI69" t="n">
        <v>1.3315</v>
      </c>
      <c r="AJ69" t="inlineStr">
        <is>
          <t>21a_FC11_OCR1.3_DR35</t>
        </is>
      </c>
    </row>
    <row r="70">
      <c r="A70" t="inlineStr">
        <is>
          <t>PM5</t>
        </is>
      </c>
      <c r="B70" t="inlineStr">
        <is>
          <t>NGI</t>
        </is>
      </c>
      <c r="C70" t="inlineStr">
        <is>
          <t>Empire_Wind_1</t>
        </is>
      </c>
      <c r="D70" t="inlineStr">
        <is>
          <t>L2</t>
        </is>
      </c>
      <c r="E70" t="n">
        <v>0</v>
      </c>
      <c r="F70" t="n">
        <v>9</v>
      </c>
      <c r="G70" t="n">
        <v>-18</v>
      </c>
      <c r="H70" t="n">
        <v>40</v>
      </c>
      <c r="I70" t="n">
        <v>9.5</v>
      </c>
      <c r="J70" t="n">
        <v>699.9419</v>
      </c>
      <c r="K70" t="n">
        <v>4.2037</v>
      </c>
      <c r="L70" t="n">
        <v>2.9464</v>
      </c>
      <c r="M70" t="n">
        <v>0.45165</v>
      </c>
      <c r="N70" t="n">
        <v>493.28</v>
      </c>
      <c r="O70" t="n">
        <v>0.055</v>
      </c>
      <c r="P70" t="n">
        <v>26.5138</v>
      </c>
      <c r="Q70" t="n">
        <v>2.2381e-14</v>
      </c>
      <c r="R70" t="n">
        <v>1.1805</v>
      </c>
      <c r="S70" t="n">
        <v>0.03</v>
      </c>
      <c r="T70" t="n">
        <v>3.2607</v>
      </c>
      <c r="U70" t="n">
        <v>0.45745</v>
      </c>
      <c r="V70" t="n">
        <v>44.89</v>
      </c>
      <c r="W70" t="n">
        <v>0.02</v>
      </c>
      <c r="X70" t="n">
        <v>0.3515</v>
      </c>
      <c r="Y70" t="n">
        <v>0.63406</v>
      </c>
      <c r="Z70" t="n">
        <v>0.37</v>
      </c>
      <c r="AA70" t="n">
        <v>69</v>
      </c>
      <c r="AB70" t="n">
        <v>30</v>
      </c>
      <c r="AC70" t="n">
        <v>0</v>
      </c>
      <c r="AD70" t="n">
        <v>218800</v>
      </c>
      <c r="AE70" t="n">
        <v>178.55</v>
      </c>
      <c r="AF70" t="n">
        <v>0.35</v>
      </c>
      <c r="AG70" t="n">
        <v>1</v>
      </c>
      <c r="AH70" t="n">
        <v>1</v>
      </c>
      <c r="AI70" t="n">
        <v>1.3315</v>
      </c>
      <c r="AJ70" t="inlineStr">
        <is>
          <t>21a_FC11_OCR1.3_DR35</t>
        </is>
      </c>
    </row>
    <row r="71">
      <c r="A71" t="inlineStr">
        <is>
          <t>PM5</t>
        </is>
      </c>
      <c r="B71" t="inlineStr">
        <is>
          <t>NGI</t>
        </is>
      </c>
      <c r="C71" t="inlineStr">
        <is>
          <t>Empire_Wind_1</t>
        </is>
      </c>
      <c r="D71" t="inlineStr">
        <is>
          <t>L2</t>
        </is>
      </c>
      <c r="E71" t="n">
        <v>0</v>
      </c>
      <c r="F71" t="n">
        <v>9</v>
      </c>
      <c r="G71" t="n">
        <v>-17.5</v>
      </c>
      <c r="H71" t="n">
        <v>35</v>
      </c>
      <c r="I71" t="n">
        <v>9.5</v>
      </c>
      <c r="J71" t="n">
        <v>699.9419</v>
      </c>
      <c r="K71" t="n">
        <v>4.2796</v>
      </c>
      <c r="L71" t="n">
        <v>2.9781</v>
      </c>
      <c r="M71" t="n">
        <v>0.45165</v>
      </c>
      <c r="N71" t="n">
        <v>545.8724</v>
      </c>
      <c r="O71" t="n">
        <v>0.05</v>
      </c>
      <c r="P71" t="n">
        <v>26.5138</v>
      </c>
      <c r="Q71" t="n">
        <v>2.2381e-14</v>
      </c>
      <c r="R71" t="n">
        <v>1.3387</v>
      </c>
      <c r="S71" t="n">
        <v>0.03</v>
      </c>
      <c r="T71" t="n">
        <v>3.4162</v>
      </c>
      <c r="U71" t="n">
        <v>0.47953</v>
      </c>
      <c r="V71" t="n">
        <v>44.89</v>
      </c>
      <c r="W71" t="n">
        <v>0.02</v>
      </c>
      <c r="X71" t="n">
        <v>0.3515</v>
      </c>
      <c r="Y71" t="n">
        <v>0.63406</v>
      </c>
      <c r="Z71" t="n">
        <v>0.37</v>
      </c>
      <c r="AA71" t="n">
        <v>69</v>
      </c>
      <c r="AB71" t="n">
        <v>30</v>
      </c>
      <c r="AC71" t="n">
        <v>0</v>
      </c>
      <c r="AD71" t="n">
        <v>218800</v>
      </c>
      <c r="AE71" t="n">
        <v>178.55</v>
      </c>
      <c r="AF71" t="n">
        <v>0.35</v>
      </c>
      <c r="AG71" t="n">
        <v>1</v>
      </c>
      <c r="AH71" t="n">
        <v>1</v>
      </c>
      <c r="AI71" t="n">
        <v>1.3315</v>
      </c>
      <c r="AJ71" t="inlineStr">
        <is>
          <t>21a_FC11_OCR1.3_DR35</t>
        </is>
      </c>
    </row>
    <row r="72">
      <c r="A72" t="inlineStr">
        <is>
          <t>PM5</t>
        </is>
      </c>
      <c r="B72" t="inlineStr">
        <is>
          <t>NGI</t>
        </is>
      </c>
      <c r="C72" t="inlineStr">
        <is>
          <t>Empire_Wind_1</t>
        </is>
      </c>
      <c r="D72" t="inlineStr">
        <is>
          <t>L2</t>
        </is>
      </c>
      <c r="E72" t="n">
        <v>0</v>
      </c>
      <c r="F72" t="n">
        <v>9</v>
      </c>
      <c r="G72" t="n">
        <v>-17.5</v>
      </c>
      <c r="H72" t="n">
        <v>40</v>
      </c>
      <c r="I72" t="n">
        <v>9.5</v>
      </c>
      <c r="J72" t="n">
        <v>699.9419</v>
      </c>
      <c r="K72" t="n">
        <v>4.1847</v>
      </c>
      <c r="L72" t="n">
        <v>2.9781</v>
      </c>
      <c r="M72" t="n">
        <v>0.45165</v>
      </c>
      <c r="N72" t="n">
        <v>482.0691</v>
      </c>
      <c r="O72" t="n">
        <v>0.05625</v>
      </c>
      <c r="P72" t="n">
        <v>26.5138</v>
      </c>
      <c r="Q72" t="n">
        <v>2.2381e-14</v>
      </c>
      <c r="R72" t="n">
        <v>1.1805</v>
      </c>
      <c r="S72" t="n">
        <v>0.03</v>
      </c>
      <c r="T72" t="n">
        <v>3.2607</v>
      </c>
      <c r="U72" t="n">
        <v>0.45745</v>
      </c>
      <c r="V72" t="n">
        <v>44.89</v>
      </c>
      <c r="W72" t="n">
        <v>0.02</v>
      </c>
      <c r="X72" t="n">
        <v>0.3515</v>
      </c>
      <c r="Y72" t="n">
        <v>0.63406</v>
      </c>
      <c r="Z72" t="n">
        <v>0.37</v>
      </c>
      <c r="AA72" t="n">
        <v>69</v>
      </c>
      <c r="AB72" t="n">
        <v>30</v>
      </c>
      <c r="AC72" t="n">
        <v>0</v>
      </c>
      <c r="AD72" t="n">
        <v>218800</v>
      </c>
      <c r="AE72" t="n">
        <v>178.55</v>
      </c>
      <c r="AF72" t="n">
        <v>0.35</v>
      </c>
      <c r="AG72" t="n">
        <v>1</v>
      </c>
      <c r="AH72" t="n">
        <v>1</v>
      </c>
      <c r="AI72" t="n">
        <v>1.3315</v>
      </c>
      <c r="AJ72" t="inlineStr">
        <is>
          <t>21a_FC11_OCR1.3_DR35</t>
        </is>
      </c>
    </row>
    <row r="73">
      <c r="A73" t="inlineStr">
        <is>
          <t>PM5</t>
        </is>
      </c>
      <c r="B73" t="inlineStr">
        <is>
          <t>NGI</t>
        </is>
      </c>
      <c r="C73" t="inlineStr">
        <is>
          <t>Empire_Wind_1</t>
        </is>
      </c>
      <c r="D73" t="inlineStr">
        <is>
          <t>L2</t>
        </is>
      </c>
      <c r="E73" t="n">
        <v>0</v>
      </c>
      <c r="F73" t="n">
        <v>9</v>
      </c>
      <c r="G73" t="n">
        <v>-17</v>
      </c>
      <c r="H73" t="n">
        <v>35</v>
      </c>
      <c r="I73" t="n">
        <v>9.5</v>
      </c>
      <c r="J73" t="n">
        <v>699.9419</v>
      </c>
      <c r="K73" t="n">
        <v>4.2579</v>
      </c>
      <c r="L73" t="n">
        <v>3.0098</v>
      </c>
      <c r="M73" t="n">
        <v>0.45165</v>
      </c>
      <c r="N73" t="n">
        <v>530.276</v>
      </c>
      <c r="O73" t="n">
        <v>0.051429</v>
      </c>
      <c r="P73" t="n">
        <v>26.5138</v>
      </c>
      <c r="Q73" t="n">
        <v>2.2381e-14</v>
      </c>
      <c r="R73" t="n">
        <v>1.3387</v>
      </c>
      <c r="S73" t="n">
        <v>0.03</v>
      </c>
      <c r="T73" t="n">
        <v>3.4162</v>
      </c>
      <c r="U73" t="n">
        <v>0.47953</v>
      </c>
      <c r="V73" t="n">
        <v>44.89</v>
      </c>
      <c r="W73" t="n">
        <v>0.02</v>
      </c>
      <c r="X73" t="n">
        <v>0.3515</v>
      </c>
      <c r="Y73" t="n">
        <v>0.63406</v>
      </c>
      <c r="Z73" t="n">
        <v>0.37</v>
      </c>
      <c r="AA73" t="n">
        <v>69</v>
      </c>
      <c r="AB73" t="n">
        <v>30</v>
      </c>
      <c r="AC73" t="n">
        <v>0</v>
      </c>
      <c r="AD73" t="n">
        <v>218800</v>
      </c>
      <c r="AE73" t="n">
        <v>178.55</v>
      </c>
      <c r="AF73" t="n">
        <v>0.35</v>
      </c>
      <c r="AG73" t="n">
        <v>1</v>
      </c>
      <c r="AH73" t="n">
        <v>1</v>
      </c>
      <c r="AI73" t="n">
        <v>1.3315</v>
      </c>
      <c r="AJ73" t="inlineStr">
        <is>
          <t>21a_FC11_OCR1.3_DR35</t>
        </is>
      </c>
    </row>
    <row r="74">
      <c r="A74" t="inlineStr">
        <is>
          <t>PM5</t>
        </is>
      </c>
      <c r="B74" t="inlineStr">
        <is>
          <t>NGI</t>
        </is>
      </c>
      <c r="C74" t="inlineStr">
        <is>
          <t>Empire_Wind_1</t>
        </is>
      </c>
      <c r="D74" t="inlineStr">
        <is>
          <t>L2</t>
        </is>
      </c>
      <c r="E74" t="n">
        <v>0</v>
      </c>
      <c r="F74" t="n">
        <v>9</v>
      </c>
      <c r="G74" t="n">
        <v>-17</v>
      </c>
      <c r="H74" t="n">
        <v>40</v>
      </c>
      <c r="I74" t="n">
        <v>9.5</v>
      </c>
      <c r="J74" t="n">
        <v>699.9419</v>
      </c>
      <c r="K74" t="n">
        <v>4.1657</v>
      </c>
      <c r="L74" t="n">
        <v>3.0098</v>
      </c>
      <c r="M74" t="n">
        <v>0.45165</v>
      </c>
      <c r="N74" t="n">
        <v>471.3564</v>
      </c>
      <c r="O74" t="n">
        <v>0.0575</v>
      </c>
      <c r="P74" t="n">
        <v>26.5138</v>
      </c>
      <c r="Q74" t="n">
        <v>2.2381e-14</v>
      </c>
      <c r="R74" t="n">
        <v>1.1805</v>
      </c>
      <c r="S74" t="n">
        <v>0.03</v>
      </c>
      <c r="T74" t="n">
        <v>3.2607</v>
      </c>
      <c r="U74" t="n">
        <v>0.45745</v>
      </c>
      <c r="V74" t="n">
        <v>44.89</v>
      </c>
      <c r="W74" t="n">
        <v>0.02</v>
      </c>
      <c r="X74" t="n">
        <v>0.3515</v>
      </c>
      <c r="Y74" t="n">
        <v>0.63406</v>
      </c>
      <c r="Z74" t="n">
        <v>0.37</v>
      </c>
      <c r="AA74" t="n">
        <v>69</v>
      </c>
      <c r="AB74" t="n">
        <v>30</v>
      </c>
      <c r="AC74" t="n">
        <v>0</v>
      </c>
      <c r="AD74" t="n">
        <v>218800</v>
      </c>
      <c r="AE74" t="n">
        <v>178.55</v>
      </c>
      <c r="AF74" t="n">
        <v>0.35</v>
      </c>
      <c r="AG74" t="n">
        <v>1</v>
      </c>
      <c r="AH74" t="n">
        <v>1</v>
      </c>
      <c r="AI74" t="n">
        <v>1.3315</v>
      </c>
      <c r="AJ74" t="inlineStr">
        <is>
          <t>21a_FC11_OCR1.3_DR35</t>
        </is>
      </c>
    </row>
    <row r="75">
      <c r="A75" t="inlineStr">
        <is>
          <t>PM5</t>
        </is>
      </c>
      <c r="B75" t="inlineStr">
        <is>
          <t>NGI</t>
        </is>
      </c>
      <c r="C75" t="inlineStr">
        <is>
          <t>Empire_Wind_1</t>
        </is>
      </c>
      <c r="D75" t="inlineStr">
        <is>
          <t>L2</t>
        </is>
      </c>
      <c r="E75" t="n">
        <v>0</v>
      </c>
      <c r="F75" t="n">
        <v>10</v>
      </c>
      <c r="G75" t="n">
        <v>-20.35</v>
      </c>
      <c r="H75" t="n">
        <v>35</v>
      </c>
      <c r="I75" t="n">
        <v>9.5</v>
      </c>
      <c r="J75" t="n">
        <v>700</v>
      </c>
      <c r="K75" t="n">
        <v>4.3612</v>
      </c>
      <c r="L75" t="n">
        <v>2.6716</v>
      </c>
      <c r="M75" t="n">
        <v>0.49483</v>
      </c>
      <c r="N75" t="n">
        <v>-2.5292</v>
      </c>
      <c r="O75" t="n">
        <v>0.044777</v>
      </c>
      <c r="P75" t="n">
        <v>-0.11</v>
      </c>
      <c r="Q75" t="n">
        <v>2.2204e-14</v>
      </c>
      <c r="R75" t="n">
        <v>1.3327</v>
      </c>
      <c r="S75" t="n">
        <v>0.03</v>
      </c>
      <c r="T75" t="n">
        <v>3.5076</v>
      </c>
      <c r="U75" t="n">
        <v>0.46874</v>
      </c>
      <c r="V75" t="n">
        <v>44.89</v>
      </c>
      <c r="W75" t="n">
        <v>0.02</v>
      </c>
      <c r="X75" t="n">
        <v>0.3515</v>
      </c>
      <c r="Y75" t="n">
        <v>0.62409</v>
      </c>
      <c r="Z75" t="n">
        <v>0.37</v>
      </c>
      <c r="AA75" t="n">
        <v>65</v>
      </c>
      <c r="AB75" t="n">
        <v>29</v>
      </c>
      <c r="AC75" t="n">
        <v>0</v>
      </c>
      <c r="AD75" t="n">
        <v>205000</v>
      </c>
      <c r="AE75" t="n">
        <v>197.74</v>
      </c>
      <c r="AF75" t="n">
        <v>0.35</v>
      </c>
      <c r="AG75" t="n">
        <v>1</v>
      </c>
      <c r="AH75" t="n">
        <v>1</v>
      </c>
      <c r="AI75" t="n">
        <v>1.2588</v>
      </c>
      <c r="AJ75" t="inlineStr">
        <is>
          <t>21a_FC11_OCR1.3_DR35</t>
        </is>
      </c>
    </row>
    <row r="76">
      <c r="A76" t="inlineStr">
        <is>
          <t>PM5</t>
        </is>
      </c>
      <c r="B76" t="inlineStr">
        <is>
          <t>NGI</t>
        </is>
      </c>
      <c r="C76" t="inlineStr">
        <is>
          <t>Empire_Wind_1</t>
        </is>
      </c>
      <c r="D76" t="inlineStr">
        <is>
          <t>L2</t>
        </is>
      </c>
      <c r="E76" t="n">
        <v>0</v>
      </c>
      <c r="F76" t="n">
        <v>10</v>
      </c>
      <c r="G76" t="n">
        <v>-20.35</v>
      </c>
      <c r="H76" t="n">
        <v>40</v>
      </c>
      <c r="I76" t="n">
        <v>9.5</v>
      </c>
      <c r="J76" t="n">
        <v>700</v>
      </c>
      <c r="K76" t="n">
        <v>3.9597</v>
      </c>
      <c r="L76" t="n">
        <v>2.6716</v>
      </c>
      <c r="M76" t="n">
        <v>0.49483</v>
      </c>
      <c r="N76" t="n">
        <v>-2.1603</v>
      </c>
      <c r="O76" t="n">
        <v>0.052045</v>
      </c>
      <c r="P76" t="n">
        <v>-0.11</v>
      </c>
      <c r="Q76" t="n">
        <v>2.2204e-14</v>
      </c>
      <c r="R76" t="n">
        <v>1.1819</v>
      </c>
      <c r="S76" t="n">
        <v>0.03</v>
      </c>
      <c r="T76" t="n">
        <v>3.3566</v>
      </c>
      <c r="U76" t="n">
        <v>0.4474</v>
      </c>
      <c r="V76" t="n">
        <v>44.89</v>
      </c>
      <c r="W76" t="n">
        <v>0.02</v>
      </c>
      <c r="X76" t="n">
        <v>0.3515</v>
      </c>
      <c r="Y76" t="n">
        <v>0.62409</v>
      </c>
      <c r="Z76" t="n">
        <v>0.37</v>
      </c>
      <c r="AA76" t="n">
        <v>65</v>
      </c>
      <c r="AB76" t="n">
        <v>29</v>
      </c>
      <c r="AC76" t="n">
        <v>0</v>
      </c>
      <c r="AD76" t="n">
        <v>205000</v>
      </c>
      <c r="AE76" t="n">
        <v>197.74</v>
      </c>
      <c r="AF76" t="n">
        <v>0.35</v>
      </c>
      <c r="AG76" t="n">
        <v>1</v>
      </c>
      <c r="AH76" t="n">
        <v>1</v>
      </c>
      <c r="AI76" t="n">
        <v>1.2588</v>
      </c>
      <c r="AJ76" t="inlineStr">
        <is>
          <t>21a_FC11_OCR1.3_DR35</t>
        </is>
      </c>
    </row>
    <row r="77">
      <c r="A77" t="inlineStr">
        <is>
          <t>PM5</t>
        </is>
      </c>
      <c r="B77" t="inlineStr">
        <is>
          <t>NGI</t>
        </is>
      </c>
      <c r="C77" t="inlineStr">
        <is>
          <t>Empire_Wind_1</t>
        </is>
      </c>
      <c r="D77" t="inlineStr">
        <is>
          <t>L2</t>
        </is>
      </c>
      <c r="E77" t="n">
        <v>0</v>
      </c>
      <c r="F77" t="n">
        <v>10</v>
      </c>
      <c r="G77" t="n">
        <v>-19.9</v>
      </c>
      <c r="H77" t="n">
        <v>35</v>
      </c>
      <c r="I77" t="n">
        <v>9.5</v>
      </c>
      <c r="J77" t="n">
        <v>700</v>
      </c>
      <c r="K77" t="n">
        <v>4.2901</v>
      </c>
      <c r="L77" t="n">
        <v>2.6169</v>
      </c>
      <c r="M77" t="n">
        <v>0.49483</v>
      </c>
      <c r="N77" t="n">
        <v>-2.4566</v>
      </c>
      <c r="O77" t="n">
        <v>0.046063</v>
      </c>
      <c r="P77" t="n">
        <v>-0.11</v>
      </c>
      <c r="Q77" t="n">
        <v>2.2204e-14</v>
      </c>
      <c r="R77" t="n">
        <v>1.3327</v>
      </c>
      <c r="S77" t="n">
        <v>0.03</v>
      </c>
      <c r="T77" t="n">
        <v>3.5076</v>
      </c>
      <c r="U77" t="n">
        <v>0.46874</v>
      </c>
      <c r="V77" t="n">
        <v>44.89</v>
      </c>
      <c r="W77" t="n">
        <v>0.02</v>
      </c>
      <c r="X77" t="n">
        <v>0.3515</v>
      </c>
      <c r="Y77" t="n">
        <v>0.62409</v>
      </c>
      <c r="Z77" t="n">
        <v>0.37</v>
      </c>
      <c r="AA77" t="n">
        <v>65</v>
      </c>
      <c r="AB77" t="n">
        <v>29</v>
      </c>
      <c r="AC77" t="n">
        <v>0</v>
      </c>
      <c r="AD77" t="n">
        <v>205000</v>
      </c>
      <c r="AE77" t="n">
        <v>197.74</v>
      </c>
      <c r="AF77" t="n">
        <v>0.35</v>
      </c>
      <c r="AG77" t="n">
        <v>1</v>
      </c>
      <c r="AH77" t="n">
        <v>1</v>
      </c>
      <c r="AI77" t="n">
        <v>1.2588</v>
      </c>
      <c r="AJ77" t="inlineStr">
        <is>
          <t>21a_FC11_OCR1.3_DR35</t>
        </is>
      </c>
    </row>
    <row r="78">
      <c r="A78" t="inlineStr">
        <is>
          <t>PM5</t>
        </is>
      </c>
      <c r="B78" t="inlineStr">
        <is>
          <t>NGI</t>
        </is>
      </c>
      <c r="C78" t="inlineStr">
        <is>
          <t>Empire_Wind_1</t>
        </is>
      </c>
      <c r="D78" t="inlineStr">
        <is>
          <t>L2</t>
        </is>
      </c>
      <c r="E78" t="n">
        <v>0</v>
      </c>
      <c r="F78" t="n">
        <v>10</v>
      </c>
      <c r="G78" t="n">
        <v>-19.9</v>
      </c>
      <c r="H78" t="n">
        <v>40</v>
      </c>
      <c r="I78" t="n">
        <v>9.5</v>
      </c>
      <c r="J78" t="n">
        <v>700</v>
      </c>
      <c r="K78" t="n">
        <v>3.8975</v>
      </c>
      <c r="L78" t="n">
        <v>2.6169</v>
      </c>
      <c r="M78" t="n">
        <v>0.49483</v>
      </c>
      <c r="N78" t="n">
        <v>-2.1136</v>
      </c>
      <c r="O78" t="n">
        <v>0.05317</v>
      </c>
      <c r="P78" t="n">
        <v>-0.11</v>
      </c>
      <c r="Q78" t="n">
        <v>2.2204e-14</v>
      </c>
      <c r="R78" t="n">
        <v>1.1819</v>
      </c>
      <c r="S78" t="n">
        <v>0.03</v>
      </c>
      <c r="T78" t="n">
        <v>3.3566</v>
      </c>
      <c r="U78" t="n">
        <v>0.4474</v>
      </c>
      <c r="V78" t="n">
        <v>44.89</v>
      </c>
      <c r="W78" t="n">
        <v>0.02</v>
      </c>
      <c r="X78" t="n">
        <v>0.3515</v>
      </c>
      <c r="Y78" t="n">
        <v>0.62409</v>
      </c>
      <c r="Z78" t="n">
        <v>0.37</v>
      </c>
      <c r="AA78" t="n">
        <v>65</v>
      </c>
      <c r="AB78" t="n">
        <v>29</v>
      </c>
      <c r="AC78" t="n">
        <v>0</v>
      </c>
      <c r="AD78" t="n">
        <v>205000</v>
      </c>
      <c r="AE78" t="n">
        <v>197.74</v>
      </c>
      <c r="AF78" t="n">
        <v>0.35</v>
      </c>
      <c r="AG78" t="n">
        <v>1</v>
      </c>
      <c r="AH78" t="n">
        <v>1</v>
      </c>
      <c r="AI78" t="n">
        <v>1.2588</v>
      </c>
      <c r="AJ78" t="inlineStr">
        <is>
          <t>21a_FC11_OCR1.3_DR35</t>
        </is>
      </c>
    </row>
    <row r="79">
      <c r="A79" t="inlineStr">
        <is>
          <t>PM5</t>
        </is>
      </c>
      <c r="B79" t="inlineStr">
        <is>
          <t>NGI</t>
        </is>
      </c>
      <c r="C79" t="inlineStr">
        <is>
          <t>Empire_Wind_1</t>
        </is>
      </c>
      <c r="D79" t="inlineStr">
        <is>
          <t>L2</t>
        </is>
      </c>
      <c r="E79" t="n">
        <v>0</v>
      </c>
      <c r="F79" t="n">
        <v>10</v>
      </c>
      <c r="G79" t="n">
        <v>-19.45</v>
      </c>
      <c r="H79" t="n">
        <v>35</v>
      </c>
      <c r="I79" t="n">
        <v>9.5</v>
      </c>
      <c r="J79" t="n">
        <v>700</v>
      </c>
      <c r="K79" t="n">
        <v>4.2191</v>
      </c>
      <c r="L79" t="n">
        <v>2.5623</v>
      </c>
      <c r="M79" t="n">
        <v>0.49483</v>
      </c>
      <c r="N79" t="n">
        <v>-2.388</v>
      </c>
      <c r="O79" t="n">
        <v>0.047349</v>
      </c>
      <c r="P79" t="n">
        <v>-0.11</v>
      </c>
      <c r="Q79" t="n">
        <v>2.2204e-14</v>
      </c>
      <c r="R79" t="n">
        <v>1.3327</v>
      </c>
      <c r="S79" t="n">
        <v>0.03</v>
      </c>
      <c r="T79" t="n">
        <v>3.5076</v>
      </c>
      <c r="U79" t="n">
        <v>0.46874</v>
      </c>
      <c r="V79" t="n">
        <v>44.89</v>
      </c>
      <c r="W79" t="n">
        <v>0.02</v>
      </c>
      <c r="X79" t="n">
        <v>0.3515</v>
      </c>
      <c r="Y79" t="n">
        <v>0.62409</v>
      </c>
      <c r="Z79" t="n">
        <v>0.37</v>
      </c>
      <c r="AA79" t="n">
        <v>65</v>
      </c>
      <c r="AB79" t="n">
        <v>29</v>
      </c>
      <c r="AC79" t="n">
        <v>0</v>
      </c>
      <c r="AD79" t="n">
        <v>205000</v>
      </c>
      <c r="AE79" t="n">
        <v>197.74</v>
      </c>
      <c r="AF79" t="n">
        <v>0.35</v>
      </c>
      <c r="AG79" t="n">
        <v>1</v>
      </c>
      <c r="AH79" t="n">
        <v>1</v>
      </c>
      <c r="AI79" t="n">
        <v>1.2588</v>
      </c>
      <c r="AJ79" t="inlineStr">
        <is>
          <t>21a_FC11_OCR1.3_DR35</t>
        </is>
      </c>
    </row>
    <row r="80">
      <c r="A80" t="inlineStr">
        <is>
          <t>PM5</t>
        </is>
      </c>
      <c r="B80" t="inlineStr">
        <is>
          <t>NGI</t>
        </is>
      </c>
      <c r="C80" t="inlineStr">
        <is>
          <t>Empire_Wind_1</t>
        </is>
      </c>
      <c r="D80" t="inlineStr">
        <is>
          <t>L2</t>
        </is>
      </c>
      <c r="E80" t="n">
        <v>0</v>
      </c>
      <c r="F80" t="n">
        <v>10</v>
      </c>
      <c r="G80" t="n">
        <v>-19.45</v>
      </c>
      <c r="H80" t="n">
        <v>40</v>
      </c>
      <c r="I80" t="n">
        <v>9.5</v>
      </c>
      <c r="J80" t="n">
        <v>700</v>
      </c>
      <c r="K80" t="n">
        <v>3.8354</v>
      </c>
      <c r="L80" t="n">
        <v>2.5623</v>
      </c>
      <c r="M80" t="n">
        <v>0.49483</v>
      </c>
      <c r="N80" t="n">
        <v>-2.0688</v>
      </c>
      <c r="O80" t="n">
        <v>0.054295</v>
      </c>
      <c r="P80" t="n">
        <v>-0.11</v>
      </c>
      <c r="Q80" t="n">
        <v>2.2204e-14</v>
      </c>
      <c r="R80" t="n">
        <v>1.1819</v>
      </c>
      <c r="S80" t="n">
        <v>0.03</v>
      </c>
      <c r="T80" t="n">
        <v>3.3566</v>
      </c>
      <c r="U80" t="n">
        <v>0.4474</v>
      </c>
      <c r="V80" t="n">
        <v>44.89</v>
      </c>
      <c r="W80" t="n">
        <v>0.02</v>
      </c>
      <c r="X80" t="n">
        <v>0.3515</v>
      </c>
      <c r="Y80" t="n">
        <v>0.62409</v>
      </c>
      <c r="Z80" t="n">
        <v>0.37</v>
      </c>
      <c r="AA80" t="n">
        <v>65</v>
      </c>
      <c r="AB80" t="n">
        <v>29</v>
      </c>
      <c r="AC80" t="n">
        <v>0</v>
      </c>
      <c r="AD80" t="n">
        <v>205000</v>
      </c>
      <c r="AE80" t="n">
        <v>197.74</v>
      </c>
      <c r="AF80" t="n">
        <v>0.35</v>
      </c>
      <c r="AG80" t="n">
        <v>1</v>
      </c>
      <c r="AH80" t="n">
        <v>1</v>
      </c>
      <c r="AI80" t="n">
        <v>1.2588</v>
      </c>
      <c r="AJ80" t="inlineStr">
        <is>
          <t>21a_FC11_OCR1.3_DR35</t>
        </is>
      </c>
    </row>
    <row r="81">
      <c r="A81" t="inlineStr">
        <is>
          <t>PM5</t>
        </is>
      </c>
      <c r="B81" t="inlineStr">
        <is>
          <t>NGI</t>
        </is>
      </c>
      <c r="C81" t="inlineStr">
        <is>
          <t>Empire_Wind_1</t>
        </is>
      </c>
      <c r="D81" t="inlineStr">
        <is>
          <t>L2</t>
        </is>
      </c>
      <c r="E81" t="n">
        <v>0</v>
      </c>
      <c r="F81" t="n">
        <v>10</v>
      </c>
      <c r="G81" t="n">
        <v>-19</v>
      </c>
      <c r="H81" t="n">
        <v>35</v>
      </c>
      <c r="I81" t="n">
        <v>9.5</v>
      </c>
      <c r="J81" t="n">
        <v>700</v>
      </c>
      <c r="K81" t="n">
        <v>4.1481</v>
      </c>
      <c r="L81" t="n">
        <v>2.5076</v>
      </c>
      <c r="M81" t="n">
        <v>0.49483</v>
      </c>
      <c r="N81" t="n">
        <v>-2.3232</v>
      </c>
      <c r="O81" t="n">
        <v>0.048634</v>
      </c>
      <c r="P81" t="n">
        <v>-0.11</v>
      </c>
      <c r="Q81" t="n">
        <v>2.2204e-14</v>
      </c>
      <c r="R81" t="n">
        <v>1.3327</v>
      </c>
      <c r="S81" t="n">
        <v>0.03</v>
      </c>
      <c r="T81" t="n">
        <v>3.5076</v>
      </c>
      <c r="U81" t="n">
        <v>0.46874</v>
      </c>
      <c r="V81" t="n">
        <v>44.89</v>
      </c>
      <c r="W81" t="n">
        <v>0.02</v>
      </c>
      <c r="X81" t="n">
        <v>0.3515</v>
      </c>
      <c r="Y81" t="n">
        <v>0.62409</v>
      </c>
      <c r="Z81" t="n">
        <v>0.37</v>
      </c>
      <c r="AA81" t="n">
        <v>65</v>
      </c>
      <c r="AB81" t="n">
        <v>29</v>
      </c>
      <c r="AC81" t="n">
        <v>0</v>
      </c>
      <c r="AD81" t="n">
        <v>205000</v>
      </c>
      <c r="AE81" t="n">
        <v>197.74</v>
      </c>
      <c r="AF81" t="n">
        <v>0.35</v>
      </c>
      <c r="AG81" t="n">
        <v>1</v>
      </c>
      <c r="AH81" t="n">
        <v>1</v>
      </c>
      <c r="AI81" t="n">
        <v>1.2588</v>
      </c>
      <c r="AJ81" t="inlineStr">
        <is>
          <t>21a_FC11_OCR1.3_DR35</t>
        </is>
      </c>
    </row>
    <row r="82">
      <c r="A82" t="inlineStr">
        <is>
          <t>PM5</t>
        </is>
      </c>
      <c r="B82" t="inlineStr">
        <is>
          <t>NGI</t>
        </is>
      </c>
      <c r="C82" t="inlineStr">
        <is>
          <t>Empire_Wind_1</t>
        </is>
      </c>
      <c r="D82" t="inlineStr">
        <is>
          <t>L2</t>
        </is>
      </c>
      <c r="E82" t="n">
        <v>0</v>
      </c>
      <c r="F82" t="n">
        <v>10</v>
      </c>
      <c r="G82" t="n">
        <v>-19</v>
      </c>
      <c r="H82" t="n">
        <v>40</v>
      </c>
      <c r="I82" t="n">
        <v>9.5</v>
      </c>
      <c r="J82" t="n">
        <v>700</v>
      </c>
      <c r="K82" t="n">
        <v>3.7733</v>
      </c>
      <c r="L82" t="n">
        <v>2.5076</v>
      </c>
      <c r="M82" t="n">
        <v>0.49483</v>
      </c>
      <c r="N82" t="n">
        <v>-2.026</v>
      </c>
      <c r="O82" t="n">
        <v>0.05542</v>
      </c>
      <c r="P82" t="n">
        <v>-0.11</v>
      </c>
      <c r="Q82" t="n">
        <v>2.2204e-14</v>
      </c>
      <c r="R82" t="n">
        <v>1.1819</v>
      </c>
      <c r="S82" t="n">
        <v>0.03</v>
      </c>
      <c r="T82" t="n">
        <v>3.3566</v>
      </c>
      <c r="U82" t="n">
        <v>0.4474</v>
      </c>
      <c r="V82" t="n">
        <v>44.89</v>
      </c>
      <c r="W82" t="n">
        <v>0.02</v>
      </c>
      <c r="X82" t="n">
        <v>0.3515</v>
      </c>
      <c r="Y82" t="n">
        <v>0.62409</v>
      </c>
      <c r="Z82" t="n">
        <v>0.37</v>
      </c>
      <c r="AA82" t="n">
        <v>65</v>
      </c>
      <c r="AB82" t="n">
        <v>29</v>
      </c>
      <c r="AC82" t="n">
        <v>0</v>
      </c>
      <c r="AD82" t="n">
        <v>205000</v>
      </c>
      <c r="AE82" t="n">
        <v>197.74</v>
      </c>
      <c r="AF82" t="n">
        <v>0.35</v>
      </c>
      <c r="AG82" t="n">
        <v>1</v>
      </c>
      <c r="AH82" t="n">
        <v>1</v>
      </c>
      <c r="AI82" t="n">
        <v>1.2588</v>
      </c>
      <c r="AJ82" t="inlineStr">
        <is>
          <t>21a_FC11_OCR1.3_DR35</t>
        </is>
      </c>
    </row>
    <row r="83">
      <c r="A83" t="inlineStr">
        <is>
          <t>PM5</t>
        </is>
      </c>
      <c r="B83" t="inlineStr">
        <is>
          <t>NGI</t>
        </is>
      </c>
      <c r="C83" t="inlineStr">
        <is>
          <t>Empire_Wind_1</t>
        </is>
      </c>
      <c r="D83" t="inlineStr">
        <is>
          <t>L2</t>
        </is>
      </c>
      <c r="E83" t="n">
        <v>0</v>
      </c>
      <c r="F83" t="n">
        <v>11</v>
      </c>
      <c r="G83" t="n">
        <v>-21.6</v>
      </c>
      <c r="H83" t="n">
        <v>35</v>
      </c>
      <c r="I83" t="n">
        <v>9.5</v>
      </c>
      <c r="J83" t="n">
        <v>691.407</v>
      </c>
      <c r="K83" t="n">
        <v>2.735</v>
      </c>
      <c r="L83" t="n">
        <v>2.812</v>
      </c>
      <c r="M83" t="n">
        <v>0.33192</v>
      </c>
      <c r="N83" t="n">
        <v>654.5035</v>
      </c>
      <c r="O83" t="n">
        <v>0.062165</v>
      </c>
      <c r="P83" t="n">
        <v>40</v>
      </c>
      <c r="Q83" t="n">
        <v>4.4409e-14</v>
      </c>
      <c r="R83" t="n">
        <v>1.3298</v>
      </c>
      <c r="S83" t="n">
        <v>0.03</v>
      </c>
      <c r="T83" t="n">
        <v>3.5532</v>
      </c>
      <c r="U83" t="n">
        <v>0.46335</v>
      </c>
      <c r="V83" t="n">
        <v>44.89</v>
      </c>
      <c r="W83" t="n">
        <v>0.02</v>
      </c>
      <c r="X83" t="n">
        <v>0.3515</v>
      </c>
      <c r="Y83" t="n">
        <v>0.6191</v>
      </c>
      <c r="Z83" t="n">
        <v>0.37</v>
      </c>
      <c r="AA83" t="n">
        <v>64</v>
      </c>
      <c r="AB83" t="n">
        <v>29</v>
      </c>
      <c r="AC83" t="n">
        <v>0</v>
      </c>
      <c r="AD83" t="n">
        <v>279000</v>
      </c>
      <c r="AE83" t="n">
        <v>212.89</v>
      </c>
      <c r="AF83" t="n">
        <v>0.35</v>
      </c>
      <c r="AG83" t="n">
        <v>1</v>
      </c>
      <c r="AH83" t="n">
        <v>1</v>
      </c>
      <c r="AI83" t="n">
        <v>1.2452</v>
      </c>
      <c r="AJ83" t="inlineStr">
        <is>
          <t>21a_FC11_OCR1.3_DR35</t>
        </is>
      </c>
    </row>
    <row r="84">
      <c r="A84" t="inlineStr">
        <is>
          <t>PM5</t>
        </is>
      </c>
      <c r="B84" t="inlineStr">
        <is>
          <t>NGI</t>
        </is>
      </c>
      <c r="C84" t="inlineStr">
        <is>
          <t>Empire_Wind_1</t>
        </is>
      </c>
      <c r="D84" t="inlineStr">
        <is>
          <t>L2</t>
        </is>
      </c>
      <c r="E84" t="n">
        <v>0</v>
      </c>
      <c r="F84" t="n">
        <v>11</v>
      </c>
      <c r="G84" t="n">
        <v>-21.6</v>
      </c>
      <c r="H84" t="n">
        <v>40</v>
      </c>
      <c r="I84" t="n">
        <v>9.5</v>
      </c>
      <c r="J84" t="n">
        <v>691.407</v>
      </c>
      <c r="K84" t="n">
        <v>3.4884</v>
      </c>
      <c r="L84" t="n">
        <v>2.812</v>
      </c>
      <c r="M84" t="n">
        <v>0.33192</v>
      </c>
      <c r="N84" t="n">
        <v>585.3674</v>
      </c>
      <c r="O84" t="n">
        <v>0.06925199999999999</v>
      </c>
      <c r="P84" t="n">
        <v>40</v>
      </c>
      <c r="Q84" t="n">
        <v>4.4409e-14</v>
      </c>
      <c r="R84" t="n">
        <v>1.1826</v>
      </c>
      <c r="S84" t="n">
        <v>0.03</v>
      </c>
      <c r="T84" t="n">
        <v>3.4045</v>
      </c>
      <c r="U84" t="n">
        <v>0.44238</v>
      </c>
      <c r="V84" t="n">
        <v>44.89</v>
      </c>
      <c r="W84" t="n">
        <v>0.02</v>
      </c>
      <c r="X84" t="n">
        <v>0.3515</v>
      </c>
      <c r="Y84" t="n">
        <v>0.6191</v>
      </c>
      <c r="Z84" t="n">
        <v>0.37</v>
      </c>
      <c r="AA84" t="n">
        <v>64</v>
      </c>
      <c r="AB84" t="n">
        <v>29</v>
      </c>
      <c r="AC84" t="n">
        <v>0</v>
      </c>
      <c r="AD84" t="n">
        <v>279000</v>
      </c>
      <c r="AE84" t="n">
        <v>212.89</v>
      </c>
      <c r="AF84" t="n">
        <v>0.35</v>
      </c>
      <c r="AG84" t="n">
        <v>1</v>
      </c>
      <c r="AH84" t="n">
        <v>1</v>
      </c>
      <c r="AI84" t="n">
        <v>1.2452</v>
      </c>
      <c r="AJ84" t="inlineStr">
        <is>
          <t>21a_FC11_OCR1.3_DR35</t>
        </is>
      </c>
    </row>
    <row r="85">
      <c r="A85" t="inlineStr">
        <is>
          <t>PM5</t>
        </is>
      </c>
      <c r="B85" t="inlineStr">
        <is>
          <t>NGI</t>
        </is>
      </c>
      <c r="C85" t="inlineStr">
        <is>
          <t>Empire_Wind_1</t>
        </is>
      </c>
      <c r="D85" t="inlineStr">
        <is>
          <t>L2</t>
        </is>
      </c>
      <c r="E85" t="n">
        <v>0</v>
      </c>
      <c r="F85" t="n">
        <v>11</v>
      </c>
      <c r="G85" t="n">
        <v>-21.2</v>
      </c>
      <c r="H85" t="n">
        <v>35</v>
      </c>
      <c r="I85" t="n">
        <v>9.5</v>
      </c>
      <c r="J85" t="n">
        <v>691.407</v>
      </c>
      <c r="K85" t="n">
        <v>2.8466</v>
      </c>
      <c r="L85" t="n">
        <v>2.8642</v>
      </c>
      <c r="M85" t="n">
        <v>0.33192</v>
      </c>
      <c r="N85" t="n">
        <v>643.4494999999999</v>
      </c>
      <c r="O85" t="n">
        <v>0.06321499999999999</v>
      </c>
      <c r="P85" t="n">
        <v>40</v>
      </c>
      <c r="Q85" t="n">
        <v>4.4409e-14</v>
      </c>
      <c r="R85" t="n">
        <v>1.3298</v>
      </c>
      <c r="S85" t="n">
        <v>0.03</v>
      </c>
      <c r="T85" t="n">
        <v>3.5532</v>
      </c>
      <c r="U85" t="n">
        <v>0.46335</v>
      </c>
      <c r="V85" t="n">
        <v>44.89</v>
      </c>
      <c r="W85" t="n">
        <v>0.02</v>
      </c>
      <c r="X85" t="n">
        <v>0.3515</v>
      </c>
      <c r="Y85" t="n">
        <v>0.6191</v>
      </c>
      <c r="Z85" t="n">
        <v>0.37</v>
      </c>
      <c r="AA85" t="n">
        <v>64</v>
      </c>
      <c r="AB85" t="n">
        <v>29</v>
      </c>
      <c r="AC85" t="n">
        <v>0</v>
      </c>
      <c r="AD85" t="n">
        <v>279000</v>
      </c>
      <c r="AE85" t="n">
        <v>212.89</v>
      </c>
      <c r="AF85" t="n">
        <v>0.35</v>
      </c>
      <c r="AG85" t="n">
        <v>1</v>
      </c>
      <c r="AH85" t="n">
        <v>1</v>
      </c>
      <c r="AI85" t="n">
        <v>1.2452</v>
      </c>
      <c r="AJ85" t="inlineStr">
        <is>
          <t>21a_FC11_OCR1.3_DR35</t>
        </is>
      </c>
    </row>
    <row r="86">
      <c r="A86" t="inlineStr">
        <is>
          <t>PM5</t>
        </is>
      </c>
      <c r="B86" t="inlineStr">
        <is>
          <t>NGI</t>
        </is>
      </c>
      <c r="C86" t="inlineStr">
        <is>
          <t>Empire_Wind_1</t>
        </is>
      </c>
      <c r="D86" t="inlineStr">
        <is>
          <t>L2</t>
        </is>
      </c>
      <c r="E86" t="n">
        <v>0</v>
      </c>
      <c r="F86" t="n">
        <v>11</v>
      </c>
      <c r="G86" t="n">
        <v>-21.2</v>
      </c>
      <c r="H86" t="n">
        <v>40</v>
      </c>
      <c r="I86" t="n">
        <v>9.5</v>
      </c>
      <c r="J86" t="n">
        <v>691.407</v>
      </c>
      <c r="K86" t="n">
        <v>3.586</v>
      </c>
      <c r="L86" t="n">
        <v>2.8642</v>
      </c>
      <c r="M86" t="n">
        <v>0.33192</v>
      </c>
      <c r="N86" t="n">
        <v>577.6021</v>
      </c>
      <c r="O86" t="n">
        <v>0.07017</v>
      </c>
      <c r="P86" t="n">
        <v>40</v>
      </c>
      <c r="Q86" t="n">
        <v>4.4409e-14</v>
      </c>
      <c r="R86" t="n">
        <v>1.1826</v>
      </c>
      <c r="S86" t="n">
        <v>0.03</v>
      </c>
      <c r="T86" t="n">
        <v>3.4045</v>
      </c>
      <c r="U86" t="n">
        <v>0.44238</v>
      </c>
      <c r="V86" t="n">
        <v>44.89</v>
      </c>
      <c r="W86" t="n">
        <v>0.02</v>
      </c>
      <c r="X86" t="n">
        <v>0.3515</v>
      </c>
      <c r="Y86" t="n">
        <v>0.6191</v>
      </c>
      <c r="Z86" t="n">
        <v>0.37</v>
      </c>
      <c r="AA86" t="n">
        <v>64</v>
      </c>
      <c r="AB86" t="n">
        <v>29</v>
      </c>
      <c r="AC86" t="n">
        <v>0</v>
      </c>
      <c r="AD86" t="n">
        <v>279000</v>
      </c>
      <c r="AE86" t="n">
        <v>212.89</v>
      </c>
      <c r="AF86" t="n">
        <v>0.35</v>
      </c>
      <c r="AG86" t="n">
        <v>1</v>
      </c>
      <c r="AH86" t="n">
        <v>1</v>
      </c>
      <c r="AI86" t="n">
        <v>1.2452</v>
      </c>
      <c r="AJ86" t="inlineStr">
        <is>
          <t>21a_FC11_OCR1.3_DR35</t>
        </is>
      </c>
    </row>
    <row r="87">
      <c r="A87" t="inlineStr">
        <is>
          <t>PM5</t>
        </is>
      </c>
      <c r="B87" t="inlineStr">
        <is>
          <t>NGI</t>
        </is>
      </c>
      <c r="C87" t="inlineStr">
        <is>
          <t>Empire_Wind_1</t>
        </is>
      </c>
      <c r="D87" t="inlineStr">
        <is>
          <t>L2</t>
        </is>
      </c>
      <c r="E87" t="n">
        <v>0</v>
      </c>
      <c r="F87" t="n">
        <v>11</v>
      </c>
      <c r="G87" t="n">
        <v>-20.8</v>
      </c>
      <c r="H87" t="n">
        <v>35</v>
      </c>
      <c r="I87" t="n">
        <v>9.5</v>
      </c>
      <c r="J87" t="n">
        <v>691.407</v>
      </c>
      <c r="K87" t="n">
        <v>2.9582</v>
      </c>
      <c r="L87" t="n">
        <v>2.9165</v>
      </c>
      <c r="M87" t="n">
        <v>0.33192</v>
      </c>
      <c r="N87" t="n">
        <v>632.7628</v>
      </c>
      <c r="O87" t="n">
        <v>0.064265</v>
      </c>
      <c r="P87" t="n">
        <v>40</v>
      </c>
      <c r="Q87" t="n">
        <v>4.4409e-14</v>
      </c>
      <c r="R87" t="n">
        <v>1.3298</v>
      </c>
      <c r="S87" t="n">
        <v>0.03</v>
      </c>
      <c r="T87" t="n">
        <v>3.5532</v>
      </c>
      <c r="U87" t="n">
        <v>0.46335</v>
      </c>
      <c r="V87" t="n">
        <v>44.89</v>
      </c>
      <c r="W87" t="n">
        <v>0.02</v>
      </c>
      <c r="X87" t="n">
        <v>0.3515</v>
      </c>
      <c r="Y87" t="n">
        <v>0.6191</v>
      </c>
      <c r="Z87" t="n">
        <v>0.37</v>
      </c>
      <c r="AA87" t="n">
        <v>64</v>
      </c>
      <c r="AB87" t="n">
        <v>29</v>
      </c>
      <c r="AC87" t="n">
        <v>0</v>
      </c>
      <c r="AD87" t="n">
        <v>279000</v>
      </c>
      <c r="AE87" t="n">
        <v>212.89</v>
      </c>
      <c r="AF87" t="n">
        <v>0.35</v>
      </c>
      <c r="AG87" t="n">
        <v>1</v>
      </c>
      <c r="AH87" t="n">
        <v>1</v>
      </c>
      <c r="AI87" t="n">
        <v>1.2452</v>
      </c>
      <c r="AJ87" t="inlineStr">
        <is>
          <t>21a_FC11_OCR1.3_DR35</t>
        </is>
      </c>
    </row>
    <row r="88">
      <c r="A88" t="inlineStr">
        <is>
          <t>PM5</t>
        </is>
      </c>
      <c r="B88" t="inlineStr">
        <is>
          <t>NGI</t>
        </is>
      </c>
      <c r="C88" t="inlineStr">
        <is>
          <t>Empire_Wind_1</t>
        </is>
      </c>
      <c r="D88" t="inlineStr">
        <is>
          <t>L2</t>
        </is>
      </c>
      <c r="E88" t="n">
        <v>0</v>
      </c>
      <c r="F88" t="n">
        <v>11</v>
      </c>
      <c r="G88" t="n">
        <v>-20.8</v>
      </c>
      <c r="H88" t="n">
        <v>40</v>
      </c>
      <c r="I88" t="n">
        <v>9.5</v>
      </c>
      <c r="J88" t="n">
        <v>691.407</v>
      </c>
      <c r="K88" t="n">
        <v>3.6837</v>
      </c>
      <c r="L88" t="n">
        <v>2.9165</v>
      </c>
      <c r="M88" t="n">
        <v>0.33192</v>
      </c>
      <c r="N88" t="n">
        <v>570.0402</v>
      </c>
      <c r="O88" t="n">
        <v>0.071089</v>
      </c>
      <c r="P88" t="n">
        <v>40</v>
      </c>
      <c r="Q88" t="n">
        <v>4.4409e-14</v>
      </c>
      <c r="R88" t="n">
        <v>1.1826</v>
      </c>
      <c r="S88" t="n">
        <v>0.03</v>
      </c>
      <c r="T88" t="n">
        <v>3.4045</v>
      </c>
      <c r="U88" t="n">
        <v>0.44238</v>
      </c>
      <c r="V88" t="n">
        <v>44.89</v>
      </c>
      <c r="W88" t="n">
        <v>0.02</v>
      </c>
      <c r="X88" t="n">
        <v>0.3515</v>
      </c>
      <c r="Y88" t="n">
        <v>0.6191</v>
      </c>
      <c r="Z88" t="n">
        <v>0.37</v>
      </c>
      <c r="AA88" t="n">
        <v>64</v>
      </c>
      <c r="AB88" t="n">
        <v>29</v>
      </c>
      <c r="AC88" t="n">
        <v>0</v>
      </c>
      <c r="AD88" t="n">
        <v>279000</v>
      </c>
      <c r="AE88" t="n">
        <v>212.89</v>
      </c>
      <c r="AF88" t="n">
        <v>0.35</v>
      </c>
      <c r="AG88" t="n">
        <v>1</v>
      </c>
      <c r="AH88" t="n">
        <v>1</v>
      </c>
      <c r="AI88" t="n">
        <v>1.2452</v>
      </c>
      <c r="AJ88" t="inlineStr">
        <is>
          <t>21a_FC11_OCR1.3_DR35</t>
        </is>
      </c>
    </row>
    <row r="89">
      <c r="A89" t="inlineStr">
        <is>
          <t>PM5</t>
        </is>
      </c>
      <c r="B89" t="inlineStr">
        <is>
          <t>NGI</t>
        </is>
      </c>
      <c r="C89" t="inlineStr">
        <is>
          <t>Empire_Wind_1</t>
        </is>
      </c>
      <c r="D89" t="inlineStr">
        <is>
          <t>L2</t>
        </is>
      </c>
      <c r="E89" t="n">
        <v>0</v>
      </c>
      <c r="F89" t="n">
        <v>12</v>
      </c>
      <c r="G89" t="n">
        <v>-24</v>
      </c>
      <c r="H89" t="n">
        <v>35</v>
      </c>
      <c r="I89" t="n">
        <v>9.5</v>
      </c>
      <c r="J89" t="n">
        <v>699.9748</v>
      </c>
      <c r="K89" t="n">
        <v>3.6796</v>
      </c>
      <c r="L89" t="n">
        <v>3.869</v>
      </c>
      <c r="M89" t="n">
        <v>0.40332</v>
      </c>
      <c r="N89" t="n">
        <v>624.7903</v>
      </c>
      <c r="O89" t="n">
        <v>0.051965</v>
      </c>
      <c r="P89" t="n">
        <v>31.842</v>
      </c>
      <c r="Q89" t="n">
        <v>2.3504e-14</v>
      </c>
      <c r="R89" t="n">
        <v>1.303</v>
      </c>
      <c r="S89" t="n">
        <v>0.03</v>
      </c>
      <c r="T89" t="n">
        <v>3.9641</v>
      </c>
      <c r="U89" t="n">
        <v>0.4148</v>
      </c>
      <c r="V89" t="n">
        <v>44.89</v>
      </c>
      <c r="W89" t="n">
        <v>0.02</v>
      </c>
      <c r="X89" t="n">
        <v>0.3515</v>
      </c>
      <c r="Y89" t="n">
        <v>0.57423</v>
      </c>
      <c r="Z89" t="n">
        <v>0.37</v>
      </c>
      <c r="AA89" t="n">
        <v>55</v>
      </c>
      <c r="AB89" t="n">
        <v>29</v>
      </c>
      <c r="AC89" t="n">
        <v>0</v>
      </c>
      <c r="AD89" t="n">
        <v>254000</v>
      </c>
      <c r="AE89" t="n">
        <v>231.575</v>
      </c>
      <c r="AF89" t="n">
        <v>0.35</v>
      </c>
      <c r="AG89" t="n">
        <v>1</v>
      </c>
      <c r="AH89" t="n">
        <v>1</v>
      </c>
      <c r="AI89" t="n">
        <v>1.1521</v>
      </c>
      <c r="AJ89" t="inlineStr">
        <is>
          <t>21a_FC11_OCR1.3_DR35</t>
        </is>
      </c>
    </row>
    <row r="90">
      <c r="A90" t="inlineStr">
        <is>
          <t>PM5</t>
        </is>
      </c>
      <c r="B90" t="inlineStr">
        <is>
          <t>NGI</t>
        </is>
      </c>
      <c r="C90" t="inlineStr">
        <is>
          <t>Empire_Wind_1</t>
        </is>
      </c>
      <c r="D90" t="inlineStr">
        <is>
          <t>L2</t>
        </is>
      </c>
      <c r="E90" t="n">
        <v>0</v>
      </c>
      <c r="F90" t="n">
        <v>12</v>
      </c>
      <c r="G90" t="n">
        <v>-24</v>
      </c>
      <c r="H90" t="n">
        <v>40</v>
      </c>
      <c r="I90" t="n">
        <v>9.5</v>
      </c>
      <c r="J90" t="n">
        <v>699.9748</v>
      </c>
      <c r="K90" t="n">
        <v>3.8086</v>
      </c>
      <c r="L90" t="n">
        <v>3.869</v>
      </c>
      <c r="M90" t="n">
        <v>0.40332</v>
      </c>
      <c r="N90" t="n">
        <v>557.7142</v>
      </c>
      <c r="O90" t="n">
        <v>0.057969</v>
      </c>
      <c r="P90" t="n">
        <v>31.842</v>
      </c>
      <c r="Q90" t="n">
        <v>2.3504e-14</v>
      </c>
      <c r="R90" t="n">
        <v>1.1891</v>
      </c>
      <c r="S90" t="n">
        <v>0.03</v>
      </c>
      <c r="T90" t="n">
        <v>3.8357</v>
      </c>
      <c r="U90" t="n">
        <v>0.39715</v>
      </c>
      <c r="V90" t="n">
        <v>44.89</v>
      </c>
      <c r="W90" t="n">
        <v>0.02</v>
      </c>
      <c r="X90" t="n">
        <v>0.3515</v>
      </c>
      <c r="Y90" t="n">
        <v>0.57423</v>
      </c>
      <c r="Z90" t="n">
        <v>0.37</v>
      </c>
      <c r="AA90" t="n">
        <v>55</v>
      </c>
      <c r="AB90" t="n">
        <v>29</v>
      </c>
      <c r="AC90" t="n">
        <v>0</v>
      </c>
      <c r="AD90" t="n">
        <v>254000</v>
      </c>
      <c r="AE90" t="n">
        <v>231.575</v>
      </c>
      <c r="AF90" t="n">
        <v>0.35</v>
      </c>
      <c r="AG90" t="n">
        <v>1</v>
      </c>
      <c r="AH90" t="n">
        <v>1</v>
      </c>
      <c r="AI90" t="n">
        <v>1.1521</v>
      </c>
      <c r="AJ90" t="inlineStr">
        <is>
          <t>21a_FC11_OCR1.3_DR35</t>
        </is>
      </c>
    </row>
    <row r="91">
      <c r="A91" t="inlineStr">
        <is>
          <t>PM5</t>
        </is>
      </c>
      <c r="B91" t="inlineStr">
        <is>
          <t>NGI</t>
        </is>
      </c>
      <c r="C91" t="inlineStr">
        <is>
          <t>Empire_Wind_1</t>
        </is>
      </c>
      <c r="D91" t="inlineStr">
        <is>
          <t>L2</t>
        </is>
      </c>
      <c r="E91" t="n">
        <v>0</v>
      </c>
      <c r="F91" t="n">
        <v>12</v>
      </c>
      <c r="G91" t="n">
        <v>-23.5</v>
      </c>
      <c r="H91" t="n">
        <v>35</v>
      </c>
      <c r="I91" t="n">
        <v>9.5</v>
      </c>
      <c r="J91" t="n">
        <v>699.9748</v>
      </c>
      <c r="K91" t="n">
        <v>3.7011</v>
      </c>
      <c r="L91" t="n">
        <v>3.7968</v>
      </c>
      <c r="M91" t="n">
        <v>0.40332</v>
      </c>
      <c r="N91" t="n">
        <v>612.7583</v>
      </c>
      <c r="O91" t="n">
        <v>0.052966</v>
      </c>
      <c r="P91" t="n">
        <v>31.842</v>
      </c>
      <c r="Q91" t="n">
        <v>2.3504e-14</v>
      </c>
      <c r="R91" t="n">
        <v>1.303</v>
      </c>
      <c r="S91" t="n">
        <v>0.03</v>
      </c>
      <c r="T91" t="n">
        <v>3.9641</v>
      </c>
      <c r="U91" t="n">
        <v>0.4148</v>
      </c>
      <c r="V91" t="n">
        <v>44.89</v>
      </c>
      <c r="W91" t="n">
        <v>0.02</v>
      </c>
      <c r="X91" t="n">
        <v>0.3515</v>
      </c>
      <c r="Y91" t="n">
        <v>0.57423</v>
      </c>
      <c r="Z91" t="n">
        <v>0.37</v>
      </c>
      <c r="AA91" t="n">
        <v>55</v>
      </c>
      <c r="AB91" t="n">
        <v>29</v>
      </c>
      <c r="AC91" t="n">
        <v>0</v>
      </c>
      <c r="AD91" t="n">
        <v>254000</v>
      </c>
      <c r="AE91" t="n">
        <v>231.575</v>
      </c>
      <c r="AF91" t="n">
        <v>0.35</v>
      </c>
      <c r="AG91" t="n">
        <v>1</v>
      </c>
      <c r="AH91" t="n">
        <v>1</v>
      </c>
      <c r="AI91" t="n">
        <v>1.1521</v>
      </c>
      <c r="AJ91" t="inlineStr">
        <is>
          <t>21a_FC11_OCR1.3_DR35</t>
        </is>
      </c>
    </row>
    <row r="92">
      <c r="A92" t="inlineStr">
        <is>
          <t>PM5</t>
        </is>
      </c>
      <c r="B92" t="inlineStr">
        <is>
          <t>NGI</t>
        </is>
      </c>
      <c r="C92" t="inlineStr">
        <is>
          <t>Empire_Wind_1</t>
        </is>
      </c>
      <c r="D92" t="inlineStr">
        <is>
          <t>L2</t>
        </is>
      </c>
      <c r="E92" t="n">
        <v>0</v>
      </c>
      <c r="F92" t="n">
        <v>12</v>
      </c>
      <c r="G92" t="n">
        <v>-23.5</v>
      </c>
      <c r="H92" t="n">
        <v>40</v>
      </c>
      <c r="I92" t="n">
        <v>9.5</v>
      </c>
      <c r="J92" t="n">
        <v>699.9748</v>
      </c>
      <c r="K92" t="n">
        <v>3.8274</v>
      </c>
      <c r="L92" t="n">
        <v>3.7968</v>
      </c>
      <c r="M92" t="n">
        <v>0.40332</v>
      </c>
      <c r="N92" t="n">
        <v>549.2898</v>
      </c>
      <c r="O92" t="n">
        <v>0.058845</v>
      </c>
      <c r="P92" t="n">
        <v>31.842</v>
      </c>
      <c r="Q92" t="n">
        <v>2.3504e-14</v>
      </c>
      <c r="R92" t="n">
        <v>1.1891</v>
      </c>
      <c r="S92" t="n">
        <v>0.03</v>
      </c>
      <c r="T92" t="n">
        <v>3.8357</v>
      </c>
      <c r="U92" t="n">
        <v>0.39715</v>
      </c>
      <c r="V92" t="n">
        <v>44.89</v>
      </c>
      <c r="W92" t="n">
        <v>0.02</v>
      </c>
      <c r="X92" t="n">
        <v>0.3515</v>
      </c>
      <c r="Y92" t="n">
        <v>0.57423</v>
      </c>
      <c r="Z92" t="n">
        <v>0.37</v>
      </c>
      <c r="AA92" t="n">
        <v>55</v>
      </c>
      <c r="AB92" t="n">
        <v>29</v>
      </c>
      <c r="AC92" t="n">
        <v>0</v>
      </c>
      <c r="AD92" t="n">
        <v>254000</v>
      </c>
      <c r="AE92" t="n">
        <v>231.575</v>
      </c>
      <c r="AF92" t="n">
        <v>0.35</v>
      </c>
      <c r="AG92" t="n">
        <v>1</v>
      </c>
      <c r="AH92" t="n">
        <v>1</v>
      </c>
      <c r="AI92" t="n">
        <v>1.1521</v>
      </c>
      <c r="AJ92" t="inlineStr">
        <is>
          <t>21a_FC11_OCR1.3_DR35</t>
        </is>
      </c>
    </row>
    <row r="93">
      <c r="A93" t="inlineStr">
        <is>
          <t>PM5</t>
        </is>
      </c>
      <c r="B93" t="inlineStr">
        <is>
          <t>NGI</t>
        </is>
      </c>
      <c r="C93" t="inlineStr">
        <is>
          <t>Empire_Wind_1</t>
        </is>
      </c>
      <c r="D93" t="inlineStr">
        <is>
          <t>L2</t>
        </is>
      </c>
      <c r="E93" t="n">
        <v>0</v>
      </c>
      <c r="F93" t="n">
        <v>12</v>
      </c>
      <c r="G93" t="n">
        <v>-23</v>
      </c>
      <c r="H93" t="n">
        <v>35</v>
      </c>
      <c r="I93" t="n">
        <v>9.5</v>
      </c>
      <c r="J93" t="n">
        <v>699.9748</v>
      </c>
      <c r="K93" t="n">
        <v>3.7226</v>
      </c>
      <c r="L93" t="n">
        <v>3.7245</v>
      </c>
      <c r="M93" t="n">
        <v>0.40332</v>
      </c>
      <c r="N93" t="n">
        <v>601.1809</v>
      </c>
      <c r="O93" t="n">
        <v>0.053966</v>
      </c>
      <c r="P93" t="n">
        <v>31.842</v>
      </c>
      <c r="Q93" t="n">
        <v>2.3504e-14</v>
      </c>
      <c r="R93" t="n">
        <v>1.303</v>
      </c>
      <c r="S93" t="n">
        <v>0.03</v>
      </c>
      <c r="T93" t="n">
        <v>3.9641</v>
      </c>
      <c r="U93" t="n">
        <v>0.4148</v>
      </c>
      <c r="V93" t="n">
        <v>44.89</v>
      </c>
      <c r="W93" t="n">
        <v>0.02</v>
      </c>
      <c r="X93" t="n">
        <v>0.3515</v>
      </c>
      <c r="Y93" t="n">
        <v>0.57423</v>
      </c>
      <c r="Z93" t="n">
        <v>0.37</v>
      </c>
      <c r="AA93" t="n">
        <v>55</v>
      </c>
      <c r="AB93" t="n">
        <v>29</v>
      </c>
      <c r="AC93" t="n">
        <v>0</v>
      </c>
      <c r="AD93" t="n">
        <v>254000</v>
      </c>
      <c r="AE93" t="n">
        <v>231.575</v>
      </c>
      <c r="AF93" t="n">
        <v>0.35</v>
      </c>
      <c r="AG93" t="n">
        <v>1</v>
      </c>
      <c r="AH93" t="n">
        <v>1</v>
      </c>
      <c r="AI93" t="n">
        <v>1.1521</v>
      </c>
      <c r="AJ93" t="inlineStr">
        <is>
          <t>21a_FC11_OCR1.3_DR35</t>
        </is>
      </c>
    </row>
    <row r="94">
      <c r="A94" t="inlineStr">
        <is>
          <t>PM5</t>
        </is>
      </c>
      <c r="B94" t="inlineStr">
        <is>
          <t>NGI</t>
        </is>
      </c>
      <c r="C94" t="inlineStr">
        <is>
          <t>Empire_Wind_1</t>
        </is>
      </c>
      <c r="D94" t="inlineStr">
        <is>
          <t>L2</t>
        </is>
      </c>
      <c r="E94" t="n">
        <v>0</v>
      </c>
      <c r="F94" t="n">
        <v>12</v>
      </c>
      <c r="G94" t="n">
        <v>-23</v>
      </c>
      <c r="H94" t="n">
        <v>40</v>
      </c>
      <c r="I94" t="n">
        <v>9.5</v>
      </c>
      <c r="J94" t="n">
        <v>699.9748</v>
      </c>
      <c r="K94" t="n">
        <v>3.8462</v>
      </c>
      <c r="L94" t="n">
        <v>3.7245</v>
      </c>
      <c r="M94" t="n">
        <v>0.40332</v>
      </c>
      <c r="N94" t="n">
        <v>541.1161</v>
      </c>
      <c r="O94" t="n">
        <v>0.059721</v>
      </c>
      <c r="P94" t="n">
        <v>31.842</v>
      </c>
      <c r="Q94" t="n">
        <v>2.3504e-14</v>
      </c>
      <c r="R94" t="n">
        <v>1.1891</v>
      </c>
      <c r="S94" t="n">
        <v>0.03</v>
      </c>
      <c r="T94" t="n">
        <v>3.8357</v>
      </c>
      <c r="U94" t="n">
        <v>0.39715</v>
      </c>
      <c r="V94" t="n">
        <v>44.89</v>
      </c>
      <c r="W94" t="n">
        <v>0.02</v>
      </c>
      <c r="X94" t="n">
        <v>0.3515</v>
      </c>
      <c r="Y94" t="n">
        <v>0.57423</v>
      </c>
      <c r="Z94" t="n">
        <v>0.37</v>
      </c>
      <c r="AA94" t="n">
        <v>55</v>
      </c>
      <c r="AB94" t="n">
        <v>29</v>
      </c>
      <c r="AC94" t="n">
        <v>0</v>
      </c>
      <c r="AD94" t="n">
        <v>254000</v>
      </c>
      <c r="AE94" t="n">
        <v>231.575</v>
      </c>
      <c r="AF94" t="n">
        <v>0.35</v>
      </c>
      <c r="AG94" t="n">
        <v>1</v>
      </c>
      <c r="AH94" t="n">
        <v>1</v>
      </c>
      <c r="AI94" t="n">
        <v>1.1521</v>
      </c>
      <c r="AJ94" t="inlineStr">
        <is>
          <t>21a_FC11_OCR1.3_DR35</t>
        </is>
      </c>
    </row>
    <row r="95">
      <c r="A95" t="inlineStr">
        <is>
          <t>PM5</t>
        </is>
      </c>
      <c r="B95" t="inlineStr">
        <is>
          <t>NGI</t>
        </is>
      </c>
      <c r="C95" t="inlineStr">
        <is>
          <t>Empire_Wind_1</t>
        </is>
      </c>
      <c r="D95" t="inlineStr">
        <is>
          <t>L2</t>
        </is>
      </c>
      <c r="E95" t="n">
        <v>0</v>
      </c>
      <c r="F95" t="n">
        <v>12</v>
      </c>
      <c r="G95" t="n">
        <v>-22.5</v>
      </c>
      <c r="H95" t="n">
        <v>35</v>
      </c>
      <c r="I95" t="n">
        <v>9.5</v>
      </c>
      <c r="J95" t="n">
        <v>699.9748</v>
      </c>
      <c r="K95" t="n">
        <v>3.7441</v>
      </c>
      <c r="L95" t="n">
        <v>3.6522</v>
      </c>
      <c r="M95" t="n">
        <v>0.40332</v>
      </c>
      <c r="N95" t="n">
        <v>590.0329</v>
      </c>
      <c r="O95" t="n">
        <v>0.054967</v>
      </c>
      <c r="P95" t="n">
        <v>31.842</v>
      </c>
      <c r="Q95" t="n">
        <v>2.3504e-14</v>
      </c>
      <c r="R95" t="n">
        <v>1.303</v>
      </c>
      <c r="S95" t="n">
        <v>0.03</v>
      </c>
      <c r="T95" t="n">
        <v>3.9641</v>
      </c>
      <c r="U95" t="n">
        <v>0.4148</v>
      </c>
      <c r="V95" t="n">
        <v>44.89</v>
      </c>
      <c r="W95" t="n">
        <v>0.02</v>
      </c>
      <c r="X95" t="n">
        <v>0.3515</v>
      </c>
      <c r="Y95" t="n">
        <v>0.57423</v>
      </c>
      <c r="Z95" t="n">
        <v>0.37</v>
      </c>
      <c r="AA95" t="n">
        <v>55</v>
      </c>
      <c r="AB95" t="n">
        <v>29</v>
      </c>
      <c r="AC95" t="n">
        <v>0</v>
      </c>
      <c r="AD95" t="n">
        <v>254000</v>
      </c>
      <c r="AE95" t="n">
        <v>231.575</v>
      </c>
      <c r="AF95" t="n">
        <v>0.35</v>
      </c>
      <c r="AG95" t="n">
        <v>1</v>
      </c>
      <c r="AH95" t="n">
        <v>1</v>
      </c>
      <c r="AI95" t="n">
        <v>1.1521</v>
      </c>
      <c r="AJ95" t="inlineStr">
        <is>
          <t>21a_FC11_OCR1.3_DR35</t>
        </is>
      </c>
    </row>
    <row r="96">
      <c r="A96" t="inlineStr">
        <is>
          <t>PM5</t>
        </is>
      </c>
      <c r="B96" t="inlineStr">
        <is>
          <t>NGI</t>
        </is>
      </c>
      <c r="C96" t="inlineStr">
        <is>
          <t>Empire_Wind_1</t>
        </is>
      </c>
      <c r="D96" t="inlineStr">
        <is>
          <t>L2</t>
        </is>
      </c>
      <c r="E96" t="n">
        <v>0</v>
      </c>
      <c r="F96" t="n">
        <v>12</v>
      </c>
      <c r="G96" t="n">
        <v>-22.5</v>
      </c>
      <c r="H96" t="n">
        <v>40</v>
      </c>
      <c r="I96" t="n">
        <v>9.5</v>
      </c>
      <c r="J96" t="n">
        <v>699.9748</v>
      </c>
      <c r="K96" t="n">
        <v>3.865</v>
      </c>
      <c r="L96" t="n">
        <v>3.6522</v>
      </c>
      <c r="M96" t="n">
        <v>0.40332</v>
      </c>
      <c r="N96" t="n">
        <v>533.1822</v>
      </c>
      <c r="O96" t="n">
        <v>0.060596</v>
      </c>
      <c r="P96" t="n">
        <v>31.842</v>
      </c>
      <c r="Q96" t="n">
        <v>2.3504e-14</v>
      </c>
      <c r="R96" t="n">
        <v>1.1891</v>
      </c>
      <c r="S96" t="n">
        <v>0.03</v>
      </c>
      <c r="T96" t="n">
        <v>3.8357</v>
      </c>
      <c r="U96" t="n">
        <v>0.39715</v>
      </c>
      <c r="V96" t="n">
        <v>44.89</v>
      </c>
      <c r="W96" t="n">
        <v>0.02</v>
      </c>
      <c r="X96" t="n">
        <v>0.3515</v>
      </c>
      <c r="Y96" t="n">
        <v>0.57423</v>
      </c>
      <c r="Z96" t="n">
        <v>0.37</v>
      </c>
      <c r="AA96" t="n">
        <v>55</v>
      </c>
      <c r="AB96" t="n">
        <v>29</v>
      </c>
      <c r="AC96" t="n">
        <v>0</v>
      </c>
      <c r="AD96" t="n">
        <v>254000</v>
      </c>
      <c r="AE96" t="n">
        <v>231.575</v>
      </c>
      <c r="AF96" t="n">
        <v>0.35</v>
      </c>
      <c r="AG96" t="n">
        <v>1</v>
      </c>
      <c r="AH96" t="n">
        <v>1</v>
      </c>
      <c r="AI96" t="n">
        <v>1.1521</v>
      </c>
      <c r="AJ96" t="inlineStr">
        <is>
          <t>21a_FC11_OCR1.3_DR35</t>
        </is>
      </c>
    </row>
    <row r="97">
      <c r="A97" t="inlineStr">
        <is>
          <t>PM5</t>
        </is>
      </c>
      <c r="B97" t="inlineStr">
        <is>
          <t>NGI</t>
        </is>
      </c>
      <c r="C97" t="inlineStr">
        <is>
          <t>Empire_Wind_1</t>
        </is>
      </c>
      <c r="D97" t="inlineStr">
        <is>
          <t>L2</t>
        </is>
      </c>
      <c r="E97" t="n">
        <v>0</v>
      </c>
      <c r="F97" t="n">
        <v>12</v>
      </c>
      <c r="G97" t="n">
        <v>-22</v>
      </c>
      <c r="H97" t="n">
        <v>35</v>
      </c>
      <c r="I97" t="n">
        <v>9.5</v>
      </c>
      <c r="J97" t="n">
        <v>699.9748</v>
      </c>
      <c r="K97" t="n">
        <v>3.7656</v>
      </c>
      <c r="L97" t="n">
        <v>3.5799</v>
      </c>
      <c r="M97" t="n">
        <v>0.40332</v>
      </c>
      <c r="N97" t="n">
        <v>579.2908</v>
      </c>
      <c r="O97" t="n">
        <v>0.055968</v>
      </c>
      <c r="P97" t="n">
        <v>31.842</v>
      </c>
      <c r="Q97" t="n">
        <v>2.3504e-14</v>
      </c>
      <c r="R97" t="n">
        <v>1.303</v>
      </c>
      <c r="S97" t="n">
        <v>0.03</v>
      </c>
      <c r="T97" t="n">
        <v>3.9641</v>
      </c>
      <c r="U97" t="n">
        <v>0.4148</v>
      </c>
      <c r="V97" t="n">
        <v>44.89</v>
      </c>
      <c r="W97" t="n">
        <v>0.02</v>
      </c>
      <c r="X97" t="n">
        <v>0.3515</v>
      </c>
      <c r="Y97" t="n">
        <v>0.57423</v>
      </c>
      <c r="Z97" t="n">
        <v>0.37</v>
      </c>
      <c r="AA97" t="n">
        <v>55</v>
      </c>
      <c r="AB97" t="n">
        <v>29</v>
      </c>
      <c r="AC97" t="n">
        <v>0</v>
      </c>
      <c r="AD97" t="n">
        <v>254000</v>
      </c>
      <c r="AE97" t="n">
        <v>231.575</v>
      </c>
      <c r="AF97" t="n">
        <v>0.35</v>
      </c>
      <c r="AG97" t="n">
        <v>1</v>
      </c>
      <c r="AH97" t="n">
        <v>1</v>
      </c>
      <c r="AI97" t="n">
        <v>1.1521</v>
      </c>
      <c r="AJ97" t="inlineStr">
        <is>
          <t>21a_FC11_OCR1.3_DR35</t>
        </is>
      </c>
    </row>
    <row r="98">
      <c r="A98" t="inlineStr">
        <is>
          <t>PM5</t>
        </is>
      </c>
      <c r="B98" t="inlineStr">
        <is>
          <t>NGI</t>
        </is>
      </c>
      <c r="C98" t="inlineStr">
        <is>
          <t>Empire_Wind_1</t>
        </is>
      </c>
      <c r="D98" t="inlineStr">
        <is>
          <t>L2</t>
        </is>
      </c>
      <c r="E98" t="n">
        <v>0</v>
      </c>
      <c r="F98" t="n">
        <v>12</v>
      </c>
      <c r="G98" t="n">
        <v>-22</v>
      </c>
      <c r="H98" t="n">
        <v>40</v>
      </c>
      <c r="I98" t="n">
        <v>9.5</v>
      </c>
      <c r="J98" t="n">
        <v>699.9748</v>
      </c>
      <c r="K98" t="n">
        <v>3.8838</v>
      </c>
      <c r="L98" t="n">
        <v>3.5799</v>
      </c>
      <c r="M98" t="n">
        <v>0.40332</v>
      </c>
      <c r="N98" t="n">
        <v>525.4775</v>
      </c>
      <c r="O98" t="n">
        <v>0.061472</v>
      </c>
      <c r="P98" t="n">
        <v>31.842</v>
      </c>
      <c r="Q98" t="n">
        <v>2.3504e-14</v>
      </c>
      <c r="R98" t="n">
        <v>1.1891</v>
      </c>
      <c r="S98" t="n">
        <v>0.03</v>
      </c>
      <c r="T98" t="n">
        <v>3.8357</v>
      </c>
      <c r="U98" t="n">
        <v>0.39715</v>
      </c>
      <c r="V98" t="n">
        <v>44.89</v>
      </c>
      <c r="W98" t="n">
        <v>0.02</v>
      </c>
      <c r="X98" t="n">
        <v>0.3515</v>
      </c>
      <c r="Y98" t="n">
        <v>0.57423</v>
      </c>
      <c r="Z98" t="n">
        <v>0.37</v>
      </c>
      <c r="AA98" t="n">
        <v>55</v>
      </c>
      <c r="AB98" t="n">
        <v>29</v>
      </c>
      <c r="AC98" t="n">
        <v>0</v>
      </c>
      <c r="AD98" t="n">
        <v>254000</v>
      </c>
      <c r="AE98" t="n">
        <v>231.575</v>
      </c>
      <c r="AF98" t="n">
        <v>0.35</v>
      </c>
      <c r="AG98" t="n">
        <v>1</v>
      </c>
      <c r="AH98" t="n">
        <v>1</v>
      </c>
      <c r="AI98" t="n">
        <v>1.1521</v>
      </c>
      <c r="AJ98" t="inlineStr">
        <is>
          <t>21a_FC11_OCR1.3_DR35</t>
        </is>
      </c>
    </row>
    <row r="99">
      <c r="A99" t="inlineStr">
        <is>
          <t>PM5</t>
        </is>
      </c>
      <c r="B99" t="inlineStr">
        <is>
          <t>NGI</t>
        </is>
      </c>
      <c r="C99" t="inlineStr">
        <is>
          <t>Empire_Wind_1</t>
        </is>
      </c>
      <c r="D99" t="inlineStr">
        <is>
          <t>L2</t>
        </is>
      </c>
      <c r="E99" t="n">
        <v>0</v>
      </c>
      <c r="F99" t="n">
        <v>13</v>
      </c>
      <c r="G99" t="n">
        <v>-25</v>
      </c>
      <c r="H99" t="n">
        <v>35</v>
      </c>
      <c r="I99" t="n">
        <v>9.5</v>
      </c>
      <c r="J99" t="n">
        <v>699.9748</v>
      </c>
      <c r="K99" t="n">
        <v>3.6366</v>
      </c>
      <c r="L99" t="n">
        <v>4.0136</v>
      </c>
      <c r="M99" t="n">
        <v>0.40332</v>
      </c>
      <c r="N99" t="n">
        <v>650.3299</v>
      </c>
      <c r="O99" t="n">
        <v>0.049964</v>
      </c>
      <c r="P99" t="n">
        <v>31.842</v>
      </c>
      <c r="Q99" t="n">
        <v>2.3504e-14</v>
      </c>
      <c r="R99" t="n">
        <v>1.303</v>
      </c>
      <c r="S99" t="n">
        <v>0.03</v>
      </c>
      <c r="T99" t="n">
        <v>3.9641</v>
      </c>
      <c r="U99" t="n">
        <v>0.4148</v>
      </c>
      <c r="V99" t="n">
        <v>44.89</v>
      </c>
      <c r="W99" t="n">
        <v>0.02</v>
      </c>
      <c r="X99" t="n">
        <v>0.3515</v>
      </c>
      <c r="Y99" t="n">
        <v>0.57423</v>
      </c>
      <c r="Z99" t="n">
        <v>0.37</v>
      </c>
      <c r="AA99" t="n">
        <v>55</v>
      </c>
      <c r="AB99" t="n">
        <v>29</v>
      </c>
      <c r="AC99" t="n">
        <v>0</v>
      </c>
      <c r="AD99" t="n">
        <v>258285.7143</v>
      </c>
      <c r="AE99" t="n">
        <v>249.25</v>
      </c>
      <c r="AF99" t="n">
        <v>0.35</v>
      </c>
      <c r="AG99" t="n">
        <v>1</v>
      </c>
      <c r="AH99" t="n">
        <v>1</v>
      </c>
      <c r="AI99" t="n">
        <v>1.1521</v>
      </c>
      <c r="AJ99" t="inlineStr">
        <is>
          <t>21a_FC11_OCR1.3_DR35</t>
        </is>
      </c>
    </row>
    <row r="100">
      <c r="A100" t="inlineStr">
        <is>
          <t>PM5</t>
        </is>
      </c>
      <c r="B100" t="inlineStr">
        <is>
          <t>NGI</t>
        </is>
      </c>
      <c r="C100" t="inlineStr">
        <is>
          <t>Empire_Wind_1</t>
        </is>
      </c>
      <c r="D100" t="inlineStr">
        <is>
          <t>L2</t>
        </is>
      </c>
      <c r="E100" t="n">
        <v>0</v>
      </c>
      <c r="F100" t="n">
        <v>13</v>
      </c>
      <c r="G100" t="n">
        <v>-25</v>
      </c>
      <c r="H100" t="n">
        <v>40</v>
      </c>
      <c r="I100" t="n">
        <v>9.5</v>
      </c>
      <c r="J100" t="n">
        <v>699.9748</v>
      </c>
      <c r="K100" t="n">
        <v>3.771</v>
      </c>
      <c r="L100" t="n">
        <v>4.0136</v>
      </c>
      <c r="M100" t="n">
        <v>0.40332</v>
      </c>
      <c r="N100" t="n">
        <v>575.3626</v>
      </c>
      <c r="O100" t="n">
        <v>0.056218</v>
      </c>
      <c r="P100" t="n">
        <v>31.842</v>
      </c>
      <c r="Q100" t="n">
        <v>2.3504e-14</v>
      </c>
      <c r="R100" t="n">
        <v>1.1891</v>
      </c>
      <c r="S100" t="n">
        <v>0.03</v>
      </c>
      <c r="T100" t="n">
        <v>3.8357</v>
      </c>
      <c r="U100" t="n">
        <v>0.39715</v>
      </c>
      <c r="V100" t="n">
        <v>44.89</v>
      </c>
      <c r="W100" t="n">
        <v>0.02</v>
      </c>
      <c r="X100" t="n">
        <v>0.3515</v>
      </c>
      <c r="Y100" t="n">
        <v>0.57423</v>
      </c>
      <c r="Z100" t="n">
        <v>0.37</v>
      </c>
      <c r="AA100" t="n">
        <v>55</v>
      </c>
      <c r="AB100" t="n">
        <v>29</v>
      </c>
      <c r="AC100" t="n">
        <v>0</v>
      </c>
      <c r="AD100" t="n">
        <v>258285.7143</v>
      </c>
      <c r="AE100" t="n">
        <v>249.25</v>
      </c>
      <c r="AF100" t="n">
        <v>0.35</v>
      </c>
      <c r="AG100" t="n">
        <v>1</v>
      </c>
      <c r="AH100" t="n">
        <v>1</v>
      </c>
      <c r="AI100" t="n">
        <v>1.1521</v>
      </c>
      <c r="AJ100" t="inlineStr">
        <is>
          <t>21a_FC11_OCR1.3_DR35</t>
        </is>
      </c>
    </row>
    <row r="101">
      <c r="A101" t="inlineStr">
        <is>
          <t>PM5</t>
        </is>
      </c>
      <c r="B101" t="inlineStr">
        <is>
          <t>NGI</t>
        </is>
      </c>
      <c r="C101" t="inlineStr">
        <is>
          <t>Empire_Wind_1</t>
        </is>
      </c>
      <c r="D101" t="inlineStr">
        <is>
          <t>L2</t>
        </is>
      </c>
      <c r="E101" t="n">
        <v>0</v>
      </c>
      <c r="F101" t="n">
        <v>13</v>
      </c>
      <c r="G101" t="n">
        <v>-24.5</v>
      </c>
      <c r="H101" t="n">
        <v>35</v>
      </c>
      <c r="I101" t="n">
        <v>9.5</v>
      </c>
      <c r="J101" t="n">
        <v>699.9748</v>
      </c>
      <c r="K101" t="n">
        <v>3.6581</v>
      </c>
      <c r="L101" t="n">
        <v>3.9413</v>
      </c>
      <c r="M101" t="n">
        <v>0.40332</v>
      </c>
      <c r="N101" t="n">
        <v>637.3043</v>
      </c>
      <c r="O101" t="n">
        <v>0.050964</v>
      </c>
      <c r="P101" t="n">
        <v>31.842</v>
      </c>
      <c r="Q101" t="n">
        <v>2.3504e-14</v>
      </c>
      <c r="R101" t="n">
        <v>1.303</v>
      </c>
      <c r="S101" t="n">
        <v>0.03</v>
      </c>
      <c r="T101" t="n">
        <v>3.9641</v>
      </c>
      <c r="U101" t="n">
        <v>0.4148</v>
      </c>
      <c r="V101" t="n">
        <v>44.89</v>
      </c>
      <c r="W101" t="n">
        <v>0.02</v>
      </c>
      <c r="X101" t="n">
        <v>0.3515</v>
      </c>
      <c r="Y101" t="n">
        <v>0.57423</v>
      </c>
      <c r="Z101" t="n">
        <v>0.37</v>
      </c>
      <c r="AA101" t="n">
        <v>55</v>
      </c>
      <c r="AB101" t="n">
        <v>29</v>
      </c>
      <c r="AC101" t="n">
        <v>0</v>
      </c>
      <c r="AD101" t="n">
        <v>258285.7143</v>
      </c>
      <c r="AE101" t="n">
        <v>249.25</v>
      </c>
      <c r="AF101" t="n">
        <v>0.35</v>
      </c>
      <c r="AG101" t="n">
        <v>1</v>
      </c>
      <c r="AH101" t="n">
        <v>1</v>
      </c>
      <c r="AI101" t="n">
        <v>1.1521</v>
      </c>
      <c r="AJ101" t="inlineStr">
        <is>
          <t>21a_FC11_OCR1.3_DR35</t>
        </is>
      </c>
    </row>
    <row r="102">
      <c r="A102" t="inlineStr">
        <is>
          <t>PM5</t>
        </is>
      </c>
      <c r="B102" t="inlineStr">
        <is>
          <t>NGI</t>
        </is>
      </c>
      <c r="C102" t="inlineStr">
        <is>
          <t>Empire_Wind_1</t>
        </is>
      </c>
      <c r="D102" t="inlineStr">
        <is>
          <t>L2</t>
        </is>
      </c>
      <c r="E102" t="n">
        <v>0</v>
      </c>
      <c r="F102" t="n">
        <v>13</v>
      </c>
      <c r="G102" t="n">
        <v>-24.5</v>
      </c>
      <c r="H102" t="n">
        <v>40</v>
      </c>
      <c r="I102" t="n">
        <v>9.5</v>
      </c>
      <c r="J102" t="n">
        <v>699.9748</v>
      </c>
      <c r="K102" t="n">
        <v>3.7898</v>
      </c>
      <c r="L102" t="n">
        <v>3.9413</v>
      </c>
      <c r="M102" t="n">
        <v>0.40332</v>
      </c>
      <c r="N102" t="n">
        <v>566.401</v>
      </c>
      <c r="O102" t="n">
        <v>0.057094</v>
      </c>
      <c r="P102" t="n">
        <v>31.842</v>
      </c>
      <c r="Q102" t="n">
        <v>2.3504e-14</v>
      </c>
      <c r="R102" t="n">
        <v>1.1891</v>
      </c>
      <c r="S102" t="n">
        <v>0.03</v>
      </c>
      <c r="T102" t="n">
        <v>3.8357</v>
      </c>
      <c r="U102" t="n">
        <v>0.39715</v>
      </c>
      <c r="V102" t="n">
        <v>44.89</v>
      </c>
      <c r="W102" t="n">
        <v>0.02</v>
      </c>
      <c r="X102" t="n">
        <v>0.3515</v>
      </c>
      <c r="Y102" t="n">
        <v>0.57423</v>
      </c>
      <c r="Z102" t="n">
        <v>0.37</v>
      </c>
      <c r="AA102" t="n">
        <v>55</v>
      </c>
      <c r="AB102" t="n">
        <v>29</v>
      </c>
      <c r="AC102" t="n">
        <v>0</v>
      </c>
      <c r="AD102" t="n">
        <v>258285.7143</v>
      </c>
      <c r="AE102" t="n">
        <v>249.25</v>
      </c>
      <c r="AF102" t="n">
        <v>0.35</v>
      </c>
      <c r="AG102" t="n">
        <v>1</v>
      </c>
      <c r="AH102" t="n">
        <v>1</v>
      </c>
      <c r="AI102" t="n">
        <v>1.1521</v>
      </c>
      <c r="AJ102" t="inlineStr">
        <is>
          <t>21a_FC11_OCR1.3_DR35</t>
        </is>
      </c>
    </row>
    <row r="103">
      <c r="A103" t="inlineStr">
        <is>
          <t>PM5</t>
        </is>
      </c>
      <c r="B103" t="inlineStr">
        <is>
          <t>NGI</t>
        </is>
      </c>
      <c r="C103" t="inlineStr">
        <is>
          <t>Empire_Wind_1</t>
        </is>
      </c>
      <c r="D103" t="inlineStr">
        <is>
          <t>L2</t>
        </is>
      </c>
      <c r="E103" t="n">
        <v>0</v>
      </c>
      <c r="F103" t="n">
        <v>14</v>
      </c>
      <c r="G103" t="n">
        <v>-28</v>
      </c>
      <c r="H103" t="n">
        <v>35</v>
      </c>
      <c r="I103" t="n">
        <v>9.5</v>
      </c>
      <c r="J103" t="n">
        <v>30</v>
      </c>
      <c r="K103" t="n">
        <v>4.1351</v>
      </c>
      <c r="L103" t="n">
        <v>4.7023</v>
      </c>
      <c r="M103" t="n">
        <v>0.51976</v>
      </c>
      <c r="N103" t="n">
        <v>2.5025</v>
      </c>
      <c r="O103" t="n">
        <v>0.096248</v>
      </c>
      <c r="P103" t="n">
        <v>0.24069</v>
      </c>
      <c r="Q103" t="n">
        <v>0.029379</v>
      </c>
      <c r="R103" t="n">
        <v>1.3001</v>
      </c>
      <c r="S103" t="n">
        <v>0.03</v>
      </c>
      <c r="T103" t="n">
        <v>4.0098</v>
      </c>
      <c r="U103" t="n">
        <v>0.40942</v>
      </c>
      <c r="V103" t="n">
        <v>44.89</v>
      </c>
      <c r="W103" t="n">
        <v>0.02</v>
      </c>
      <c r="X103" t="n">
        <v>0.3515</v>
      </c>
      <c r="Y103" t="n">
        <v>0.56924</v>
      </c>
      <c r="Z103" t="n">
        <v>0.37</v>
      </c>
      <c r="AA103" t="n">
        <v>54</v>
      </c>
      <c r="AB103" t="n">
        <v>29</v>
      </c>
      <c r="AC103" t="n">
        <v>0</v>
      </c>
      <c r="AD103" t="n">
        <v>280000</v>
      </c>
      <c r="AE103" t="n">
        <v>269.45</v>
      </c>
      <c r="AF103" t="n">
        <v>0.35</v>
      </c>
      <c r="AG103" t="n">
        <v>1</v>
      </c>
      <c r="AH103" t="n">
        <v>1</v>
      </c>
      <c r="AI103" t="n">
        <v>1.1425</v>
      </c>
      <c r="AJ103" t="inlineStr">
        <is>
          <t>21a_FC11_OCR1.3_DR35</t>
        </is>
      </c>
    </row>
    <row r="104">
      <c r="A104" t="inlineStr">
        <is>
          <t>PM5</t>
        </is>
      </c>
      <c r="B104" t="inlineStr">
        <is>
          <t>NGI</t>
        </is>
      </c>
      <c r="C104" t="inlineStr">
        <is>
          <t>Empire_Wind_1</t>
        </is>
      </c>
      <c r="D104" t="inlineStr">
        <is>
          <t>L2</t>
        </is>
      </c>
      <c r="E104" t="n">
        <v>0</v>
      </c>
      <c r="F104" t="n">
        <v>14</v>
      </c>
      <c r="G104" t="n">
        <v>-28</v>
      </c>
      <c r="H104" t="n">
        <v>40</v>
      </c>
      <c r="I104" t="n">
        <v>9.5</v>
      </c>
      <c r="J104" t="n">
        <v>30</v>
      </c>
      <c r="K104" t="n">
        <v>3.7619</v>
      </c>
      <c r="L104" t="n">
        <v>4.7023</v>
      </c>
      <c r="M104" t="n">
        <v>0.51976</v>
      </c>
      <c r="N104" t="n">
        <v>2.4901</v>
      </c>
      <c r="O104" t="n">
        <v>0.096717</v>
      </c>
      <c r="P104" t="n">
        <v>0.24069</v>
      </c>
      <c r="Q104" t="n">
        <v>0.029379</v>
      </c>
      <c r="R104" t="n">
        <v>1.1898</v>
      </c>
      <c r="S104" t="n">
        <v>0.03</v>
      </c>
      <c r="T104" t="n">
        <v>3.8837</v>
      </c>
      <c r="U104" t="n">
        <v>0.39214</v>
      </c>
      <c r="V104" t="n">
        <v>44.89</v>
      </c>
      <c r="W104" t="n">
        <v>0.02</v>
      </c>
      <c r="X104" t="n">
        <v>0.3515</v>
      </c>
      <c r="Y104" t="n">
        <v>0.56924</v>
      </c>
      <c r="Z104" t="n">
        <v>0.37</v>
      </c>
      <c r="AA104" t="n">
        <v>54</v>
      </c>
      <c r="AB104" t="n">
        <v>29</v>
      </c>
      <c r="AC104" t="n">
        <v>0</v>
      </c>
      <c r="AD104" t="n">
        <v>280000</v>
      </c>
      <c r="AE104" t="n">
        <v>269.45</v>
      </c>
      <c r="AF104" t="n">
        <v>0.35</v>
      </c>
      <c r="AG104" t="n">
        <v>1</v>
      </c>
      <c r="AH104" t="n">
        <v>1</v>
      </c>
      <c r="AI104" t="n">
        <v>1.1425</v>
      </c>
      <c r="AJ104" t="inlineStr">
        <is>
          <t>21a_FC11_OCR1.3_DR35</t>
        </is>
      </c>
    </row>
    <row r="105">
      <c r="A105" t="inlineStr">
        <is>
          <t>PM5</t>
        </is>
      </c>
      <c r="B105" t="inlineStr">
        <is>
          <t>NGI</t>
        </is>
      </c>
      <c r="C105" t="inlineStr">
        <is>
          <t>Empire_Wind_1</t>
        </is>
      </c>
      <c r="D105" t="inlineStr">
        <is>
          <t>L2</t>
        </is>
      </c>
      <c r="E105" t="n">
        <v>0</v>
      </c>
      <c r="F105" t="n">
        <v>14</v>
      </c>
      <c r="G105" t="n">
        <v>-27.5</v>
      </c>
      <c r="H105" t="n">
        <v>35</v>
      </c>
      <c r="I105" t="n">
        <v>9.5</v>
      </c>
      <c r="J105" t="n">
        <v>30</v>
      </c>
      <c r="K105" t="n">
        <v>4.0818</v>
      </c>
      <c r="L105" t="n">
        <v>4.7027</v>
      </c>
      <c r="M105" t="n">
        <v>0.51976</v>
      </c>
      <c r="N105" t="n">
        <v>2.5007</v>
      </c>
      <c r="O105" t="n">
        <v>0.096315</v>
      </c>
      <c r="P105" t="n">
        <v>0.24069</v>
      </c>
      <c r="Q105" t="n">
        <v>0.029379</v>
      </c>
      <c r="R105" t="n">
        <v>1.3001</v>
      </c>
      <c r="S105" t="n">
        <v>0.03</v>
      </c>
      <c r="T105" t="n">
        <v>4.0098</v>
      </c>
      <c r="U105" t="n">
        <v>0.40942</v>
      </c>
      <c r="V105" t="n">
        <v>44.89</v>
      </c>
      <c r="W105" t="n">
        <v>0.02</v>
      </c>
      <c r="X105" t="n">
        <v>0.3515</v>
      </c>
      <c r="Y105" t="n">
        <v>0.56924</v>
      </c>
      <c r="Z105" t="n">
        <v>0.37</v>
      </c>
      <c r="AA105" t="n">
        <v>54</v>
      </c>
      <c r="AB105" t="n">
        <v>29</v>
      </c>
      <c r="AC105" t="n">
        <v>0</v>
      </c>
      <c r="AD105" t="n">
        <v>280000</v>
      </c>
      <c r="AE105" t="n">
        <v>269.45</v>
      </c>
      <c r="AF105" t="n">
        <v>0.35</v>
      </c>
      <c r="AG105" t="n">
        <v>1</v>
      </c>
      <c r="AH105" t="n">
        <v>1</v>
      </c>
      <c r="AI105" t="n">
        <v>1.1425</v>
      </c>
      <c r="AJ105" t="inlineStr">
        <is>
          <t>21a_FC11_OCR1.3_DR35</t>
        </is>
      </c>
    </row>
    <row r="106">
      <c r="A106" t="inlineStr">
        <is>
          <t>PM5</t>
        </is>
      </c>
      <c r="B106" t="inlineStr">
        <is>
          <t>NGI</t>
        </is>
      </c>
      <c r="C106" t="inlineStr">
        <is>
          <t>Empire_Wind_1</t>
        </is>
      </c>
      <c r="D106" t="inlineStr">
        <is>
          <t>L2</t>
        </is>
      </c>
      <c r="E106" t="n">
        <v>0</v>
      </c>
      <c r="F106" t="n">
        <v>14</v>
      </c>
      <c r="G106" t="n">
        <v>-27.5</v>
      </c>
      <c r="H106" t="n">
        <v>40</v>
      </c>
      <c r="I106" t="n">
        <v>9.5</v>
      </c>
      <c r="J106" t="n">
        <v>30</v>
      </c>
      <c r="K106" t="n">
        <v>3.7152</v>
      </c>
      <c r="L106" t="n">
        <v>4.7027</v>
      </c>
      <c r="M106" t="n">
        <v>0.51976</v>
      </c>
      <c r="N106" t="n">
        <v>2.4886</v>
      </c>
      <c r="O106" t="n">
        <v>0.096775</v>
      </c>
      <c r="P106" t="n">
        <v>0.24069</v>
      </c>
      <c r="Q106" t="n">
        <v>0.029379</v>
      </c>
      <c r="R106" t="n">
        <v>1.1898</v>
      </c>
      <c r="S106" t="n">
        <v>0.03</v>
      </c>
      <c r="T106" t="n">
        <v>3.8837</v>
      </c>
      <c r="U106" t="n">
        <v>0.39214</v>
      </c>
      <c r="V106" t="n">
        <v>44.89</v>
      </c>
      <c r="W106" t="n">
        <v>0.02</v>
      </c>
      <c r="X106" t="n">
        <v>0.3515</v>
      </c>
      <c r="Y106" t="n">
        <v>0.56924</v>
      </c>
      <c r="Z106" t="n">
        <v>0.37</v>
      </c>
      <c r="AA106" t="n">
        <v>54</v>
      </c>
      <c r="AB106" t="n">
        <v>29</v>
      </c>
      <c r="AC106" t="n">
        <v>0</v>
      </c>
      <c r="AD106" t="n">
        <v>280000</v>
      </c>
      <c r="AE106" t="n">
        <v>269.45</v>
      </c>
      <c r="AF106" t="n">
        <v>0.35</v>
      </c>
      <c r="AG106" t="n">
        <v>1</v>
      </c>
      <c r="AH106" t="n">
        <v>1</v>
      </c>
      <c r="AI106" t="n">
        <v>1.1425</v>
      </c>
      <c r="AJ106" t="inlineStr">
        <is>
          <t>21a_FC11_OCR1.3_DR35</t>
        </is>
      </c>
    </row>
    <row r="107">
      <c r="A107" t="inlineStr">
        <is>
          <t>PM5</t>
        </is>
      </c>
      <c r="B107" t="inlineStr">
        <is>
          <t>NGI</t>
        </is>
      </c>
      <c r="C107" t="inlineStr">
        <is>
          <t>Empire_Wind_1</t>
        </is>
      </c>
      <c r="D107" t="inlineStr">
        <is>
          <t>L2</t>
        </is>
      </c>
      <c r="E107" t="n">
        <v>0</v>
      </c>
      <c r="F107" t="n">
        <v>14</v>
      </c>
      <c r="G107" t="n">
        <v>-27</v>
      </c>
      <c r="H107" t="n">
        <v>35</v>
      </c>
      <c r="I107" t="n">
        <v>9.5</v>
      </c>
      <c r="J107" t="n">
        <v>30</v>
      </c>
      <c r="K107" t="n">
        <v>4.0284</v>
      </c>
      <c r="L107" t="n">
        <v>4.7031</v>
      </c>
      <c r="M107" t="n">
        <v>0.51976</v>
      </c>
      <c r="N107" t="n">
        <v>2.499</v>
      </c>
      <c r="O107" t="n">
        <v>0.096382</v>
      </c>
      <c r="P107" t="n">
        <v>0.24069</v>
      </c>
      <c r="Q107" t="n">
        <v>0.029379</v>
      </c>
      <c r="R107" t="n">
        <v>1.3001</v>
      </c>
      <c r="S107" t="n">
        <v>0.03</v>
      </c>
      <c r="T107" t="n">
        <v>4.0098</v>
      </c>
      <c r="U107" t="n">
        <v>0.40942</v>
      </c>
      <c r="V107" t="n">
        <v>44.89</v>
      </c>
      <c r="W107" t="n">
        <v>0.02</v>
      </c>
      <c r="X107" t="n">
        <v>0.3515</v>
      </c>
      <c r="Y107" t="n">
        <v>0.56924</v>
      </c>
      <c r="Z107" t="n">
        <v>0.37</v>
      </c>
      <c r="AA107" t="n">
        <v>54</v>
      </c>
      <c r="AB107" t="n">
        <v>29</v>
      </c>
      <c r="AC107" t="n">
        <v>0</v>
      </c>
      <c r="AD107" t="n">
        <v>280000</v>
      </c>
      <c r="AE107" t="n">
        <v>269.45</v>
      </c>
      <c r="AF107" t="n">
        <v>0.35</v>
      </c>
      <c r="AG107" t="n">
        <v>1</v>
      </c>
      <c r="AH107" t="n">
        <v>1</v>
      </c>
      <c r="AI107" t="n">
        <v>1.1425</v>
      </c>
      <c r="AJ107" t="inlineStr">
        <is>
          <t>21a_FC11_OCR1.3_DR35</t>
        </is>
      </c>
    </row>
    <row r="108">
      <c r="A108" t="inlineStr">
        <is>
          <t>PM5</t>
        </is>
      </c>
      <c r="B108" t="inlineStr">
        <is>
          <t>NGI</t>
        </is>
      </c>
      <c r="C108" t="inlineStr">
        <is>
          <t>Empire_Wind_1</t>
        </is>
      </c>
      <c r="D108" t="inlineStr">
        <is>
          <t>L2</t>
        </is>
      </c>
      <c r="E108" t="n">
        <v>0</v>
      </c>
      <c r="F108" t="n">
        <v>14</v>
      </c>
      <c r="G108" t="n">
        <v>-27</v>
      </c>
      <c r="H108" t="n">
        <v>40</v>
      </c>
      <c r="I108" t="n">
        <v>9.5</v>
      </c>
      <c r="J108" t="n">
        <v>30</v>
      </c>
      <c r="K108" t="n">
        <v>3.6686</v>
      </c>
      <c r="L108" t="n">
        <v>4.7031</v>
      </c>
      <c r="M108" t="n">
        <v>0.51976</v>
      </c>
      <c r="N108" t="n">
        <v>2.4871</v>
      </c>
      <c r="O108" t="n">
        <v>0.096834</v>
      </c>
      <c r="P108" t="n">
        <v>0.24069</v>
      </c>
      <c r="Q108" t="n">
        <v>0.029379</v>
      </c>
      <c r="R108" t="n">
        <v>1.1898</v>
      </c>
      <c r="S108" t="n">
        <v>0.03</v>
      </c>
      <c r="T108" t="n">
        <v>3.8837</v>
      </c>
      <c r="U108" t="n">
        <v>0.39214</v>
      </c>
      <c r="V108" t="n">
        <v>44.89</v>
      </c>
      <c r="W108" t="n">
        <v>0.02</v>
      </c>
      <c r="X108" t="n">
        <v>0.3515</v>
      </c>
      <c r="Y108" t="n">
        <v>0.56924</v>
      </c>
      <c r="Z108" t="n">
        <v>0.37</v>
      </c>
      <c r="AA108" t="n">
        <v>54</v>
      </c>
      <c r="AB108" t="n">
        <v>29</v>
      </c>
      <c r="AC108" t="n">
        <v>0</v>
      </c>
      <c r="AD108" t="n">
        <v>280000</v>
      </c>
      <c r="AE108" t="n">
        <v>269.45</v>
      </c>
      <c r="AF108" t="n">
        <v>0.35</v>
      </c>
      <c r="AG108" t="n">
        <v>1</v>
      </c>
      <c r="AH108" t="n">
        <v>1</v>
      </c>
      <c r="AI108" t="n">
        <v>1.1425</v>
      </c>
      <c r="AJ108" t="inlineStr">
        <is>
          <t>21a_FC11_OCR1.3_DR35</t>
        </is>
      </c>
    </row>
    <row r="109">
      <c r="A109" t="inlineStr">
        <is>
          <t>PM5</t>
        </is>
      </c>
      <c r="B109" t="inlineStr">
        <is>
          <t>NGI</t>
        </is>
      </c>
      <c r="C109" t="inlineStr">
        <is>
          <t>Empire_Wind_1</t>
        </is>
      </c>
      <c r="D109" t="inlineStr">
        <is>
          <t>L2</t>
        </is>
      </c>
      <c r="E109" t="n">
        <v>0</v>
      </c>
      <c r="F109" t="n">
        <v>14</v>
      </c>
      <c r="G109" t="n">
        <v>-26.5</v>
      </c>
      <c r="H109" t="n">
        <v>35</v>
      </c>
      <c r="I109" t="n">
        <v>9.5</v>
      </c>
      <c r="J109" t="n">
        <v>30</v>
      </c>
      <c r="K109" t="n">
        <v>3.9751</v>
      </c>
      <c r="L109" t="n">
        <v>4.7035</v>
      </c>
      <c r="M109" t="n">
        <v>0.51976</v>
      </c>
      <c r="N109" t="n">
        <v>2.4973</v>
      </c>
      <c r="O109" t="n">
        <v>0.09644899999999999</v>
      </c>
      <c r="P109" t="n">
        <v>0.24069</v>
      </c>
      <c r="Q109" t="n">
        <v>0.029379</v>
      </c>
      <c r="R109" t="n">
        <v>1.3001</v>
      </c>
      <c r="S109" t="n">
        <v>0.03</v>
      </c>
      <c r="T109" t="n">
        <v>4.0098</v>
      </c>
      <c r="U109" t="n">
        <v>0.40942</v>
      </c>
      <c r="V109" t="n">
        <v>44.89</v>
      </c>
      <c r="W109" t="n">
        <v>0.02</v>
      </c>
      <c r="X109" t="n">
        <v>0.3515</v>
      </c>
      <c r="Y109" t="n">
        <v>0.56924</v>
      </c>
      <c r="Z109" t="n">
        <v>0.37</v>
      </c>
      <c r="AA109" t="n">
        <v>54</v>
      </c>
      <c r="AB109" t="n">
        <v>29</v>
      </c>
      <c r="AC109" t="n">
        <v>0</v>
      </c>
      <c r="AD109" t="n">
        <v>280000</v>
      </c>
      <c r="AE109" t="n">
        <v>269.45</v>
      </c>
      <c r="AF109" t="n">
        <v>0.35</v>
      </c>
      <c r="AG109" t="n">
        <v>1</v>
      </c>
      <c r="AH109" t="n">
        <v>1</v>
      </c>
      <c r="AI109" t="n">
        <v>1.1425</v>
      </c>
      <c r="AJ109" t="inlineStr">
        <is>
          <t>21a_FC11_OCR1.3_DR35</t>
        </is>
      </c>
    </row>
    <row r="110">
      <c r="A110" t="inlineStr">
        <is>
          <t>PM5</t>
        </is>
      </c>
      <c r="B110" t="inlineStr">
        <is>
          <t>NGI</t>
        </is>
      </c>
      <c r="C110" t="inlineStr">
        <is>
          <t>Empire_Wind_1</t>
        </is>
      </c>
      <c r="D110" t="inlineStr">
        <is>
          <t>L2</t>
        </is>
      </c>
      <c r="E110" t="n">
        <v>0</v>
      </c>
      <c r="F110" t="n">
        <v>14</v>
      </c>
      <c r="G110" t="n">
        <v>-26.5</v>
      </c>
      <c r="H110" t="n">
        <v>40</v>
      </c>
      <c r="I110" t="n">
        <v>9.5</v>
      </c>
      <c r="J110" t="n">
        <v>30</v>
      </c>
      <c r="K110" t="n">
        <v>3.6219</v>
      </c>
      <c r="L110" t="n">
        <v>4.7035</v>
      </c>
      <c r="M110" t="n">
        <v>0.51976</v>
      </c>
      <c r="N110" t="n">
        <v>2.4856</v>
      </c>
      <c r="O110" t="n">
        <v>0.09689200000000001</v>
      </c>
      <c r="P110" t="n">
        <v>0.24069</v>
      </c>
      <c r="Q110" t="n">
        <v>0.029379</v>
      </c>
      <c r="R110" t="n">
        <v>1.1898</v>
      </c>
      <c r="S110" t="n">
        <v>0.03</v>
      </c>
      <c r="T110" t="n">
        <v>3.8837</v>
      </c>
      <c r="U110" t="n">
        <v>0.39214</v>
      </c>
      <c r="V110" t="n">
        <v>44.89</v>
      </c>
      <c r="W110" t="n">
        <v>0.02</v>
      </c>
      <c r="X110" t="n">
        <v>0.3515</v>
      </c>
      <c r="Y110" t="n">
        <v>0.56924</v>
      </c>
      <c r="Z110" t="n">
        <v>0.37</v>
      </c>
      <c r="AA110" t="n">
        <v>54</v>
      </c>
      <c r="AB110" t="n">
        <v>29</v>
      </c>
      <c r="AC110" t="n">
        <v>0</v>
      </c>
      <c r="AD110" t="n">
        <v>280000</v>
      </c>
      <c r="AE110" t="n">
        <v>269.45</v>
      </c>
      <c r="AF110" t="n">
        <v>0.35</v>
      </c>
      <c r="AG110" t="n">
        <v>1</v>
      </c>
      <c r="AH110" t="n">
        <v>1</v>
      </c>
      <c r="AI110" t="n">
        <v>1.1425</v>
      </c>
      <c r="AJ110" t="inlineStr">
        <is>
          <t>21a_FC11_OCR1.3_DR35</t>
        </is>
      </c>
    </row>
    <row r="111">
      <c r="A111" t="inlineStr">
        <is>
          <t>PM5</t>
        </is>
      </c>
      <c r="B111" t="inlineStr">
        <is>
          <t>NGI</t>
        </is>
      </c>
      <c r="C111" t="inlineStr">
        <is>
          <t>Empire_Wind_1</t>
        </is>
      </c>
      <c r="D111" t="inlineStr">
        <is>
          <t>L2</t>
        </is>
      </c>
      <c r="E111" t="n">
        <v>0</v>
      </c>
      <c r="F111" t="n">
        <v>14</v>
      </c>
      <c r="G111" t="n">
        <v>-26</v>
      </c>
      <c r="H111" t="n">
        <v>35</v>
      </c>
      <c r="I111" t="n">
        <v>9.5</v>
      </c>
      <c r="J111" t="n">
        <v>30</v>
      </c>
      <c r="K111" t="n">
        <v>3.9218</v>
      </c>
      <c r="L111" t="n">
        <v>4.7038</v>
      </c>
      <c r="M111" t="n">
        <v>0.51976</v>
      </c>
      <c r="N111" t="n">
        <v>2.4955</v>
      </c>
      <c r="O111" t="n">
        <v>0.096516</v>
      </c>
      <c r="P111" t="n">
        <v>0.24069</v>
      </c>
      <c r="Q111" t="n">
        <v>0.029379</v>
      </c>
      <c r="R111" t="n">
        <v>1.3001</v>
      </c>
      <c r="S111" t="n">
        <v>0.03</v>
      </c>
      <c r="T111" t="n">
        <v>4.0098</v>
      </c>
      <c r="U111" t="n">
        <v>0.40942</v>
      </c>
      <c r="V111" t="n">
        <v>44.89</v>
      </c>
      <c r="W111" t="n">
        <v>0.02</v>
      </c>
      <c r="X111" t="n">
        <v>0.3515</v>
      </c>
      <c r="Y111" t="n">
        <v>0.56924</v>
      </c>
      <c r="Z111" t="n">
        <v>0.37</v>
      </c>
      <c r="AA111" t="n">
        <v>54</v>
      </c>
      <c r="AB111" t="n">
        <v>29</v>
      </c>
      <c r="AC111" t="n">
        <v>0</v>
      </c>
      <c r="AD111" t="n">
        <v>280000</v>
      </c>
      <c r="AE111" t="n">
        <v>269.45</v>
      </c>
      <c r="AF111" t="n">
        <v>0.35</v>
      </c>
      <c r="AG111" t="n">
        <v>1</v>
      </c>
      <c r="AH111" t="n">
        <v>1</v>
      </c>
      <c r="AI111" t="n">
        <v>1.1425</v>
      </c>
      <c r="AJ111" t="inlineStr">
        <is>
          <t>21a_FC11_OCR1.3_DR35</t>
        </is>
      </c>
    </row>
    <row r="112">
      <c r="A112" t="inlineStr">
        <is>
          <t>PM5</t>
        </is>
      </c>
      <c r="B112" t="inlineStr">
        <is>
          <t>NGI</t>
        </is>
      </c>
      <c r="C112" t="inlineStr">
        <is>
          <t>Empire_Wind_1</t>
        </is>
      </c>
      <c r="D112" t="inlineStr">
        <is>
          <t>L2</t>
        </is>
      </c>
      <c r="E112" t="n">
        <v>0</v>
      </c>
      <c r="F112" t="n">
        <v>14</v>
      </c>
      <c r="G112" t="n">
        <v>-26</v>
      </c>
      <c r="H112" t="n">
        <v>40</v>
      </c>
      <c r="I112" t="n">
        <v>9.5</v>
      </c>
      <c r="J112" t="n">
        <v>30</v>
      </c>
      <c r="K112" t="n">
        <v>3.5753</v>
      </c>
      <c r="L112" t="n">
        <v>4.7038</v>
      </c>
      <c r="M112" t="n">
        <v>0.51976</v>
      </c>
      <c r="N112" t="n">
        <v>2.4841</v>
      </c>
      <c r="O112" t="n">
        <v>0.096951</v>
      </c>
      <c r="P112" t="n">
        <v>0.24069</v>
      </c>
      <c r="Q112" t="n">
        <v>0.029379</v>
      </c>
      <c r="R112" t="n">
        <v>1.1898</v>
      </c>
      <c r="S112" t="n">
        <v>0.03</v>
      </c>
      <c r="T112" t="n">
        <v>3.8837</v>
      </c>
      <c r="U112" t="n">
        <v>0.39214</v>
      </c>
      <c r="V112" t="n">
        <v>44.89</v>
      </c>
      <c r="W112" t="n">
        <v>0.02</v>
      </c>
      <c r="X112" t="n">
        <v>0.3515</v>
      </c>
      <c r="Y112" t="n">
        <v>0.56924</v>
      </c>
      <c r="Z112" t="n">
        <v>0.37</v>
      </c>
      <c r="AA112" t="n">
        <v>54</v>
      </c>
      <c r="AB112" t="n">
        <v>29</v>
      </c>
      <c r="AC112" t="n">
        <v>0</v>
      </c>
      <c r="AD112" t="n">
        <v>280000</v>
      </c>
      <c r="AE112" t="n">
        <v>269.45</v>
      </c>
      <c r="AF112" t="n">
        <v>0.35</v>
      </c>
      <c r="AG112" t="n">
        <v>1</v>
      </c>
      <c r="AH112" t="n">
        <v>1</v>
      </c>
      <c r="AI112" t="n">
        <v>1.1425</v>
      </c>
      <c r="AJ112" t="inlineStr">
        <is>
          <t>21a_FC11_OCR1.3_DR35</t>
        </is>
      </c>
    </row>
    <row r="113">
      <c r="A113" t="inlineStr">
        <is>
          <t>PM5</t>
        </is>
      </c>
      <c r="B113" t="inlineStr">
        <is>
          <t>NGI</t>
        </is>
      </c>
      <c r="C113" t="inlineStr">
        <is>
          <t>Empire_Wind_1</t>
        </is>
      </c>
      <c r="D113" t="inlineStr">
        <is>
          <t>L2</t>
        </is>
      </c>
      <c r="E113" t="n">
        <v>0</v>
      </c>
      <c r="F113" t="n">
        <v>14</v>
      </c>
      <c r="G113" t="n">
        <v>-25.5</v>
      </c>
      <c r="H113" t="n">
        <v>35</v>
      </c>
      <c r="I113" t="n">
        <v>9.5</v>
      </c>
      <c r="J113" t="n">
        <v>30</v>
      </c>
      <c r="K113" t="n">
        <v>3.8685</v>
      </c>
      <c r="L113" t="n">
        <v>4.7042</v>
      </c>
      <c r="M113" t="n">
        <v>0.51976</v>
      </c>
      <c r="N113" t="n">
        <v>2.4938</v>
      </c>
      <c r="O113" t="n">
        <v>0.096583</v>
      </c>
      <c r="P113" t="n">
        <v>0.24069</v>
      </c>
      <c r="Q113" t="n">
        <v>0.029379</v>
      </c>
      <c r="R113" t="n">
        <v>1.3001</v>
      </c>
      <c r="S113" t="n">
        <v>0.03</v>
      </c>
      <c r="T113" t="n">
        <v>4.0098</v>
      </c>
      <c r="U113" t="n">
        <v>0.40942</v>
      </c>
      <c r="V113" t="n">
        <v>44.89</v>
      </c>
      <c r="W113" t="n">
        <v>0.02</v>
      </c>
      <c r="X113" t="n">
        <v>0.3515</v>
      </c>
      <c r="Y113" t="n">
        <v>0.56924</v>
      </c>
      <c r="Z113" t="n">
        <v>0.37</v>
      </c>
      <c r="AA113" t="n">
        <v>54</v>
      </c>
      <c r="AB113" t="n">
        <v>29</v>
      </c>
      <c r="AC113" t="n">
        <v>0</v>
      </c>
      <c r="AD113" t="n">
        <v>280000</v>
      </c>
      <c r="AE113" t="n">
        <v>269.45</v>
      </c>
      <c r="AF113" t="n">
        <v>0.35</v>
      </c>
      <c r="AG113" t="n">
        <v>1</v>
      </c>
      <c r="AH113" t="n">
        <v>1</v>
      </c>
      <c r="AI113" t="n">
        <v>1.1425</v>
      </c>
      <c r="AJ113" t="inlineStr">
        <is>
          <t>21a_FC11_OCR1.3_DR35</t>
        </is>
      </c>
    </row>
    <row r="114">
      <c r="A114" t="inlineStr">
        <is>
          <t>PM5</t>
        </is>
      </c>
      <c r="B114" t="inlineStr">
        <is>
          <t>NGI</t>
        </is>
      </c>
      <c r="C114" t="inlineStr">
        <is>
          <t>Empire_Wind_1</t>
        </is>
      </c>
      <c r="D114" t="inlineStr">
        <is>
          <t>L2</t>
        </is>
      </c>
      <c r="E114" t="n">
        <v>0</v>
      </c>
      <c r="F114" t="n">
        <v>14</v>
      </c>
      <c r="G114" t="n">
        <v>-25.5</v>
      </c>
      <c r="H114" t="n">
        <v>40</v>
      </c>
      <c r="I114" t="n">
        <v>9.5</v>
      </c>
      <c r="J114" t="n">
        <v>30</v>
      </c>
      <c r="K114" t="n">
        <v>3.5286</v>
      </c>
      <c r="L114" t="n">
        <v>4.7042</v>
      </c>
      <c r="M114" t="n">
        <v>0.51976</v>
      </c>
      <c r="N114" t="n">
        <v>2.4826</v>
      </c>
      <c r="O114" t="n">
        <v>0.09701</v>
      </c>
      <c r="P114" t="n">
        <v>0.24069</v>
      </c>
      <c r="Q114" t="n">
        <v>0.029379</v>
      </c>
      <c r="R114" t="n">
        <v>1.1898</v>
      </c>
      <c r="S114" t="n">
        <v>0.03</v>
      </c>
      <c r="T114" t="n">
        <v>3.8837</v>
      </c>
      <c r="U114" t="n">
        <v>0.39214</v>
      </c>
      <c r="V114" t="n">
        <v>44.89</v>
      </c>
      <c r="W114" t="n">
        <v>0.02</v>
      </c>
      <c r="X114" t="n">
        <v>0.3515</v>
      </c>
      <c r="Y114" t="n">
        <v>0.56924</v>
      </c>
      <c r="Z114" t="n">
        <v>0.37</v>
      </c>
      <c r="AA114" t="n">
        <v>54</v>
      </c>
      <c r="AB114" t="n">
        <v>29</v>
      </c>
      <c r="AC114" t="n">
        <v>0</v>
      </c>
      <c r="AD114" t="n">
        <v>280000</v>
      </c>
      <c r="AE114" t="n">
        <v>269.45</v>
      </c>
      <c r="AF114" t="n">
        <v>0.35</v>
      </c>
      <c r="AG114" t="n">
        <v>1</v>
      </c>
      <c r="AH114" t="n">
        <v>1</v>
      </c>
      <c r="AI114" t="n">
        <v>1.1425</v>
      </c>
      <c r="AJ114" t="inlineStr">
        <is>
          <t>21a_FC11_OCR1.3_DR35</t>
        </is>
      </c>
    </row>
    <row r="115">
      <c r="A115" t="inlineStr">
        <is>
          <t>PM5</t>
        </is>
      </c>
      <c r="B115" t="inlineStr">
        <is>
          <t>NGI</t>
        </is>
      </c>
      <c r="C115" t="inlineStr">
        <is>
          <t>Empire_Wind_1</t>
        </is>
      </c>
      <c r="D115" t="inlineStr">
        <is>
          <t>L2</t>
        </is>
      </c>
      <c r="E115" t="n">
        <v>0</v>
      </c>
      <c r="F115" t="n">
        <v>15</v>
      </c>
      <c r="G115" t="n">
        <v>-31</v>
      </c>
      <c r="H115" t="n">
        <v>35</v>
      </c>
      <c r="I115" t="n">
        <v>9.5</v>
      </c>
      <c r="J115" t="n">
        <v>30</v>
      </c>
      <c r="K115" t="n">
        <v>4.455</v>
      </c>
      <c r="L115" t="n">
        <v>4.7001</v>
      </c>
      <c r="M115" t="n">
        <v>0.51976</v>
      </c>
      <c r="N115" t="n">
        <v>2.513</v>
      </c>
      <c r="O115" t="n">
        <v>0.095845</v>
      </c>
      <c r="P115" t="n">
        <v>0.24069</v>
      </c>
      <c r="Q115" t="n">
        <v>0.029379</v>
      </c>
      <c r="R115" t="n">
        <v>1.3001</v>
      </c>
      <c r="S115" t="n">
        <v>0.03</v>
      </c>
      <c r="T115" t="n">
        <v>4.0098</v>
      </c>
      <c r="U115" t="n">
        <v>0.40942</v>
      </c>
      <c r="V115" t="n">
        <v>44.89</v>
      </c>
      <c r="W115" t="n">
        <v>0.02</v>
      </c>
      <c r="X115" t="n">
        <v>0.3515</v>
      </c>
      <c r="Y115" t="n">
        <v>0.56924</v>
      </c>
      <c r="Z115" t="n">
        <v>0.37</v>
      </c>
      <c r="AA115" t="n">
        <v>54</v>
      </c>
      <c r="AB115" t="n">
        <v>29</v>
      </c>
      <c r="AC115" t="n">
        <v>0</v>
      </c>
      <c r="AD115" t="n">
        <v>280000</v>
      </c>
      <c r="AE115" t="n">
        <v>299.75</v>
      </c>
      <c r="AF115" t="n">
        <v>0.35</v>
      </c>
      <c r="AG115" t="n">
        <v>1</v>
      </c>
      <c r="AH115" t="n">
        <v>1</v>
      </c>
      <c r="AI115" t="n">
        <v>1.1425</v>
      </c>
      <c r="AJ115" t="inlineStr">
        <is>
          <t>21a_FC11_OCR1.3_DR35</t>
        </is>
      </c>
    </row>
    <row r="116">
      <c r="A116" t="inlineStr">
        <is>
          <t>PM5</t>
        </is>
      </c>
      <c r="B116" t="inlineStr">
        <is>
          <t>NGI</t>
        </is>
      </c>
      <c r="C116" t="inlineStr">
        <is>
          <t>Empire_Wind_1</t>
        </is>
      </c>
      <c r="D116" t="inlineStr">
        <is>
          <t>L2</t>
        </is>
      </c>
      <c r="E116" t="n">
        <v>0</v>
      </c>
      <c r="F116" t="n">
        <v>15</v>
      </c>
      <c r="G116" t="n">
        <v>-31</v>
      </c>
      <c r="H116" t="n">
        <v>40</v>
      </c>
      <c r="I116" t="n">
        <v>9.5</v>
      </c>
      <c r="J116" t="n">
        <v>30</v>
      </c>
      <c r="K116" t="n">
        <v>4.0418</v>
      </c>
      <c r="L116" t="n">
        <v>4.7001</v>
      </c>
      <c r="M116" t="n">
        <v>0.51976</v>
      </c>
      <c r="N116" t="n">
        <v>2.4992</v>
      </c>
      <c r="O116" t="n">
        <v>0.09636500000000001</v>
      </c>
      <c r="P116" t="n">
        <v>0.24069</v>
      </c>
      <c r="Q116" t="n">
        <v>0.029379</v>
      </c>
      <c r="R116" t="n">
        <v>1.1898</v>
      </c>
      <c r="S116" t="n">
        <v>0.03</v>
      </c>
      <c r="T116" t="n">
        <v>3.8837</v>
      </c>
      <c r="U116" t="n">
        <v>0.39214</v>
      </c>
      <c r="V116" t="n">
        <v>44.89</v>
      </c>
      <c r="W116" t="n">
        <v>0.02</v>
      </c>
      <c r="X116" t="n">
        <v>0.3515</v>
      </c>
      <c r="Y116" t="n">
        <v>0.56924</v>
      </c>
      <c r="Z116" t="n">
        <v>0.37</v>
      </c>
      <c r="AA116" t="n">
        <v>54</v>
      </c>
      <c r="AB116" t="n">
        <v>29</v>
      </c>
      <c r="AC116" t="n">
        <v>0</v>
      </c>
      <c r="AD116" t="n">
        <v>280000</v>
      </c>
      <c r="AE116" t="n">
        <v>299.75</v>
      </c>
      <c r="AF116" t="n">
        <v>0.35</v>
      </c>
      <c r="AG116" t="n">
        <v>1</v>
      </c>
      <c r="AH116" t="n">
        <v>1</v>
      </c>
      <c r="AI116" t="n">
        <v>1.1425</v>
      </c>
      <c r="AJ116" t="inlineStr">
        <is>
          <t>21a_FC11_OCR1.3_DR35</t>
        </is>
      </c>
    </row>
    <row r="117">
      <c r="A117" t="inlineStr">
        <is>
          <t>PM5</t>
        </is>
      </c>
      <c r="B117" t="inlineStr">
        <is>
          <t>NGI</t>
        </is>
      </c>
      <c r="C117" t="inlineStr">
        <is>
          <t>Empire_Wind_1</t>
        </is>
      </c>
      <c r="D117" t="inlineStr">
        <is>
          <t>L2</t>
        </is>
      </c>
      <c r="E117" t="n">
        <v>0</v>
      </c>
      <c r="F117" t="n">
        <v>15</v>
      </c>
      <c r="G117" t="n">
        <v>-30.5</v>
      </c>
      <c r="H117" t="n">
        <v>35</v>
      </c>
      <c r="I117" t="n">
        <v>9.5</v>
      </c>
      <c r="J117" t="n">
        <v>30</v>
      </c>
      <c r="K117" t="n">
        <v>4.4017</v>
      </c>
      <c r="L117" t="n">
        <v>4.7004</v>
      </c>
      <c r="M117" t="n">
        <v>0.51976</v>
      </c>
      <c r="N117" t="n">
        <v>2.5112</v>
      </c>
      <c r="O117" t="n">
        <v>0.095912</v>
      </c>
      <c r="P117" t="n">
        <v>0.24069</v>
      </c>
      <c r="Q117" t="n">
        <v>0.029379</v>
      </c>
      <c r="R117" t="n">
        <v>1.3001</v>
      </c>
      <c r="S117" t="n">
        <v>0.03</v>
      </c>
      <c r="T117" t="n">
        <v>4.0098</v>
      </c>
      <c r="U117" t="n">
        <v>0.40942</v>
      </c>
      <c r="V117" t="n">
        <v>44.89</v>
      </c>
      <c r="W117" t="n">
        <v>0.02</v>
      </c>
      <c r="X117" t="n">
        <v>0.3515</v>
      </c>
      <c r="Y117" t="n">
        <v>0.56924</v>
      </c>
      <c r="Z117" t="n">
        <v>0.37</v>
      </c>
      <c r="AA117" t="n">
        <v>54</v>
      </c>
      <c r="AB117" t="n">
        <v>29</v>
      </c>
      <c r="AC117" t="n">
        <v>0</v>
      </c>
      <c r="AD117" t="n">
        <v>280000</v>
      </c>
      <c r="AE117" t="n">
        <v>299.75</v>
      </c>
      <c r="AF117" t="n">
        <v>0.35</v>
      </c>
      <c r="AG117" t="n">
        <v>1</v>
      </c>
      <c r="AH117" t="n">
        <v>1</v>
      </c>
      <c r="AI117" t="n">
        <v>1.1425</v>
      </c>
      <c r="AJ117" t="inlineStr">
        <is>
          <t>21a_FC11_OCR1.3_DR35</t>
        </is>
      </c>
    </row>
    <row r="118">
      <c r="A118" t="inlineStr">
        <is>
          <t>PM5</t>
        </is>
      </c>
      <c r="B118" t="inlineStr">
        <is>
          <t>NGI</t>
        </is>
      </c>
      <c r="C118" t="inlineStr">
        <is>
          <t>Empire_Wind_1</t>
        </is>
      </c>
      <c r="D118" t="inlineStr">
        <is>
          <t>L2</t>
        </is>
      </c>
      <c r="E118" t="n">
        <v>0</v>
      </c>
      <c r="F118" t="n">
        <v>15</v>
      </c>
      <c r="G118" t="n">
        <v>-30.5</v>
      </c>
      <c r="H118" t="n">
        <v>40</v>
      </c>
      <c r="I118" t="n">
        <v>9.5</v>
      </c>
      <c r="J118" t="n">
        <v>30</v>
      </c>
      <c r="K118" t="n">
        <v>3.9951</v>
      </c>
      <c r="L118" t="n">
        <v>4.7004</v>
      </c>
      <c r="M118" t="n">
        <v>0.51976</v>
      </c>
      <c r="N118" t="n">
        <v>2.4977</v>
      </c>
      <c r="O118" t="n">
        <v>0.09642299999999999</v>
      </c>
      <c r="P118" t="n">
        <v>0.24069</v>
      </c>
      <c r="Q118" t="n">
        <v>0.029379</v>
      </c>
      <c r="R118" t="n">
        <v>1.1898</v>
      </c>
      <c r="S118" t="n">
        <v>0.03</v>
      </c>
      <c r="T118" t="n">
        <v>3.8837</v>
      </c>
      <c r="U118" t="n">
        <v>0.39214</v>
      </c>
      <c r="V118" t="n">
        <v>44.89</v>
      </c>
      <c r="W118" t="n">
        <v>0.02</v>
      </c>
      <c r="X118" t="n">
        <v>0.3515</v>
      </c>
      <c r="Y118" t="n">
        <v>0.56924</v>
      </c>
      <c r="Z118" t="n">
        <v>0.37</v>
      </c>
      <c r="AA118" t="n">
        <v>54</v>
      </c>
      <c r="AB118" t="n">
        <v>29</v>
      </c>
      <c r="AC118" t="n">
        <v>0</v>
      </c>
      <c r="AD118" t="n">
        <v>280000</v>
      </c>
      <c r="AE118" t="n">
        <v>299.75</v>
      </c>
      <c r="AF118" t="n">
        <v>0.35</v>
      </c>
      <c r="AG118" t="n">
        <v>1</v>
      </c>
      <c r="AH118" t="n">
        <v>1</v>
      </c>
      <c r="AI118" t="n">
        <v>1.1425</v>
      </c>
      <c r="AJ118" t="inlineStr">
        <is>
          <t>21a_FC11_OCR1.3_DR35</t>
        </is>
      </c>
    </row>
    <row r="119">
      <c r="A119" t="inlineStr">
        <is>
          <t>PM5</t>
        </is>
      </c>
      <c r="B119" t="inlineStr">
        <is>
          <t>NGI</t>
        </is>
      </c>
      <c r="C119" t="inlineStr">
        <is>
          <t>Empire_Wind_1</t>
        </is>
      </c>
      <c r="D119" t="inlineStr">
        <is>
          <t>L2</t>
        </is>
      </c>
      <c r="E119" t="n">
        <v>0</v>
      </c>
      <c r="F119" t="n">
        <v>15</v>
      </c>
      <c r="G119" t="n">
        <v>-30</v>
      </c>
      <c r="H119" t="n">
        <v>35</v>
      </c>
      <c r="I119" t="n">
        <v>9.5</v>
      </c>
      <c r="J119" t="n">
        <v>30</v>
      </c>
      <c r="K119" t="n">
        <v>4.3483</v>
      </c>
      <c r="L119" t="n">
        <v>4.7008</v>
      </c>
      <c r="M119" t="n">
        <v>0.51976</v>
      </c>
      <c r="N119" t="n">
        <v>2.5095</v>
      </c>
      <c r="O119" t="n">
        <v>0.09597899999999999</v>
      </c>
      <c r="P119" t="n">
        <v>0.24069</v>
      </c>
      <c r="Q119" t="n">
        <v>0.029379</v>
      </c>
      <c r="R119" t="n">
        <v>1.3001</v>
      </c>
      <c r="S119" t="n">
        <v>0.03</v>
      </c>
      <c r="T119" t="n">
        <v>4.0098</v>
      </c>
      <c r="U119" t="n">
        <v>0.40942</v>
      </c>
      <c r="V119" t="n">
        <v>44.89</v>
      </c>
      <c r="W119" t="n">
        <v>0.02</v>
      </c>
      <c r="X119" t="n">
        <v>0.3515</v>
      </c>
      <c r="Y119" t="n">
        <v>0.56924</v>
      </c>
      <c r="Z119" t="n">
        <v>0.37</v>
      </c>
      <c r="AA119" t="n">
        <v>54</v>
      </c>
      <c r="AB119" t="n">
        <v>29</v>
      </c>
      <c r="AC119" t="n">
        <v>0</v>
      </c>
      <c r="AD119" t="n">
        <v>280000</v>
      </c>
      <c r="AE119" t="n">
        <v>299.75</v>
      </c>
      <c r="AF119" t="n">
        <v>0.35</v>
      </c>
      <c r="AG119" t="n">
        <v>1</v>
      </c>
      <c r="AH119" t="n">
        <v>1</v>
      </c>
      <c r="AI119" t="n">
        <v>1.1425</v>
      </c>
      <c r="AJ119" t="inlineStr">
        <is>
          <t>21a_FC11_OCR1.3_DR35</t>
        </is>
      </c>
    </row>
    <row r="120">
      <c r="A120" t="inlineStr">
        <is>
          <t>PM5</t>
        </is>
      </c>
      <c r="B120" t="inlineStr">
        <is>
          <t>NGI</t>
        </is>
      </c>
      <c r="C120" t="inlineStr">
        <is>
          <t>Empire_Wind_1</t>
        </is>
      </c>
      <c r="D120" t="inlineStr">
        <is>
          <t>L2</t>
        </is>
      </c>
      <c r="E120" t="n">
        <v>0</v>
      </c>
      <c r="F120" t="n">
        <v>15</v>
      </c>
      <c r="G120" t="n">
        <v>-30</v>
      </c>
      <c r="H120" t="n">
        <v>40</v>
      </c>
      <c r="I120" t="n">
        <v>9.5</v>
      </c>
      <c r="J120" t="n">
        <v>30</v>
      </c>
      <c r="K120" t="n">
        <v>3.9485</v>
      </c>
      <c r="L120" t="n">
        <v>4.7008</v>
      </c>
      <c r="M120" t="n">
        <v>0.51976</v>
      </c>
      <c r="N120" t="n">
        <v>2.4962</v>
      </c>
      <c r="O120" t="n">
        <v>0.096482</v>
      </c>
      <c r="P120" t="n">
        <v>0.24069</v>
      </c>
      <c r="Q120" t="n">
        <v>0.029379</v>
      </c>
      <c r="R120" t="n">
        <v>1.1898</v>
      </c>
      <c r="S120" t="n">
        <v>0.03</v>
      </c>
      <c r="T120" t="n">
        <v>3.8837</v>
      </c>
      <c r="U120" t="n">
        <v>0.39214</v>
      </c>
      <c r="V120" t="n">
        <v>44.89</v>
      </c>
      <c r="W120" t="n">
        <v>0.02</v>
      </c>
      <c r="X120" t="n">
        <v>0.3515</v>
      </c>
      <c r="Y120" t="n">
        <v>0.56924</v>
      </c>
      <c r="Z120" t="n">
        <v>0.37</v>
      </c>
      <c r="AA120" t="n">
        <v>54</v>
      </c>
      <c r="AB120" t="n">
        <v>29</v>
      </c>
      <c r="AC120" t="n">
        <v>0</v>
      </c>
      <c r="AD120" t="n">
        <v>280000</v>
      </c>
      <c r="AE120" t="n">
        <v>299.75</v>
      </c>
      <c r="AF120" t="n">
        <v>0.35</v>
      </c>
      <c r="AG120" t="n">
        <v>1</v>
      </c>
      <c r="AH120" t="n">
        <v>1</v>
      </c>
      <c r="AI120" t="n">
        <v>1.1425</v>
      </c>
      <c r="AJ120" t="inlineStr">
        <is>
          <t>21a_FC11_OCR1.3_DR35</t>
        </is>
      </c>
    </row>
    <row r="121">
      <c r="A121" t="inlineStr">
        <is>
          <t>PM5</t>
        </is>
      </c>
      <c r="B121" t="inlineStr">
        <is>
          <t>NGI</t>
        </is>
      </c>
      <c r="C121" t="inlineStr">
        <is>
          <t>Empire_Wind_1</t>
        </is>
      </c>
      <c r="D121" t="inlineStr">
        <is>
          <t>L2</t>
        </is>
      </c>
      <c r="E121" t="n">
        <v>0</v>
      </c>
      <c r="F121" t="n">
        <v>15</v>
      </c>
      <c r="G121" t="n">
        <v>-29.5</v>
      </c>
      <c r="H121" t="n">
        <v>35</v>
      </c>
      <c r="I121" t="n">
        <v>9.5</v>
      </c>
      <c r="J121" t="n">
        <v>30</v>
      </c>
      <c r="K121" t="n">
        <v>4.295</v>
      </c>
      <c r="L121" t="n">
        <v>4.7012</v>
      </c>
      <c r="M121" t="n">
        <v>0.51976</v>
      </c>
      <c r="N121" t="n">
        <v>2.5077</v>
      </c>
      <c r="O121" t="n">
        <v>0.09604600000000001</v>
      </c>
      <c r="P121" t="n">
        <v>0.24069</v>
      </c>
      <c r="Q121" t="n">
        <v>0.029379</v>
      </c>
      <c r="R121" t="n">
        <v>1.3001</v>
      </c>
      <c r="S121" t="n">
        <v>0.03</v>
      </c>
      <c r="T121" t="n">
        <v>4.0098</v>
      </c>
      <c r="U121" t="n">
        <v>0.40942</v>
      </c>
      <c r="V121" t="n">
        <v>44.89</v>
      </c>
      <c r="W121" t="n">
        <v>0.02</v>
      </c>
      <c r="X121" t="n">
        <v>0.3515</v>
      </c>
      <c r="Y121" t="n">
        <v>0.56924</v>
      </c>
      <c r="Z121" t="n">
        <v>0.37</v>
      </c>
      <c r="AA121" t="n">
        <v>54</v>
      </c>
      <c r="AB121" t="n">
        <v>29</v>
      </c>
      <c r="AC121" t="n">
        <v>0</v>
      </c>
      <c r="AD121" t="n">
        <v>280000</v>
      </c>
      <c r="AE121" t="n">
        <v>299.75</v>
      </c>
      <c r="AF121" t="n">
        <v>0.35</v>
      </c>
      <c r="AG121" t="n">
        <v>1</v>
      </c>
      <c r="AH121" t="n">
        <v>1</v>
      </c>
      <c r="AI121" t="n">
        <v>1.1425</v>
      </c>
      <c r="AJ121" t="inlineStr">
        <is>
          <t>21a_FC11_OCR1.3_DR35</t>
        </is>
      </c>
    </row>
    <row r="122">
      <c r="A122" t="inlineStr">
        <is>
          <t>PM5</t>
        </is>
      </c>
      <c r="B122" t="inlineStr">
        <is>
          <t>NGI</t>
        </is>
      </c>
      <c r="C122" t="inlineStr">
        <is>
          <t>Empire_Wind_1</t>
        </is>
      </c>
      <c r="D122" t="inlineStr">
        <is>
          <t>L2</t>
        </is>
      </c>
      <c r="E122" t="n">
        <v>0</v>
      </c>
      <c r="F122" t="n">
        <v>15</v>
      </c>
      <c r="G122" t="n">
        <v>-29.5</v>
      </c>
      <c r="H122" t="n">
        <v>40</v>
      </c>
      <c r="I122" t="n">
        <v>9.5</v>
      </c>
      <c r="J122" t="n">
        <v>30</v>
      </c>
      <c r="K122" t="n">
        <v>3.9018</v>
      </c>
      <c r="L122" t="n">
        <v>4.7012</v>
      </c>
      <c r="M122" t="n">
        <v>0.51976</v>
      </c>
      <c r="N122" t="n">
        <v>2.4947</v>
      </c>
      <c r="O122" t="n">
        <v>0.096541</v>
      </c>
      <c r="P122" t="n">
        <v>0.24069</v>
      </c>
      <c r="Q122" t="n">
        <v>0.029379</v>
      </c>
      <c r="R122" t="n">
        <v>1.1898</v>
      </c>
      <c r="S122" t="n">
        <v>0.03</v>
      </c>
      <c r="T122" t="n">
        <v>3.8837</v>
      </c>
      <c r="U122" t="n">
        <v>0.39214</v>
      </c>
      <c r="V122" t="n">
        <v>44.89</v>
      </c>
      <c r="W122" t="n">
        <v>0.02</v>
      </c>
      <c r="X122" t="n">
        <v>0.3515</v>
      </c>
      <c r="Y122" t="n">
        <v>0.56924</v>
      </c>
      <c r="Z122" t="n">
        <v>0.37</v>
      </c>
      <c r="AA122" t="n">
        <v>54</v>
      </c>
      <c r="AB122" t="n">
        <v>29</v>
      </c>
      <c r="AC122" t="n">
        <v>0</v>
      </c>
      <c r="AD122" t="n">
        <v>280000</v>
      </c>
      <c r="AE122" t="n">
        <v>299.75</v>
      </c>
      <c r="AF122" t="n">
        <v>0.35</v>
      </c>
      <c r="AG122" t="n">
        <v>1</v>
      </c>
      <c r="AH122" t="n">
        <v>1</v>
      </c>
      <c r="AI122" t="n">
        <v>1.1425</v>
      </c>
      <c r="AJ122" t="inlineStr">
        <is>
          <t>21a_FC11_OCR1.3_DR35</t>
        </is>
      </c>
    </row>
    <row r="123">
      <c r="A123" t="inlineStr">
        <is>
          <t>PM5</t>
        </is>
      </c>
      <c r="B123" t="inlineStr">
        <is>
          <t>NGI</t>
        </is>
      </c>
      <c r="C123" t="inlineStr">
        <is>
          <t>Empire_Wind_1</t>
        </is>
      </c>
      <c r="D123" t="inlineStr">
        <is>
          <t>L2</t>
        </is>
      </c>
      <c r="E123" t="n">
        <v>0</v>
      </c>
      <c r="F123" t="n">
        <v>15</v>
      </c>
      <c r="G123" t="n">
        <v>-29</v>
      </c>
      <c r="H123" t="n">
        <v>35</v>
      </c>
      <c r="I123" t="n">
        <v>9.5</v>
      </c>
      <c r="J123" t="n">
        <v>30</v>
      </c>
      <c r="K123" t="n">
        <v>4.2417</v>
      </c>
      <c r="L123" t="n">
        <v>4.7016</v>
      </c>
      <c r="M123" t="n">
        <v>0.51976</v>
      </c>
      <c r="N123" t="n">
        <v>2.506</v>
      </c>
      <c r="O123" t="n">
        <v>0.096114</v>
      </c>
      <c r="P123" t="n">
        <v>0.24069</v>
      </c>
      <c r="Q123" t="n">
        <v>0.029379</v>
      </c>
      <c r="R123" t="n">
        <v>1.3001</v>
      </c>
      <c r="S123" t="n">
        <v>0.03</v>
      </c>
      <c r="T123" t="n">
        <v>4.0098</v>
      </c>
      <c r="U123" t="n">
        <v>0.40942</v>
      </c>
      <c r="V123" t="n">
        <v>44.89</v>
      </c>
      <c r="W123" t="n">
        <v>0.02</v>
      </c>
      <c r="X123" t="n">
        <v>0.3515</v>
      </c>
      <c r="Y123" t="n">
        <v>0.56924</v>
      </c>
      <c r="Z123" t="n">
        <v>0.37</v>
      </c>
      <c r="AA123" t="n">
        <v>54</v>
      </c>
      <c r="AB123" t="n">
        <v>29</v>
      </c>
      <c r="AC123" t="n">
        <v>0</v>
      </c>
      <c r="AD123" t="n">
        <v>280000</v>
      </c>
      <c r="AE123" t="n">
        <v>299.75</v>
      </c>
      <c r="AF123" t="n">
        <v>0.35</v>
      </c>
      <c r="AG123" t="n">
        <v>1</v>
      </c>
      <c r="AH123" t="n">
        <v>1</v>
      </c>
      <c r="AI123" t="n">
        <v>1.1425</v>
      </c>
      <c r="AJ123" t="inlineStr">
        <is>
          <t>21a_FC11_OCR1.3_DR35</t>
        </is>
      </c>
    </row>
    <row r="124">
      <c r="A124" t="inlineStr">
        <is>
          <t>PM5</t>
        </is>
      </c>
      <c r="B124" t="inlineStr">
        <is>
          <t>NGI</t>
        </is>
      </c>
      <c r="C124" t="inlineStr">
        <is>
          <t>Empire_Wind_1</t>
        </is>
      </c>
      <c r="D124" t="inlineStr">
        <is>
          <t>L2</t>
        </is>
      </c>
      <c r="E124" t="n">
        <v>0</v>
      </c>
      <c r="F124" t="n">
        <v>15</v>
      </c>
      <c r="G124" t="n">
        <v>-29</v>
      </c>
      <c r="H124" t="n">
        <v>40</v>
      </c>
      <c r="I124" t="n">
        <v>9.5</v>
      </c>
      <c r="J124" t="n">
        <v>30</v>
      </c>
      <c r="K124" t="n">
        <v>3.8552</v>
      </c>
      <c r="L124" t="n">
        <v>4.7016</v>
      </c>
      <c r="M124" t="n">
        <v>0.51976</v>
      </c>
      <c r="N124" t="n">
        <v>2.4931</v>
      </c>
      <c r="O124" t="n">
        <v>0.096599</v>
      </c>
      <c r="P124" t="n">
        <v>0.24069</v>
      </c>
      <c r="Q124" t="n">
        <v>0.029379</v>
      </c>
      <c r="R124" t="n">
        <v>1.1898</v>
      </c>
      <c r="S124" t="n">
        <v>0.03</v>
      </c>
      <c r="T124" t="n">
        <v>3.8837</v>
      </c>
      <c r="U124" t="n">
        <v>0.39214</v>
      </c>
      <c r="V124" t="n">
        <v>44.89</v>
      </c>
      <c r="W124" t="n">
        <v>0.02</v>
      </c>
      <c r="X124" t="n">
        <v>0.3515</v>
      </c>
      <c r="Y124" t="n">
        <v>0.56924</v>
      </c>
      <c r="Z124" t="n">
        <v>0.37</v>
      </c>
      <c r="AA124" t="n">
        <v>54</v>
      </c>
      <c r="AB124" t="n">
        <v>29</v>
      </c>
      <c r="AC124" t="n">
        <v>0</v>
      </c>
      <c r="AD124" t="n">
        <v>280000</v>
      </c>
      <c r="AE124" t="n">
        <v>299.75</v>
      </c>
      <c r="AF124" t="n">
        <v>0.35</v>
      </c>
      <c r="AG124" t="n">
        <v>1</v>
      </c>
      <c r="AH124" t="n">
        <v>1</v>
      </c>
      <c r="AI124" t="n">
        <v>1.1425</v>
      </c>
      <c r="AJ124" t="inlineStr">
        <is>
          <t>21a_FC11_OCR1.3_DR35</t>
        </is>
      </c>
    </row>
    <row r="125">
      <c r="A125" t="inlineStr">
        <is>
          <t>PM5</t>
        </is>
      </c>
      <c r="B125" t="inlineStr">
        <is>
          <t>NGI</t>
        </is>
      </c>
      <c r="C125" t="inlineStr">
        <is>
          <t>Empire_Wind_1</t>
        </is>
      </c>
      <c r="D125" t="inlineStr">
        <is>
          <t>L2</t>
        </is>
      </c>
      <c r="E125" t="n">
        <v>0</v>
      </c>
      <c r="F125" t="n">
        <v>15</v>
      </c>
      <c r="G125" t="n">
        <v>-28.5</v>
      </c>
      <c r="H125" t="n">
        <v>35</v>
      </c>
      <c r="I125" t="n">
        <v>9.5</v>
      </c>
      <c r="J125" t="n">
        <v>30</v>
      </c>
      <c r="K125" t="n">
        <v>4.1884</v>
      </c>
      <c r="L125" t="n">
        <v>4.7019</v>
      </c>
      <c r="M125" t="n">
        <v>0.51976</v>
      </c>
      <c r="N125" t="n">
        <v>2.5042</v>
      </c>
      <c r="O125" t="n">
        <v>0.096181</v>
      </c>
      <c r="P125" t="n">
        <v>0.24069</v>
      </c>
      <c r="Q125" t="n">
        <v>0.029379</v>
      </c>
      <c r="R125" t="n">
        <v>1.3001</v>
      </c>
      <c r="S125" t="n">
        <v>0.03</v>
      </c>
      <c r="T125" t="n">
        <v>4.0098</v>
      </c>
      <c r="U125" t="n">
        <v>0.40942</v>
      </c>
      <c r="V125" t="n">
        <v>44.89</v>
      </c>
      <c r="W125" t="n">
        <v>0.02</v>
      </c>
      <c r="X125" t="n">
        <v>0.3515</v>
      </c>
      <c r="Y125" t="n">
        <v>0.56924</v>
      </c>
      <c r="Z125" t="n">
        <v>0.37</v>
      </c>
      <c r="AA125" t="n">
        <v>54</v>
      </c>
      <c r="AB125" t="n">
        <v>29</v>
      </c>
      <c r="AC125" t="n">
        <v>0</v>
      </c>
      <c r="AD125" t="n">
        <v>280000</v>
      </c>
      <c r="AE125" t="n">
        <v>299.75</v>
      </c>
      <c r="AF125" t="n">
        <v>0.35</v>
      </c>
      <c r="AG125" t="n">
        <v>1</v>
      </c>
      <c r="AH125" t="n">
        <v>1</v>
      </c>
      <c r="AI125" t="n">
        <v>1.1425</v>
      </c>
      <c r="AJ125" t="inlineStr">
        <is>
          <t>21a_FC11_OCR1.3_DR35</t>
        </is>
      </c>
    </row>
    <row r="126">
      <c r="A126" t="inlineStr">
        <is>
          <t>PM5</t>
        </is>
      </c>
      <c r="B126" t="inlineStr">
        <is>
          <t>NGI</t>
        </is>
      </c>
      <c r="C126" t="inlineStr">
        <is>
          <t>Empire_Wind_1</t>
        </is>
      </c>
      <c r="D126" t="inlineStr">
        <is>
          <t>L2</t>
        </is>
      </c>
      <c r="E126" t="n">
        <v>0</v>
      </c>
      <c r="F126" t="n">
        <v>15</v>
      </c>
      <c r="G126" t="n">
        <v>-28.5</v>
      </c>
      <c r="H126" t="n">
        <v>40</v>
      </c>
      <c r="I126" t="n">
        <v>9.5</v>
      </c>
      <c r="J126" t="n">
        <v>30</v>
      </c>
      <c r="K126" t="n">
        <v>3.8085</v>
      </c>
      <c r="L126" t="n">
        <v>4.7019</v>
      </c>
      <c r="M126" t="n">
        <v>0.51976</v>
      </c>
      <c r="N126" t="n">
        <v>2.4916</v>
      </c>
      <c r="O126" t="n">
        <v>0.09665799999999999</v>
      </c>
      <c r="P126" t="n">
        <v>0.24069</v>
      </c>
      <c r="Q126" t="n">
        <v>0.029379</v>
      </c>
      <c r="R126" t="n">
        <v>1.1898</v>
      </c>
      <c r="S126" t="n">
        <v>0.03</v>
      </c>
      <c r="T126" t="n">
        <v>3.8837</v>
      </c>
      <c r="U126" t="n">
        <v>0.39214</v>
      </c>
      <c r="V126" t="n">
        <v>44.89</v>
      </c>
      <c r="W126" t="n">
        <v>0.02</v>
      </c>
      <c r="X126" t="n">
        <v>0.3515</v>
      </c>
      <c r="Y126" t="n">
        <v>0.56924</v>
      </c>
      <c r="Z126" t="n">
        <v>0.37</v>
      </c>
      <c r="AA126" t="n">
        <v>54</v>
      </c>
      <c r="AB126" t="n">
        <v>29</v>
      </c>
      <c r="AC126" t="n">
        <v>0</v>
      </c>
      <c r="AD126" t="n">
        <v>280000</v>
      </c>
      <c r="AE126" t="n">
        <v>299.75</v>
      </c>
      <c r="AF126" t="n">
        <v>0.35</v>
      </c>
      <c r="AG126" t="n">
        <v>1</v>
      </c>
      <c r="AH126" t="n">
        <v>1</v>
      </c>
      <c r="AI126" t="n">
        <v>1.1425</v>
      </c>
      <c r="AJ126" t="inlineStr">
        <is>
          <t>21a_FC11_OCR1.3_DR35</t>
        </is>
      </c>
    </row>
    <row r="127">
      <c r="A127" t="inlineStr">
        <is>
          <t>PM5</t>
        </is>
      </c>
      <c r="B127" t="inlineStr">
        <is>
          <t>NGI</t>
        </is>
      </c>
      <c r="C127" t="inlineStr">
        <is>
          <t>Empire_Wind_1</t>
        </is>
      </c>
      <c r="D127" t="inlineStr">
        <is>
          <t>S3</t>
        </is>
      </c>
      <c r="E127" t="n">
        <v>0</v>
      </c>
      <c r="F127" t="n">
        <v>16</v>
      </c>
      <c r="G127" t="n">
        <v>-34.4</v>
      </c>
      <c r="H127" t="n">
        <v>35</v>
      </c>
      <c r="I127" t="n">
        <v>9.699999999999999</v>
      </c>
      <c r="J127" t="n">
        <v>999939.6311</v>
      </c>
      <c r="K127" t="n">
        <v>6.3586</v>
      </c>
      <c r="L127" t="n">
        <v>25.2563</v>
      </c>
      <c r="M127" t="n">
        <v>0.95912</v>
      </c>
      <c r="N127" t="n">
        <v>327.1307</v>
      </c>
      <c r="O127" t="n">
        <v>0.048904</v>
      </c>
      <c r="P127" t="n">
        <v>15.754</v>
      </c>
      <c r="Q127" t="n">
        <v>0.99844</v>
      </c>
      <c r="R127" t="n">
        <v>40</v>
      </c>
      <c r="S127" t="n">
        <v>0.02</v>
      </c>
      <c r="T127" t="n">
        <v>0.06813</v>
      </c>
      <c r="U127" t="n">
        <v>0.4507</v>
      </c>
      <c r="V127" t="n">
        <v>35</v>
      </c>
      <c r="W127" t="n">
        <v>0.015358</v>
      </c>
      <c r="X127" t="n">
        <v>0.0082402</v>
      </c>
      <c r="Y127" t="n">
        <v>0.34236</v>
      </c>
      <c r="Z127" t="n">
        <v>0.37</v>
      </c>
      <c r="AA127" t="n">
        <v>75</v>
      </c>
      <c r="AB127" t="n">
        <v>30</v>
      </c>
      <c r="AC127" t="n">
        <v>0</v>
      </c>
      <c r="AD127" t="n">
        <v>390000</v>
      </c>
      <c r="AE127" t="n">
        <v>292.34</v>
      </c>
      <c r="AF127" t="n">
        <v>0.35</v>
      </c>
      <c r="AG127" t="n">
        <v>1</v>
      </c>
      <c r="AH127" t="n">
        <v>1</v>
      </c>
      <c r="AI127" t="n">
        <v>1.5431</v>
      </c>
      <c r="AJ127" t="inlineStr">
        <is>
          <t>21a_FC11_OCR1.3_DR35</t>
        </is>
      </c>
    </row>
    <row r="128">
      <c r="A128" t="inlineStr">
        <is>
          <t>PM5</t>
        </is>
      </c>
      <c r="B128" t="inlineStr">
        <is>
          <t>NGI</t>
        </is>
      </c>
      <c r="C128" t="inlineStr">
        <is>
          <t>Empire_Wind_1</t>
        </is>
      </c>
      <c r="D128" t="inlineStr">
        <is>
          <t>S3</t>
        </is>
      </c>
      <c r="E128" t="n">
        <v>0</v>
      </c>
      <c r="F128" t="n">
        <v>16</v>
      </c>
      <c r="G128" t="n">
        <v>-34.4</v>
      </c>
      <c r="H128" t="n">
        <v>40</v>
      </c>
      <c r="I128" t="n">
        <v>9.699999999999999</v>
      </c>
      <c r="J128" t="n">
        <v>999939.6311</v>
      </c>
      <c r="K128" t="n">
        <v>5.6888</v>
      </c>
      <c r="L128" t="n">
        <v>25.2563</v>
      </c>
      <c r="M128" t="n">
        <v>0.95912</v>
      </c>
      <c r="N128" t="n">
        <v>288.2004</v>
      </c>
      <c r="O128" t="n">
        <v>0.055316</v>
      </c>
      <c r="P128" t="n">
        <v>15.754</v>
      </c>
      <c r="Q128" t="n">
        <v>0.99844</v>
      </c>
      <c r="R128" t="n">
        <v>40</v>
      </c>
      <c r="S128" t="n">
        <v>0.02</v>
      </c>
      <c r="T128" t="n">
        <v>0.06813</v>
      </c>
      <c r="U128" t="n">
        <v>0.4507</v>
      </c>
      <c r="V128" t="n">
        <v>35</v>
      </c>
      <c r="W128" t="n">
        <v>0.015358</v>
      </c>
      <c r="X128" t="n">
        <v>0.0082402</v>
      </c>
      <c r="Y128" t="n">
        <v>0.34236</v>
      </c>
      <c r="Z128" t="n">
        <v>0.37</v>
      </c>
      <c r="AA128" t="n">
        <v>75</v>
      </c>
      <c r="AB128" t="n">
        <v>30</v>
      </c>
      <c r="AC128" t="n">
        <v>0</v>
      </c>
      <c r="AD128" t="n">
        <v>390000</v>
      </c>
      <c r="AE128" t="n">
        <v>292.34</v>
      </c>
      <c r="AF128" t="n">
        <v>0.35</v>
      </c>
      <c r="AG128" t="n">
        <v>1</v>
      </c>
      <c r="AH128" t="n">
        <v>1</v>
      </c>
      <c r="AI128" t="n">
        <v>1.5431</v>
      </c>
      <c r="AJ128" t="inlineStr">
        <is>
          <t>21a_FC11_OCR1.3_DR35</t>
        </is>
      </c>
    </row>
    <row r="129">
      <c r="A129" t="inlineStr">
        <is>
          <t>PM5</t>
        </is>
      </c>
      <c r="B129" t="inlineStr">
        <is>
          <t>NGI</t>
        </is>
      </c>
      <c r="C129" t="inlineStr">
        <is>
          <t>Empire_Wind_1</t>
        </is>
      </c>
      <c r="D129" t="inlineStr">
        <is>
          <t>S3</t>
        </is>
      </c>
      <c r="E129" t="n">
        <v>0</v>
      </c>
      <c r="F129" t="n">
        <v>16</v>
      </c>
      <c r="G129" t="n">
        <v>-33.9</v>
      </c>
      <c r="H129" t="n">
        <v>35</v>
      </c>
      <c r="I129" t="n">
        <v>9.699999999999999</v>
      </c>
      <c r="J129" t="n">
        <v>999939.6311</v>
      </c>
      <c r="K129" t="n">
        <v>6.2807</v>
      </c>
      <c r="L129" t="n">
        <v>24.8921</v>
      </c>
      <c r="M129" t="n">
        <v>0.95912</v>
      </c>
      <c r="N129" t="n">
        <v>322.1433</v>
      </c>
      <c r="O129" t="n">
        <v>0.049649</v>
      </c>
      <c r="P129" t="n">
        <v>15.754</v>
      </c>
      <c r="Q129" t="n">
        <v>0.99844</v>
      </c>
      <c r="R129" t="n">
        <v>40</v>
      </c>
      <c r="S129" t="n">
        <v>0.02</v>
      </c>
      <c r="T129" t="n">
        <v>0.06813</v>
      </c>
      <c r="U129" t="n">
        <v>0.4507</v>
      </c>
      <c r="V129" t="n">
        <v>35</v>
      </c>
      <c r="W129" t="n">
        <v>0.015358</v>
      </c>
      <c r="X129" t="n">
        <v>0.0082402</v>
      </c>
      <c r="Y129" t="n">
        <v>0.34236</v>
      </c>
      <c r="Z129" t="n">
        <v>0.37</v>
      </c>
      <c r="AA129" t="n">
        <v>75</v>
      </c>
      <c r="AB129" t="n">
        <v>30</v>
      </c>
      <c r="AC129" t="n">
        <v>0</v>
      </c>
      <c r="AD129" t="n">
        <v>390000</v>
      </c>
      <c r="AE129" t="n">
        <v>292.34</v>
      </c>
      <c r="AF129" t="n">
        <v>0.35</v>
      </c>
      <c r="AG129" t="n">
        <v>1</v>
      </c>
      <c r="AH129" t="n">
        <v>1</v>
      </c>
      <c r="AI129" t="n">
        <v>1.5431</v>
      </c>
      <c r="AJ129" t="inlineStr">
        <is>
          <t>21a_FC11_OCR1.3_DR35</t>
        </is>
      </c>
    </row>
    <row r="130">
      <c r="A130" t="inlineStr">
        <is>
          <t>PM5</t>
        </is>
      </c>
      <c r="B130" t="inlineStr">
        <is>
          <t>NGI</t>
        </is>
      </c>
      <c r="C130" t="inlineStr">
        <is>
          <t>Empire_Wind_1</t>
        </is>
      </c>
      <c r="D130" t="inlineStr">
        <is>
          <t>S3</t>
        </is>
      </c>
      <c r="E130" t="n">
        <v>0</v>
      </c>
      <c r="F130" t="n">
        <v>16</v>
      </c>
      <c r="G130" t="n">
        <v>-33.9</v>
      </c>
      <c r="H130" t="n">
        <v>40</v>
      </c>
      <c r="I130" t="n">
        <v>9.699999999999999</v>
      </c>
      <c r="J130" t="n">
        <v>999939.6311</v>
      </c>
      <c r="K130" t="n">
        <v>5.6207</v>
      </c>
      <c r="L130" t="n">
        <v>24.8921</v>
      </c>
      <c r="M130" t="n">
        <v>0.95912</v>
      </c>
      <c r="N130" t="n">
        <v>284.8014</v>
      </c>
      <c r="O130" t="n">
        <v>0.055968</v>
      </c>
      <c r="P130" t="n">
        <v>15.754</v>
      </c>
      <c r="Q130" t="n">
        <v>0.99844</v>
      </c>
      <c r="R130" t="n">
        <v>40</v>
      </c>
      <c r="S130" t="n">
        <v>0.02</v>
      </c>
      <c r="T130" t="n">
        <v>0.06813</v>
      </c>
      <c r="U130" t="n">
        <v>0.4507</v>
      </c>
      <c r="V130" t="n">
        <v>35</v>
      </c>
      <c r="W130" t="n">
        <v>0.015358</v>
      </c>
      <c r="X130" t="n">
        <v>0.0082402</v>
      </c>
      <c r="Y130" t="n">
        <v>0.34236</v>
      </c>
      <c r="Z130" t="n">
        <v>0.37</v>
      </c>
      <c r="AA130" t="n">
        <v>75</v>
      </c>
      <c r="AB130" t="n">
        <v>30</v>
      </c>
      <c r="AC130" t="n">
        <v>0</v>
      </c>
      <c r="AD130" t="n">
        <v>390000</v>
      </c>
      <c r="AE130" t="n">
        <v>292.34</v>
      </c>
      <c r="AF130" t="n">
        <v>0.35</v>
      </c>
      <c r="AG130" t="n">
        <v>1</v>
      </c>
      <c r="AH130" t="n">
        <v>1</v>
      </c>
      <c r="AI130" t="n">
        <v>1.5431</v>
      </c>
      <c r="AJ130" t="inlineStr">
        <is>
          <t>21a_FC11_OCR1.3_DR35</t>
        </is>
      </c>
    </row>
    <row r="131">
      <c r="A131" t="inlineStr">
        <is>
          <t>PM5</t>
        </is>
      </c>
      <c r="B131" t="inlineStr">
        <is>
          <t>NGI</t>
        </is>
      </c>
      <c r="C131" t="inlineStr">
        <is>
          <t>Empire_Wind_1</t>
        </is>
      </c>
      <c r="D131" t="inlineStr">
        <is>
          <t>S3</t>
        </is>
      </c>
      <c r="E131" t="n">
        <v>0</v>
      </c>
      <c r="F131" t="n">
        <v>16</v>
      </c>
      <c r="G131" t="n">
        <v>-33.4</v>
      </c>
      <c r="H131" t="n">
        <v>35</v>
      </c>
      <c r="I131" t="n">
        <v>9.699999999999999</v>
      </c>
      <c r="J131" t="n">
        <v>999939.6311</v>
      </c>
      <c r="K131" t="n">
        <v>6.2029</v>
      </c>
      <c r="L131" t="n">
        <v>24.5279</v>
      </c>
      <c r="M131" t="n">
        <v>0.95912</v>
      </c>
      <c r="N131" t="n">
        <v>317.3057</v>
      </c>
      <c r="O131" t="n">
        <v>0.050395</v>
      </c>
      <c r="P131" t="n">
        <v>15.754</v>
      </c>
      <c r="Q131" t="n">
        <v>0.99844</v>
      </c>
      <c r="R131" t="n">
        <v>40</v>
      </c>
      <c r="S131" t="n">
        <v>0.02</v>
      </c>
      <c r="T131" t="n">
        <v>0.06813</v>
      </c>
      <c r="U131" t="n">
        <v>0.4507</v>
      </c>
      <c r="V131" t="n">
        <v>35</v>
      </c>
      <c r="W131" t="n">
        <v>0.015358</v>
      </c>
      <c r="X131" t="n">
        <v>0.0082402</v>
      </c>
      <c r="Y131" t="n">
        <v>0.34236</v>
      </c>
      <c r="Z131" t="n">
        <v>0.37</v>
      </c>
      <c r="AA131" t="n">
        <v>75</v>
      </c>
      <c r="AB131" t="n">
        <v>30</v>
      </c>
      <c r="AC131" t="n">
        <v>0</v>
      </c>
      <c r="AD131" t="n">
        <v>390000</v>
      </c>
      <c r="AE131" t="n">
        <v>292.34</v>
      </c>
      <c r="AF131" t="n">
        <v>0.35</v>
      </c>
      <c r="AG131" t="n">
        <v>1</v>
      </c>
      <c r="AH131" t="n">
        <v>1</v>
      </c>
      <c r="AI131" t="n">
        <v>1.5431</v>
      </c>
      <c r="AJ131" t="inlineStr">
        <is>
          <t>21a_FC11_OCR1.3_DR35</t>
        </is>
      </c>
    </row>
    <row r="132">
      <c r="A132" t="inlineStr">
        <is>
          <t>PM5</t>
        </is>
      </c>
      <c r="B132" t="inlineStr">
        <is>
          <t>NGI</t>
        </is>
      </c>
      <c r="C132" t="inlineStr">
        <is>
          <t>Empire_Wind_1</t>
        </is>
      </c>
      <c r="D132" t="inlineStr">
        <is>
          <t>S3</t>
        </is>
      </c>
      <c r="E132" t="n">
        <v>0</v>
      </c>
      <c r="F132" t="n">
        <v>16</v>
      </c>
      <c r="G132" t="n">
        <v>-33.4</v>
      </c>
      <c r="H132" t="n">
        <v>40</v>
      </c>
      <c r="I132" t="n">
        <v>9.699999999999999</v>
      </c>
      <c r="J132" t="n">
        <v>999939.6311</v>
      </c>
      <c r="K132" t="n">
        <v>5.5525</v>
      </c>
      <c r="L132" t="n">
        <v>24.5279</v>
      </c>
      <c r="M132" t="n">
        <v>0.95912</v>
      </c>
      <c r="N132" t="n">
        <v>281.4816</v>
      </c>
      <c r="O132" t="n">
        <v>0.056621</v>
      </c>
      <c r="P132" t="n">
        <v>15.754</v>
      </c>
      <c r="Q132" t="n">
        <v>0.99844</v>
      </c>
      <c r="R132" t="n">
        <v>40</v>
      </c>
      <c r="S132" t="n">
        <v>0.02</v>
      </c>
      <c r="T132" t="n">
        <v>0.06813</v>
      </c>
      <c r="U132" t="n">
        <v>0.4507</v>
      </c>
      <c r="V132" t="n">
        <v>35</v>
      </c>
      <c r="W132" t="n">
        <v>0.015358</v>
      </c>
      <c r="X132" t="n">
        <v>0.0082402</v>
      </c>
      <c r="Y132" t="n">
        <v>0.34236</v>
      </c>
      <c r="Z132" t="n">
        <v>0.37</v>
      </c>
      <c r="AA132" t="n">
        <v>75</v>
      </c>
      <c r="AB132" t="n">
        <v>30</v>
      </c>
      <c r="AC132" t="n">
        <v>0</v>
      </c>
      <c r="AD132" t="n">
        <v>390000</v>
      </c>
      <c r="AE132" t="n">
        <v>292.34</v>
      </c>
      <c r="AF132" t="n">
        <v>0.35</v>
      </c>
      <c r="AG132" t="n">
        <v>1</v>
      </c>
      <c r="AH132" t="n">
        <v>1</v>
      </c>
      <c r="AI132" t="n">
        <v>1.5431</v>
      </c>
      <c r="AJ132" t="inlineStr">
        <is>
          <t>21a_FC11_OCR1.3_DR35</t>
        </is>
      </c>
    </row>
    <row r="133">
      <c r="A133" t="inlineStr">
        <is>
          <t>PM5</t>
        </is>
      </c>
      <c r="B133" t="inlineStr">
        <is>
          <t>NGI</t>
        </is>
      </c>
      <c r="C133" t="inlineStr">
        <is>
          <t>Empire_Wind_1</t>
        </is>
      </c>
      <c r="D133" t="inlineStr">
        <is>
          <t>S3</t>
        </is>
      </c>
      <c r="E133" t="n">
        <v>0</v>
      </c>
      <c r="F133" t="n">
        <v>16</v>
      </c>
      <c r="G133" t="n">
        <v>-32.9</v>
      </c>
      <c r="H133" t="n">
        <v>35</v>
      </c>
      <c r="I133" t="n">
        <v>9.699999999999999</v>
      </c>
      <c r="J133" t="n">
        <v>999939.6311</v>
      </c>
      <c r="K133" t="n">
        <v>6.125</v>
      </c>
      <c r="L133" t="n">
        <v>24.1637</v>
      </c>
      <c r="M133" t="n">
        <v>0.95912</v>
      </c>
      <c r="N133" t="n">
        <v>312.6112</v>
      </c>
      <c r="O133" t="n">
        <v>0.05114</v>
      </c>
      <c r="P133" t="n">
        <v>15.754</v>
      </c>
      <c r="Q133" t="n">
        <v>0.99844</v>
      </c>
      <c r="R133" t="n">
        <v>40</v>
      </c>
      <c r="S133" t="n">
        <v>0.02</v>
      </c>
      <c r="T133" t="n">
        <v>0.06813</v>
      </c>
      <c r="U133" t="n">
        <v>0.4507</v>
      </c>
      <c r="V133" t="n">
        <v>35</v>
      </c>
      <c r="W133" t="n">
        <v>0.015358</v>
      </c>
      <c r="X133" t="n">
        <v>0.0082402</v>
      </c>
      <c r="Y133" t="n">
        <v>0.34236</v>
      </c>
      <c r="Z133" t="n">
        <v>0.37</v>
      </c>
      <c r="AA133" t="n">
        <v>75</v>
      </c>
      <c r="AB133" t="n">
        <v>30</v>
      </c>
      <c r="AC133" t="n">
        <v>0</v>
      </c>
      <c r="AD133" t="n">
        <v>390000</v>
      </c>
      <c r="AE133" t="n">
        <v>292.34</v>
      </c>
      <c r="AF133" t="n">
        <v>0.35</v>
      </c>
      <c r="AG133" t="n">
        <v>1</v>
      </c>
      <c r="AH133" t="n">
        <v>1</v>
      </c>
      <c r="AI133" t="n">
        <v>1.5431</v>
      </c>
      <c r="AJ133" t="inlineStr">
        <is>
          <t>21a_FC11_OCR1.3_DR35</t>
        </is>
      </c>
    </row>
    <row r="134">
      <c r="A134" t="inlineStr">
        <is>
          <t>PM5</t>
        </is>
      </c>
      <c r="B134" t="inlineStr">
        <is>
          <t>NGI</t>
        </is>
      </c>
      <c r="C134" t="inlineStr">
        <is>
          <t>Empire_Wind_1</t>
        </is>
      </c>
      <c r="D134" t="inlineStr">
        <is>
          <t>S3</t>
        </is>
      </c>
      <c r="E134" t="n">
        <v>0</v>
      </c>
      <c r="F134" t="n">
        <v>16</v>
      </c>
      <c r="G134" t="n">
        <v>-32.9</v>
      </c>
      <c r="H134" t="n">
        <v>40</v>
      </c>
      <c r="I134" t="n">
        <v>9.699999999999999</v>
      </c>
      <c r="J134" t="n">
        <v>999939.6311</v>
      </c>
      <c r="K134" t="n">
        <v>5.4844</v>
      </c>
      <c r="L134" t="n">
        <v>24.1637</v>
      </c>
      <c r="M134" t="n">
        <v>0.95912</v>
      </c>
      <c r="N134" t="n">
        <v>278.2384</v>
      </c>
      <c r="O134" t="n">
        <v>0.057273</v>
      </c>
      <c r="P134" t="n">
        <v>15.754</v>
      </c>
      <c r="Q134" t="n">
        <v>0.99844</v>
      </c>
      <c r="R134" t="n">
        <v>40</v>
      </c>
      <c r="S134" t="n">
        <v>0.02</v>
      </c>
      <c r="T134" t="n">
        <v>0.06813</v>
      </c>
      <c r="U134" t="n">
        <v>0.4507</v>
      </c>
      <c r="V134" t="n">
        <v>35</v>
      </c>
      <c r="W134" t="n">
        <v>0.015358</v>
      </c>
      <c r="X134" t="n">
        <v>0.0082402</v>
      </c>
      <c r="Y134" t="n">
        <v>0.34236</v>
      </c>
      <c r="Z134" t="n">
        <v>0.37</v>
      </c>
      <c r="AA134" t="n">
        <v>75</v>
      </c>
      <c r="AB134" t="n">
        <v>30</v>
      </c>
      <c r="AC134" t="n">
        <v>0</v>
      </c>
      <c r="AD134" t="n">
        <v>390000</v>
      </c>
      <c r="AE134" t="n">
        <v>292.34</v>
      </c>
      <c r="AF134" t="n">
        <v>0.35</v>
      </c>
      <c r="AG134" t="n">
        <v>1</v>
      </c>
      <c r="AH134" t="n">
        <v>1</v>
      </c>
      <c r="AI134" t="n">
        <v>1.5431</v>
      </c>
      <c r="AJ134" t="inlineStr">
        <is>
          <t>21a_FC11_OCR1.3_DR35</t>
        </is>
      </c>
    </row>
    <row r="135">
      <c r="A135" t="inlineStr">
        <is>
          <t>PM5</t>
        </is>
      </c>
      <c r="B135" t="inlineStr">
        <is>
          <t>NGI</t>
        </is>
      </c>
      <c r="C135" t="inlineStr">
        <is>
          <t>Empire_Wind_1</t>
        </is>
      </c>
      <c r="D135" t="inlineStr">
        <is>
          <t>S3</t>
        </is>
      </c>
      <c r="E135" t="n">
        <v>0</v>
      </c>
      <c r="F135" t="n">
        <v>16</v>
      </c>
      <c r="G135" t="n">
        <v>-32.4</v>
      </c>
      <c r="H135" t="n">
        <v>35</v>
      </c>
      <c r="I135" t="n">
        <v>9.699999999999999</v>
      </c>
      <c r="J135" t="n">
        <v>999939.6311</v>
      </c>
      <c r="K135" t="n">
        <v>6.0471</v>
      </c>
      <c r="L135" t="n">
        <v>23.7996</v>
      </c>
      <c r="M135" t="n">
        <v>0.95912</v>
      </c>
      <c r="N135" t="n">
        <v>308.0535</v>
      </c>
      <c r="O135" t="n">
        <v>0.051886</v>
      </c>
      <c r="P135" t="n">
        <v>15.754</v>
      </c>
      <c r="Q135" t="n">
        <v>0.99844</v>
      </c>
      <c r="R135" t="n">
        <v>40</v>
      </c>
      <c r="S135" t="n">
        <v>0.02</v>
      </c>
      <c r="T135" t="n">
        <v>0.06813</v>
      </c>
      <c r="U135" t="n">
        <v>0.4507</v>
      </c>
      <c r="V135" t="n">
        <v>35</v>
      </c>
      <c r="W135" t="n">
        <v>0.015358</v>
      </c>
      <c r="X135" t="n">
        <v>0.0082402</v>
      </c>
      <c r="Y135" t="n">
        <v>0.34236</v>
      </c>
      <c r="Z135" t="n">
        <v>0.37</v>
      </c>
      <c r="AA135" t="n">
        <v>75</v>
      </c>
      <c r="AB135" t="n">
        <v>30</v>
      </c>
      <c r="AC135" t="n">
        <v>0</v>
      </c>
      <c r="AD135" t="n">
        <v>390000</v>
      </c>
      <c r="AE135" t="n">
        <v>292.34</v>
      </c>
      <c r="AF135" t="n">
        <v>0.35</v>
      </c>
      <c r="AG135" t="n">
        <v>1</v>
      </c>
      <c r="AH135" t="n">
        <v>1</v>
      </c>
      <c r="AI135" t="n">
        <v>1.5431</v>
      </c>
      <c r="AJ135" t="inlineStr">
        <is>
          <t>21a_FC11_OCR1.3_DR35</t>
        </is>
      </c>
    </row>
    <row r="136">
      <c r="A136" t="inlineStr">
        <is>
          <t>PM5</t>
        </is>
      </c>
      <c r="B136" t="inlineStr">
        <is>
          <t>NGI</t>
        </is>
      </c>
      <c r="C136" t="inlineStr">
        <is>
          <t>Empire_Wind_1</t>
        </is>
      </c>
      <c r="D136" t="inlineStr">
        <is>
          <t>S3</t>
        </is>
      </c>
      <c r="E136" t="n">
        <v>0</v>
      </c>
      <c r="F136" t="n">
        <v>16</v>
      </c>
      <c r="G136" t="n">
        <v>-32.4</v>
      </c>
      <c r="H136" t="n">
        <v>40</v>
      </c>
      <c r="I136" t="n">
        <v>9.699999999999999</v>
      </c>
      <c r="J136" t="n">
        <v>999939.6311</v>
      </c>
      <c r="K136" t="n">
        <v>5.4162</v>
      </c>
      <c r="L136" t="n">
        <v>23.7996</v>
      </c>
      <c r="M136" t="n">
        <v>0.95912</v>
      </c>
      <c r="N136" t="n">
        <v>275.069</v>
      </c>
      <c r="O136" t="n">
        <v>0.057925</v>
      </c>
      <c r="P136" t="n">
        <v>15.754</v>
      </c>
      <c r="Q136" t="n">
        <v>0.99844</v>
      </c>
      <c r="R136" t="n">
        <v>40</v>
      </c>
      <c r="S136" t="n">
        <v>0.02</v>
      </c>
      <c r="T136" t="n">
        <v>0.06813</v>
      </c>
      <c r="U136" t="n">
        <v>0.4507</v>
      </c>
      <c r="V136" t="n">
        <v>35</v>
      </c>
      <c r="W136" t="n">
        <v>0.015358</v>
      </c>
      <c r="X136" t="n">
        <v>0.0082402</v>
      </c>
      <c r="Y136" t="n">
        <v>0.34236</v>
      </c>
      <c r="Z136" t="n">
        <v>0.37</v>
      </c>
      <c r="AA136" t="n">
        <v>75</v>
      </c>
      <c r="AB136" t="n">
        <v>30</v>
      </c>
      <c r="AC136" t="n">
        <v>0</v>
      </c>
      <c r="AD136" t="n">
        <v>390000</v>
      </c>
      <c r="AE136" t="n">
        <v>292.34</v>
      </c>
      <c r="AF136" t="n">
        <v>0.35</v>
      </c>
      <c r="AG136" t="n">
        <v>1</v>
      </c>
      <c r="AH136" t="n">
        <v>1</v>
      </c>
      <c r="AI136" t="n">
        <v>1.5431</v>
      </c>
      <c r="AJ136" t="inlineStr">
        <is>
          <t>21a_FC11_OCR1.3_DR35</t>
        </is>
      </c>
    </row>
    <row r="137">
      <c r="A137" t="inlineStr">
        <is>
          <t>PM5</t>
        </is>
      </c>
      <c r="B137" t="inlineStr">
        <is>
          <t>NGI</t>
        </is>
      </c>
      <c r="C137" t="inlineStr">
        <is>
          <t>Empire_Wind_1</t>
        </is>
      </c>
      <c r="D137" t="inlineStr">
        <is>
          <t>S3</t>
        </is>
      </c>
      <c r="E137" t="n">
        <v>0</v>
      </c>
      <c r="F137" t="n">
        <v>16</v>
      </c>
      <c r="G137" t="n">
        <v>-31.9</v>
      </c>
      <c r="H137" t="n">
        <v>35</v>
      </c>
      <c r="I137" t="n">
        <v>9.699999999999999</v>
      </c>
      <c r="J137" t="n">
        <v>999939.6311</v>
      </c>
      <c r="K137" t="n">
        <v>5.9692</v>
      </c>
      <c r="L137" t="n">
        <v>23.4354</v>
      </c>
      <c r="M137" t="n">
        <v>0.95912</v>
      </c>
      <c r="N137" t="n">
        <v>303.6269</v>
      </c>
      <c r="O137" t="n">
        <v>0.052632</v>
      </c>
      <c r="P137" t="n">
        <v>15.754</v>
      </c>
      <c r="Q137" t="n">
        <v>0.99844</v>
      </c>
      <c r="R137" t="n">
        <v>40</v>
      </c>
      <c r="S137" t="n">
        <v>0.02</v>
      </c>
      <c r="T137" t="n">
        <v>0.06813</v>
      </c>
      <c r="U137" t="n">
        <v>0.4507</v>
      </c>
      <c r="V137" t="n">
        <v>35</v>
      </c>
      <c r="W137" t="n">
        <v>0.015358</v>
      </c>
      <c r="X137" t="n">
        <v>0.0082402</v>
      </c>
      <c r="Y137" t="n">
        <v>0.34236</v>
      </c>
      <c r="Z137" t="n">
        <v>0.37</v>
      </c>
      <c r="AA137" t="n">
        <v>75</v>
      </c>
      <c r="AB137" t="n">
        <v>30</v>
      </c>
      <c r="AC137" t="n">
        <v>0</v>
      </c>
      <c r="AD137" t="n">
        <v>390000</v>
      </c>
      <c r="AE137" t="n">
        <v>292.34</v>
      </c>
      <c r="AF137" t="n">
        <v>0.35</v>
      </c>
      <c r="AG137" t="n">
        <v>1</v>
      </c>
      <c r="AH137" t="n">
        <v>1</v>
      </c>
      <c r="AI137" t="n">
        <v>1.5431</v>
      </c>
      <c r="AJ137" t="inlineStr">
        <is>
          <t>21a_FC11_OCR1.3_DR35</t>
        </is>
      </c>
    </row>
    <row r="138">
      <c r="A138" t="inlineStr">
        <is>
          <t>PM5</t>
        </is>
      </c>
      <c r="B138" t="inlineStr">
        <is>
          <t>NGI</t>
        </is>
      </c>
      <c r="C138" t="inlineStr">
        <is>
          <t>Empire_Wind_1</t>
        </is>
      </c>
      <c r="D138" t="inlineStr">
        <is>
          <t>S3</t>
        </is>
      </c>
      <c r="E138" t="n">
        <v>0</v>
      </c>
      <c r="F138" t="n">
        <v>16</v>
      </c>
      <c r="G138" t="n">
        <v>-31.9</v>
      </c>
      <c r="H138" t="n">
        <v>40</v>
      </c>
      <c r="I138" t="n">
        <v>9.699999999999999</v>
      </c>
      <c r="J138" t="n">
        <v>999939.6311</v>
      </c>
      <c r="K138" t="n">
        <v>5.348</v>
      </c>
      <c r="L138" t="n">
        <v>23.4354</v>
      </c>
      <c r="M138" t="n">
        <v>0.95912</v>
      </c>
      <c r="N138" t="n">
        <v>271.971</v>
      </c>
      <c r="O138" t="n">
        <v>0.058578</v>
      </c>
      <c r="P138" t="n">
        <v>15.754</v>
      </c>
      <c r="Q138" t="n">
        <v>0.99844</v>
      </c>
      <c r="R138" t="n">
        <v>40</v>
      </c>
      <c r="S138" t="n">
        <v>0.02</v>
      </c>
      <c r="T138" t="n">
        <v>0.06813</v>
      </c>
      <c r="U138" t="n">
        <v>0.4507</v>
      </c>
      <c r="V138" t="n">
        <v>35</v>
      </c>
      <c r="W138" t="n">
        <v>0.015358</v>
      </c>
      <c r="X138" t="n">
        <v>0.0082402</v>
      </c>
      <c r="Y138" t="n">
        <v>0.34236</v>
      </c>
      <c r="Z138" t="n">
        <v>0.37</v>
      </c>
      <c r="AA138" t="n">
        <v>75</v>
      </c>
      <c r="AB138" t="n">
        <v>30</v>
      </c>
      <c r="AC138" t="n">
        <v>0</v>
      </c>
      <c r="AD138" t="n">
        <v>390000</v>
      </c>
      <c r="AE138" t="n">
        <v>292.34</v>
      </c>
      <c r="AF138" t="n">
        <v>0.35</v>
      </c>
      <c r="AG138" t="n">
        <v>1</v>
      </c>
      <c r="AH138" t="n">
        <v>1</v>
      </c>
      <c r="AI138" t="n">
        <v>1.5431</v>
      </c>
      <c r="AJ138" t="inlineStr">
        <is>
          <t>21a_FC11_OCR1.3_DR35</t>
        </is>
      </c>
    </row>
    <row r="139">
      <c r="A139" t="inlineStr">
        <is>
          <t>PM5</t>
        </is>
      </c>
      <c r="B139" t="inlineStr">
        <is>
          <t>NGI</t>
        </is>
      </c>
      <c r="C139" t="inlineStr">
        <is>
          <t>Empire_Wind_1</t>
        </is>
      </c>
      <c r="D139" t="inlineStr">
        <is>
          <t>S3</t>
        </is>
      </c>
      <c r="E139" t="n">
        <v>0</v>
      </c>
      <c r="F139" t="n">
        <v>17</v>
      </c>
      <c r="G139" t="n">
        <v>-37.4</v>
      </c>
      <c r="H139" t="n">
        <v>40</v>
      </c>
      <c r="I139" t="n">
        <v>9.699999999999999</v>
      </c>
      <c r="J139" t="n">
        <v>999939.6311</v>
      </c>
      <c r="K139" t="n">
        <v>6.0977</v>
      </c>
      <c r="L139" t="n">
        <v>27.4415</v>
      </c>
      <c r="M139" t="n">
        <v>0.95912</v>
      </c>
      <c r="N139" t="n">
        <v>310.4296</v>
      </c>
      <c r="O139" t="n">
        <v>0.051401</v>
      </c>
      <c r="P139" t="n">
        <v>15.754</v>
      </c>
      <c r="Q139" t="n">
        <v>0.99844</v>
      </c>
      <c r="R139" t="n">
        <v>40</v>
      </c>
      <c r="S139" t="n">
        <v>0.02</v>
      </c>
      <c r="T139" t="n">
        <v>0.06813</v>
      </c>
      <c r="U139" t="n">
        <v>0.4507</v>
      </c>
      <c r="V139" t="n">
        <v>35</v>
      </c>
      <c r="W139" t="n">
        <v>0.015358</v>
      </c>
      <c r="X139" t="n">
        <v>0.0082402</v>
      </c>
      <c r="Y139" t="n">
        <v>0.34236</v>
      </c>
      <c r="Z139" t="n">
        <v>0.37</v>
      </c>
      <c r="AA139" t="n">
        <v>75</v>
      </c>
      <c r="AB139" t="n">
        <v>30</v>
      </c>
      <c r="AC139" t="n">
        <v>0</v>
      </c>
      <c r="AD139" t="n">
        <v>390000</v>
      </c>
      <c r="AE139" t="n">
        <v>322.64</v>
      </c>
      <c r="AF139" t="n">
        <v>0.35</v>
      </c>
      <c r="AG139" t="n">
        <v>1</v>
      </c>
      <c r="AH139" t="n">
        <v>1</v>
      </c>
      <c r="AI139" t="n">
        <v>1.5431</v>
      </c>
      <c r="AJ139" t="inlineStr">
        <is>
          <t>21a_FC11_OCR1.3_DR35</t>
        </is>
      </c>
    </row>
    <row r="140">
      <c r="A140" t="inlineStr">
        <is>
          <t>PM5</t>
        </is>
      </c>
      <c r="B140" t="inlineStr">
        <is>
          <t>NGI</t>
        </is>
      </c>
      <c r="C140" t="inlineStr">
        <is>
          <t>Empire_Wind_1</t>
        </is>
      </c>
      <c r="D140" t="inlineStr">
        <is>
          <t>S3</t>
        </is>
      </c>
      <c r="E140" t="n">
        <v>0</v>
      </c>
      <c r="F140" t="n">
        <v>17</v>
      </c>
      <c r="G140" t="n">
        <v>-36.9</v>
      </c>
      <c r="H140" t="n">
        <v>40</v>
      </c>
      <c r="I140" t="n">
        <v>9.699999999999999</v>
      </c>
      <c r="J140" t="n">
        <v>999939.6311</v>
      </c>
      <c r="K140" t="n">
        <v>6.0296</v>
      </c>
      <c r="L140" t="n">
        <v>27.0773</v>
      </c>
      <c r="M140" t="n">
        <v>0.95912</v>
      </c>
      <c r="N140" t="n">
        <v>306.4896</v>
      </c>
      <c r="O140" t="n">
        <v>0.052054</v>
      </c>
      <c r="P140" t="n">
        <v>15.754</v>
      </c>
      <c r="Q140" t="n">
        <v>0.99844</v>
      </c>
      <c r="R140" t="n">
        <v>40</v>
      </c>
      <c r="S140" t="n">
        <v>0.02</v>
      </c>
      <c r="T140" t="n">
        <v>0.06813</v>
      </c>
      <c r="U140" t="n">
        <v>0.4507</v>
      </c>
      <c r="V140" t="n">
        <v>35</v>
      </c>
      <c r="W140" t="n">
        <v>0.015358</v>
      </c>
      <c r="X140" t="n">
        <v>0.0082402</v>
      </c>
      <c r="Y140" t="n">
        <v>0.34236</v>
      </c>
      <c r="Z140" t="n">
        <v>0.37</v>
      </c>
      <c r="AA140" t="n">
        <v>75</v>
      </c>
      <c r="AB140" t="n">
        <v>30</v>
      </c>
      <c r="AC140" t="n">
        <v>0</v>
      </c>
      <c r="AD140" t="n">
        <v>390000</v>
      </c>
      <c r="AE140" t="n">
        <v>322.64</v>
      </c>
      <c r="AF140" t="n">
        <v>0.35</v>
      </c>
      <c r="AG140" t="n">
        <v>1</v>
      </c>
      <c r="AH140" t="n">
        <v>1</v>
      </c>
      <c r="AI140" t="n">
        <v>1.5431</v>
      </c>
      <c r="AJ140" t="inlineStr">
        <is>
          <t>21a_FC11_OCR1.3_DR35</t>
        </is>
      </c>
    </row>
    <row r="141">
      <c r="A141" t="inlineStr">
        <is>
          <t>PM5</t>
        </is>
      </c>
      <c r="B141" t="inlineStr">
        <is>
          <t>NGI</t>
        </is>
      </c>
      <c r="C141" t="inlineStr">
        <is>
          <t>Empire_Wind_1</t>
        </is>
      </c>
      <c r="D141" t="inlineStr">
        <is>
          <t>S3</t>
        </is>
      </c>
      <c r="E141" t="n">
        <v>0</v>
      </c>
      <c r="F141" t="n">
        <v>17</v>
      </c>
      <c r="G141" t="n">
        <v>-36.4</v>
      </c>
      <c r="H141" t="n">
        <v>40</v>
      </c>
      <c r="I141" t="n">
        <v>9.699999999999999</v>
      </c>
      <c r="J141" t="n">
        <v>999939.6311</v>
      </c>
      <c r="K141" t="n">
        <v>5.9614</v>
      </c>
      <c r="L141" t="n">
        <v>26.7131</v>
      </c>
      <c r="M141" t="n">
        <v>0.95912</v>
      </c>
      <c r="N141" t="n">
        <v>302.6484</v>
      </c>
      <c r="O141" t="n">
        <v>0.052706</v>
      </c>
      <c r="P141" t="n">
        <v>15.754</v>
      </c>
      <c r="Q141" t="n">
        <v>0.99844</v>
      </c>
      <c r="R141" t="n">
        <v>40</v>
      </c>
      <c r="S141" t="n">
        <v>0.02</v>
      </c>
      <c r="T141" t="n">
        <v>0.06813</v>
      </c>
      <c r="U141" t="n">
        <v>0.4507</v>
      </c>
      <c r="V141" t="n">
        <v>35</v>
      </c>
      <c r="W141" t="n">
        <v>0.015358</v>
      </c>
      <c r="X141" t="n">
        <v>0.0082402</v>
      </c>
      <c r="Y141" t="n">
        <v>0.34236</v>
      </c>
      <c r="Z141" t="n">
        <v>0.37</v>
      </c>
      <c r="AA141" t="n">
        <v>75</v>
      </c>
      <c r="AB141" t="n">
        <v>30</v>
      </c>
      <c r="AC141" t="n">
        <v>0</v>
      </c>
      <c r="AD141" t="n">
        <v>390000</v>
      </c>
      <c r="AE141" t="n">
        <v>322.64</v>
      </c>
      <c r="AF141" t="n">
        <v>0.35</v>
      </c>
      <c r="AG141" t="n">
        <v>1</v>
      </c>
      <c r="AH141" t="n">
        <v>1</v>
      </c>
      <c r="AI141" t="n">
        <v>1.5431</v>
      </c>
      <c r="AJ141" t="inlineStr">
        <is>
          <t>21a_FC11_OCR1.3_DR35</t>
        </is>
      </c>
    </row>
    <row r="142">
      <c r="A142" t="inlineStr">
        <is>
          <t>PM5</t>
        </is>
      </c>
      <c r="B142" t="inlineStr">
        <is>
          <t>NGI</t>
        </is>
      </c>
      <c r="C142" t="inlineStr">
        <is>
          <t>Empire_Wind_1</t>
        </is>
      </c>
      <c r="D142" t="inlineStr">
        <is>
          <t>S3</t>
        </is>
      </c>
      <c r="E142" t="n">
        <v>0</v>
      </c>
      <c r="F142" t="n">
        <v>17</v>
      </c>
      <c r="G142" t="n">
        <v>-35.9</v>
      </c>
      <c r="H142" t="n">
        <v>40</v>
      </c>
      <c r="I142" t="n">
        <v>9.699999999999999</v>
      </c>
      <c r="J142" t="n">
        <v>999939.6311</v>
      </c>
      <c r="K142" t="n">
        <v>5.8933</v>
      </c>
      <c r="L142" t="n">
        <v>26.3489</v>
      </c>
      <c r="M142" t="n">
        <v>0.95912</v>
      </c>
      <c r="N142" t="n">
        <v>298.9023</v>
      </c>
      <c r="O142" t="n">
        <v>0.053359</v>
      </c>
      <c r="P142" t="n">
        <v>15.754</v>
      </c>
      <c r="Q142" t="n">
        <v>0.99844</v>
      </c>
      <c r="R142" t="n">
        <v>40</v>
      </c>
      <c r="S142" t="n">
        <v>0.02</v>
      </c>
      <c r="T142" t="n">
        <v>0.06813</v>
      </c>
      <c r="U142" t="n">
        <v>0.4507</v>
      </c>
      <c r="V142" t="n">
        <v>35</v>
      </c>
      <c r="W142" t="n">
        <v>0.015358</v>
      </c>
      <c r="X142" t="n">
        <v>0.0082402</v>
      </c>
      <c r="Y142" t="n">
        <v>0.34236</v>
      </c>
      <c r="Z142" t="n">
        <v>0.37</v>
      </c>
      <c r="AA142" t="n">
        <v>75</v>
      </c>
      <c r="AB142" t="n">
        <v>30</v>
      </c>
      <c r="AC142" t="n">
        <v>0</v>
      </c>
      <c r="AD142" t="n">
        <v>390000</v>
      </c>
      <c r="AE142" t="n">
        <v>322.64</v>
      </c>
      <c r="AF142" t="n">
        <v>0.35</v>
      </c>
      <c r="AG142" t="n">
        <v>1</v>
      </c>
      <c r="AH142" t="n">
        <v>1</v>
      </c>
      <c r="AI142" t="n">
        <v>1.5431</v>
      </c>
      <c r="AJ142" t="inlineStr">
        <is>
          <t>21a_FC11_OCR1.3_DR35</t>
        </is>
      </c>
    </row>
    <row r="143">
      <c r="A143" t="inlineStr">
        <is>
          <t>PM5</t>
        </is>
      </c>
      <c r="B143" t="inlineStr">
        <is>
          <t>NGI</t>
        </is>
      </c>
      <c r="C143" t="inlineStr">
        <is>
          <t>Empire_Wind_1</t>
        </is>
      </c>
      <c r="D143" t="inlineStr">
        <is>
          <t>S3</t>
        </is>
      </c>
      <c r="E143" t="n">
        <v>0</v>
      </c>
      <c r="F143" t="n">
        <v>17</v>
      </c>
      <c r="G143" t="n">
        <v>-35.4</v>
      </c>
      <c r="H143" t="n">
        <v>40</v>
      </c>
      <c r="I143" t="n">
        <v>9.699999999999999</v>
      </c>
      <c r="J143" t="n">
        <v>999939.6311</v>
      </c>
      <c r="K143" t="n">
        <v>5.8251</v>
      </c>
      <c r="L143" t="n">
        <v>25.9847</v>
      </c>
      <c r="M143" t="n">
        <v>0.95912</v>
      </c>
      <c r="N143" t="n">
        <v>295.2478</v>
      </c>
      <c r="O143" t="n">
        <v>0.054011</v>
      </c>
      <c r="P143" t="n">
        <v>15.754</v>
      </c>
      <c r="Q143" t="n">
        <v>0.99844</v>
      </c>
      <c r="R143" t="n">
        <v>40</v>
      </c>
      <c r="S143" t="n">
        <v>0.02</v>
      </c>
      <c r="T143" t="n">
        <v>0.06813</v>
      </c>
      <c r="U143" t="n">
        <v>0.4507</v>
      </c>
      <c r="V143" t="n">
        <v>35</v>
      </c>
      <c r="W143" t="n">
        <v>0.015358</v>
      </c>
      <c r="X143" t="n">
        <v>0.0082402</v>
      </c>
      <c r="Y143" t="n">
        <v>0.34236</v>
      </c>
      <c r="Z143" t="n">
        <v>0.37</v>
      </c>
      <c r="AA143" t="n">
        <v>75</v>
      </c>
      <c r="AB143" t="n">
        <v>30</v>
      </c>
      <c r="AC143" t="n">
        <v>0</v>
      </c>
      <c r="AD143" t="n">
        <v>390000</v>
      </c>
      <c r="AE143" t="n">
        <v>322.64</v>
      </c>
      <c r="AF143" t="n">
        <v>0.35</v>
      </c>
      <c r="AG143" t="n">
        <v>1</v>
      </c>
      <c r="AH143" t="n">
        <v>1</v>
      </c>
      <c r="AI143" t="n">
        <v>1.5431</v>
      </c>
      <c r="AJ143" t="inlineStr">
        <is>
          <t>21a_FC11_OCR1.3_DR35</t>
        </is>
      </c>
    </row>
    <row r="144">
      <c r="A144" t="inlineStr">
        <is>
          <t>PM5</t>
        </is>
      </c>
      <c r="B144" t="inlineStr">
        <is>
          <t>NGI</t>
        </is>
      </c>
      <c r="C144" t="inlineStr">
        <is>
          <t>Empire_Wind_1</t>
        </is>
      </c>
      <c r="D144" t="inlineStr">
        <is>
          <t>S3</t>
        </is>
      </c>
      <c r="E144" t="n">
        <v>0</v>
      </c>
      <c r="F144" t="n">
        <v>17</v>
      </c>
      <c r="G144" t="n">
        <v>-35</v>
      </c>
      <c r="H144" t="n">
        <v>35</v>
      </c>
      <c r="I144" t="n">
        <v>9.699999999999999</v>
      </c>
      <c r="J144" t="n">
        <v>999939.6311</v>
      </c>
      <c r="K144" t="n">
        <v>6.4521</v>
      </c>
      <c r="L144" t="n">
        <v>25.6934</v>
      </c>
      <c r="M144" t="n">
        <v>0.95912</v>
      </c>
      <c r="N144" t="n">
        <v>328.3508</v>
      </c>
      <c r="O144" t="n">
        <v>0.048009</v>
      </c>
      <c r="P144" t="n">
        <v>15.754</v>
      </c>
      <c r="Q144" t="n">
        <v>0.99844</v>
      </c>
      <c r="R144" t="n">
        <v>40</v>
      </c>
      <c r="S144" t="n">
        <v>0.02</v>
      </c>
      <c r="T144" t="n">
        <v>0.06813</v>
      </c>
      <c r="U144" t="n">
        <v>0.4507</v>
      </c>
      <c r="V144" t="n">
        <v>35</v>
      </c>
      <c r="W144" t="n">
        <v>0.015358</v>
      </c>
      <c r="X144" t="n">
        <v>0.0082402</v>
      </c>
      <c r="Y144" t="n">
        <v>0.34236</v>
      </c>
      <c r="Z144" t="n">
        <v>0.37</v>
      </c>
      <c r="AA144" t="n">
        <v>75</v>
      </c>
      <c r="AB144" t="n">
        <v>30</v>
      </c>
      <c r="AC144" t="n">
        <v>0</v>
      </c>
      <c r="AD144" t="n">
        <v>390000</v>
      </c>
      <c r="AE144" t="n">
        <v>322.64</v>
      </c>
      <c r="AF144" t="n">
        <v>0.35</v>
      </c>
      <c r="AG144" t="n">
        <v>1</v>
      </c>
      <c r="AH144" t="n">
        <v>1</v>
      </c>
      <c r="AI144" t="n">
        <v>1.5431</v>
      </c>
      <c r="AJ144" t="inlineStr">
        <is>
          <t>21a_FC11_OCR1.3_DR35</t>
        </is>
      </c>
    </row>
    <row r="145">
      <c r="A145" t="inlineStr">
        <is>
          <t>PM5</t>
        </is>
      </c>
      <c r="B145" t="inlineStr">
        <is>
          <t>NGI</t>
        </is>
      </c>
      <c r="C145" t="inlineStr">
        <is>
          <t>Empire_Wind_1</t>
        </is>
      </c>
      <c r="D145" t="inlineStr">
        <is>
          <t>S3</t>
        </is>
      </c>
      <c r="E145" t="n">
        <v>0</v>
      </c>
      <c r="F145" t="n">
        <v>17</v>
      </c>
      <c r="G145" t="n">
        <v>-34.9</v>
      </c>
      <c r="H145" t="n">
        <v>35</v>
      </c>
      <c r="I145" t="n">
        <v>9.699999999999999</v>
      </c>
      <c r="J145" t="n">
        <v>999939.6311</v>
      </c>
      <c r="K145" t="n">
        <v>6.4365</v>
      </c>
      <c r="L145" t="n">
        <v>25.6205</v>
      </c>
      <c r="M145" t="n">
        <v>0.95912</v>
      </c>
      <c r="N145" t="n">
        <v>328.1468</v>
      </c>
      <c r="O145" t="n">
        <v>0.048158</v>
      </c>
      <c r="P145" t="n">
        <v>15.754</v>
      </c>
      <c r="Q145" t="n">
        <v>0.99844</v>
      </c>
      <c r="R145" t="n">
        <v>40</v>
      </c>
      <c r="S145" t="n">
        <v>0.02</v>
      </c>
      <c r="T145" t="n">
        <v>0.06813</v>
      </c>
      <c r="U145" t="n">
        <v>0.4507</v>
      </c>
      <c r="V145" t="n">
        <v>35</v>
      </c>
      <c r="W145" t="n">
        <v>0.015358</v>
      </c>
      <c r="X145" t="n">
        <v>0.0082402</v>
      </c>
      <c r="Y145" t="n">
        <v>0.34236</v>
      </c>
      <c r="Z145" t="n">
        <v>0.37</v>
      </c>
      <c r="AA145" t="n">
        <v>75</v>
      </c>
      <c r="AB145" t="n">
        <v>30</v>
      </c>
      <c r="AC145" t="n">
        <v>0</v>
      </c>
      <c r="AD145" t="n">
        <v>390000</v>
      </c>
      <c r="AE145" t="n">
        <v>322.64</v>
      </c>
      <c r="AF145" t="n">
        <v>0.35</v>
      </c>
      <c r="AG145" t="n">
        <v>1</v>
      </c>
      <c r="AH145" t="n">
        <v>1</v>
      </c>
      <c r="AI145" t="n">
        <v>1.5431</v>
      </c>
      <c r="AJ145" t="inlineStr">
        <is>
          <t>21a_FC11_OCR1.3_DR35</t>
        </is>
      </c>
    </row>
    <row r="146">
      <c r="A146" t="inlineStr">
        <is>
          <t>PM5</t>
        </is>
      </c>
      <c r="B146" t="inlineStr">
        <is>
          <t>NGI</t>
        </is>
      </c>
      <c r="C146" t="inlineStr">
        <is>
          <t>Empire_Wind_1</t>
        </is>
      </c>
      <c r="D146" t="inlineStr">
        <is>
          <t>S3</t>
        </is>
      </c>
      <c r="E146" t="n">
        <v>0</v>
      </c>
      <c r="F146" t="n">
        <v>17</v>
      </c>
      <c r="G146" t="n">
        <v>-34.9</v>
      </c>
      <c r="H146" t="n">
        <v>40</v>
      </c>
      <c r="I146" t="n">
        <v>9.699999999999999</v>
      </c>
      <c r="J146" t="n">
        <v>999939.6311</v>
      </c>
      <c r="K146" t="n">
        <v>5.757</v>
      </c>
      <c r="L146" t="n">
        <v>25.6205</v>
      </c>
      <c r="M146" t="n">
        <v>0.95912</v>
      </c>
      <c r="N146" t="n">
        <v>291.6815</v>
      </c>
      <c r="O146" t="n">
        <v>0.054663</v>
      </c>
      <c r="P146" t="n">
        <v>15.754</v>
      </c>
      <c r="Q146" t="n">
        <v>0.99844</v>
      </c>
      <c r="R146" t="n">
        <v>40</v>
      </c>
      <c r="S146" t="n">
        <v>0.02</v>
      </c>
      <c r="T146" t="n">
        <v>0.06813</v>
      </c>
      <c r="U146" t="n">
        <v>0.4507</v>
      </c>
      <c r="V146" t="n">
        <v>35</v>
      </c>
      <c r="W146" t="n">
        <v>0.015358</v>
      </c>
      <c r="X146" t="n">
        <v>0.0082402</v>
      </c>
      <c r="Y146" t="n">
        <v>0.34236</v>
      </c>
      <c r="Z146" t="n">
        <v>0.37</v>
      </c>
      <c r="AA146" t="n">
        <v>75</v>
      </c>
      <c r="AB146" t="n">
        <v>30</v>
      </c>
      <c r="AC146" t="n">
        <v>0</v>
      </c>
      <c r="AD146" t="n">
        <v>390000</v>
      </c>
      <c r="AE146" t="n">
        <v>322.64</v>
      </c>
      <c r="AF146" t="n">
        <v>0.35</v>
      </c>
      <c r="AG146" t="n">
        <v>1</v>
      </c>
      <c r="AH146" t="n">
        <v>1</v>
      </c>
      <c r="AI146" t="n">
        <v>1.5431</v>
      </c>
      <c r="AJ146" t="inlineStr">
        <is>
          <t>21a_FC11_OCR1.3_DR35</t>
        </is>
      </c>
    </row>
    <row r="147">
      <c r="A147" t="inlineStr">
        <is>
          <t>PM5</t>
        </is>
      </c>
      <c r="B147" t="inlineStr">
        <is>
          <t>NGI</t>
        </is>
      </c>
      <c r="C147" t="inlineStr">
        <is>
          <t>Empire_Wind_1</t>
        </is>
      </c>
      <c r="D147" t="inlineStr">
        <is>
          <t>S3</t>
        </is>
      </c>
      <c r="E147" t="n">
        <v>0</v>
      </c>
      <c r="F147" t="n">
        <v>18</v>
      </c>
      <c r="G147" t="n">
        <v>-40</v>
      </c>
      <c r="H147" t="n">
        <v>40</v>
      </c>
      <c r="I147" t="n">
        <v>9.699999999999999</v>
      </c>
      <c r="J147" t="n">
        <v>999939.6311</v>
      </c>
      <c r="K147" t="n">
        <v>6.4521</v>
      </c>
      <c r="L147" t="n">
        <v>29.3353</v>
      </c>
      <c r="M147" t="n">
        <v>0.95912</v>
      </c>
      <c r="N147" t="n">
        <v>328.8977</v>
      </c>
      <c r="O147" t="n">
        <v>0.048009</v>
      </c>
      <c r="P147" t="n">
        <v>15.754</v>
      </c>
      <c r="Q147" t="n">
        <v>0.99844</v>
      </c>
      <c r="R147" t="n">
        <v>40</v>
      </c>
      <c r="S147" t="n">
        <v>0.02</v>
      </c>
      <c r="T147" t="n">
        <v>0.06813</v>
      </c>
      <c r="U147" t="n">
        <v>0.4507</v>
      </c>
      <c r="V147" t="n">
        <v>35</v>
      </c>
      <c r="W147" t="n">
        <v>0.015358</v>
      </c>
      <c r="X147" t="n">
        <v>0.0082402</v>
      </c>
      <c r="Y147" t="n">
        <v>0.34236</v>
      </c>
      <c r="Z147" t="n">
        <v>0.37</v>
      </c>
      <c r="AA147" t="n">
        <v>75</v>
      </c>
      <c r="AB147" t="n">
        <v>30</v>
      </c>
      <c r="AC147" t="n">
        <v>0</v>
      </c>
      <c r="AD147" t="n">
        <v>390000</v>
      </c>
      <c r="AE147" t="n">
        <v>352.94</v>
      </c>
      <c r="AF147" t="n">
        <v>0.35</v>
      </c>
      <c r="AG147" t="n">
        <v>1</v>
      </c>
      <c r="AH147" t="n">
        <v>1</v>
      </c>
      <c r="AI147" t="n">
        <v>1.5431</v>
      </c>
      <c r="AJ147" t="inlineStr">
        <is>
          <t>21a_FC11_OCR1.3_DR35</t>
        </is>
      </c>
    </row>
    <row r="148">
      <c r="A148" t="inlineStr">
        <is>
          <t>PM5</t>
        </is>
      </c>
      <c r="B148" t="inlineStr">
        <is>
          <t>NGI</t>
        </is>
      </c>
      <c r="C148" t="inlineStr">
        <is>
          <t>Empire_Wind_1</t>
        </is>
      </c>
      <c r="D148" t="inlineStr">
        <is>
          <t>S3</t>
        </is>
      </c>
      <c r="E148" t="n">
        <v>0</v>
      </c>
      <c r="F148" t="n">
        <v>18</v>
      </c>
      <c r="G148" t="n">
        <v>-39.58</v>
      </c>
      <c r="H148" t="n">
        <v>40</v>
      </c>
      <c r="I148" t="n">
        <v>9.699999999999999</v>
      </c>
      <c r="J148" t="n">
        <v>999939.6311</v>
      </c>
      <c r="K148" t="n">
        <v>6.3949</v>
      </c>
      <c r="L148" t="n">
        <v>29.0293</v>
      </c>
      <c r="M148" t="n">
        <v>0.95912</v>
      </c>
      <c r="N148" t="n">
        <v>328.1468</v>
      </c>
      <c r="O148" t="n">
        <v>0.048557</v>
      </c>
      <c r="P148" t="n">
        <v>15.754</v>
      </c>
      <c r="Q148" t="n">
        <v>0.99844</v>
      </c>
      <c r="R148" t="n">
        <v>40</v>
      </c>
      <c r="S148" t="n">
        <v>0.02</v>
      </c>
      <c r="T148" t="n">
        <v>0.06813</v>
      </c>
      <c r="U148" t="n">
        <v>0.4507</v>
      </c>
      <c r="V148" t="n">
        <v>35</v>
      </c>
      <c r="W148" t="n">
        <v>0.015358</v>
      </c>
      <c r="X148" t="n">
        <v>0.0082402</v>
      </c>
      <c r="Y148" t="n">
        <v>0.34236</v>
      </c>
      <c r="Z148" t="n">
        <v>0.37</v>
      </c>
      <c r="AA148" t="n">
        <v>75</v>
      </c>
      <c r="AB148" t="n">
        <v>30</v>
      </c>
      <c r="AC148" t="n">
        <v>0</v>
      </c>
      <c r="AD148" t="n">
        <v>390000</v>
      </c>
      <c r="AE148" t="n">
        <v>352.94</v>
      </c>
      <c r="AF148" t="n">
        <v>0.35</v>
      </c>
      <c r="AG148" t="n">
        <v>1</v>
      </c>
      <c r="AH148" t="n">
        <v>1</v>
      </c>
      <c r="AI148" t="n">
        <v>1.5431</v>
      </c>
      <c r="AJ148" t="inlineStr">
        <is>
          <t>21a_FC11_OCR1.3_DR35</t>
        </is>
      </c>
    </row>
    <row r="149">
      <c r="A149" t="inlineStr">
        <is>
          <t>PM5</t>
        </is>
      </c>
      <c r="B149" t="inlineStr">
        <is>
          <t>NGI</t>
        </is>
      </c>
      <c r="C149" t="inlineStr">
        <is>
          <t>Empire_Wind_1</t>
        </is>
      </c>
      <c r="D149" t="inlineStr">
        <is>
          <t>S3</t>
        </is>
      </c>
      <c r="E149" t="n">
        <v>0</v>
      </c>
      <c r="F149" t="n">
        <v>18</v>
      </c>
      <c r="G149" t="n">
        <v>-39.16</v>
      </c>
      <c r="H149" t="n">
        <v>40</v>
      </c>
      <c r="I149" t="n">
        <v>9.699999999999999</v>
      </c>
      <c r="J149" t="n">
        <v>999939.6311</v>
      </c>
      <c r="K149" t="n">
        <v>6.3376</v>
      </c>
      <c r="L149" t="n">
        <v>28.7234</v>
      </c>
      <c r="M149" t="n">
        <v>0.95912</v>
      </c>
      <c r="N149" t="n">
        <v>324.4434</v>
      </c>
      <c r="O149" t="n">
        <v>0.049105</v>
      </c>
      <c r="P149" t="n">
        <v>15.754</v>
      </c>
      <c r="Q149" t="n">
        <v>0.99844</v>
      </c>
      <c r="R149" t="n">
        <v>40</v>
      </c>
      <c r="S149" t="n">
        <v>0.02</v>
      </c>
      <c r="T149" t="n">
        <v>0.06813</v>
      </c>
      <c r="U149" t="n">
        <v>0.4507</v>
      </c>
      <c r="V149" t="n">
        <v>35</v>
      </c>
      <c r="W149" t="n">
        <v>0.015358</v>
      </c>
      <c r="X149" t="n">
        <v>0.0082402</v>
      </c>
      <c r="Y149" t="n">
        <v>0.34236</v>
      </c>
      <c r="Z149" t="n">
        <v>0.37</v>
      </c>
      <c r="AA149" t="n">
        <v>75</v>
      </c>
      <c r="AB149" t="n">
        <v>30</v>
      </c>
      <c r="AC149" t="n">
        <v>0</v>
      </c>
      <c r="AD149" t="n">
        <v>390000</v>
      </c>
      <c r="AE149" t="n">
        <v>352.94</v>
      </c>
      <c r="AF149" t="n">
        <v>0.35</v>
      </c>
      <c r="AG149" t="n">
        <v>1</v>
      </c>
      <c r="AH149" t="n">
        <v>1</v>
      </c>
      <c r="AI149" t="n">
        <v>1.5431</v>
      </c>
      <c r="AJ149" t="inlineStr">
        <is>
          <t>21a_FC11_OCR1.3_DR35</t>
        </is>
      </c>
    </row>
    <row r="150">
      <c r="A150" t="inlineStr">
        <is>
          <t>PM5</t>
        </is>
      </c>
      <c r="B150" t="inlineStr">
        <is>
          <t>NGI</t>
        </is>
      </c>
      <c r="C150" t="inlineStr">
        <is>
          <t>Empire_Wind_1</t>
        </is>
      </c>
      <c r="D150" t="inlineStr">
        <is>
          <t>S3</t>
        </is>
      </c>
      <c r="E150" t="n">
        <v>0</v>
      </c>
      <c r="F150" t="n">
        <v>18</v>
      </c>
      <c r="G150" t="n">
        <v>-38.74</v>
      </c>
      <c r="H150" t="n">
        <v>40</v>
      </c>
      <c r="I150" t="n">
        <v>9.699999999999999</v>
      </c>
      <c r="J150" t="n">
        <v>999939.6311</v>
      </c>
      <c r="K150" t="n">
        <v>6.2804</v>
      </c>
      <c r="L150" t="n">
        <v>28.4175</v>
      </c>
      <c r="M150" t="n">
        <v>0.95912</v>
      </c>
      <c r="N150" t="n">
        <v>320.8227</v>
      </c>
      <c r="O150" t="n">
        <v>0.049653</v>
      </c>
      <c r="P150" t="n">
        <v>15.754</v>
      </c>
      <c r="Q150" t="n">
        <v>0.99844</v>
      </c>
      <c r="R150" t="n">
        <v>40</v>
      </c>
      <c r="S150" t="n">
        <v>0.02</v>
      </c>
      <c r="T150" t="n">
        <v>0.06813</v>
      </c>
      <c r="U150" t="n">
        <v>0.4507</v>
      </c>
      <c r="V150" t="n">
        <v>35</v>
      </c>
      <c r="W150" t="n">
        <v>0.015358</v>
      </c>
      <c r="X150" t="n">
        <v>0.0082402</v>
      </c>
      <c r="Y150" t="n">
        <v>0.34236</v>
      </c>
      <c r="Z150" t="n">
        <v>0.37</v>
      </c>
      <c r="AA150" t="n">
        <v>75</v>
      </c>
      <c r="AB150" t="n">
        <v>30</v>
      </c>
      <c r="AC150" t="n">
        <v>0</v>
      </c>
      <c r="AD150" t="n">
        <v>390000</v>
      </c>
      <c r="AE150" t="n">
        <v>352.94</v>
      </c>
      <c r="AF150" t="n">
        <v>0.35</v>
      </c>
      <c r="AG150" t="n">
        <v>1</v>
      </c>
      <c r="AH150" t="n">
        <v>1</v>
      </c>
      <c r="AI150" t="n">
        <v>1.5431</v>
      </c>
      <c r="AJ150" t="inlineStr">
        <is>
          <t>21a_FC11_OCR1.3_DR35</t>
        </is>
      </c>
    </row>
    <row r="151">
      <c r="A151" t="inlineStr">
        <is>
          <t>PM5</t>
        </is>
      </c>
      <c r="B151" t="inlineStr">
        <is>
          <t>NGI</t>
        </is>
      </c>
      <c r="C151" t="inlineStr">
        <is>
          <t>Empire_Wind_1</t>
        </is>
      </c>
      <c r="D151" t="inlineStr">
        <is>
          <t>S3</t>
        </is>
      </c>
      <c r="E151" t="n">
        <v>0</v>
      </c>
      <c r="F151" t="n">
        <v>18</v>
      </c>
      <c r="G151" t="n">
        <v>-38.32</v>
      </c>
      <c r="H151" t="n">
        <v>40</v>
      </c>
      <c r="I151" t="n">
        <v>9.699999999999999</v>
      </c>
      <c r="J151" t="n">
        <v>999939.6311</v>
      </c>
      <c r="K151" t="n">
        <v>6.2231</v>
      </c>
      <c r="L151" t="n">
        <v>28.1116</v>
      </c>
      <c r="M151" t="n">
        <v>0.95912</v>
      </c>
      <c r="N151" t="n">
        <v>317.2818</v>
      </c>
      <c r="O151" t="n">
        <v>0.050201</v>
      </c>
      <c r="P151" t="n">
        <v>15.754</v>
      </c>
      <c r="Q151" t="n">
        <v>0.99844</v>
      </c>
      <c r="R151" t="n">
        <v>40</v>
      </c>
      <c r="S151" t="n">
        <v>0.02</v>
      </c>
      <c r="T151" t="n">
        <v>0.06813</v>
      </c>
      <c r="U151" t="n">
        <v>0.4507</v>
      </c>
      <c r="V151" t="n">
        <v>35</v>
      </c>
      <c r="W151" t="n">
        <v>0.015358</v>
      </c>
      <c r="X151" t="n">
        <v>0.0082402</v>
      </c>
      <c r="Y151" t="n">
        <v>0.34236</v>
      </c>
      <c r="Z151" t="n">
        <v>0.37</v>
      </c>
      <c r="AA151" t="n">
        <v>75</v>
      </c>
      <c r="AB151" t="n">
        <v>30</v>
      </c>
      <c r="AC151" t="n">
        <v>0</v>
      </c>
      <c r="AD151" t="n">
        <v>390000</v>
      </c>
      <c r="AE151" t="n">
        <v>352.94</v>
      </c>
      <c r="AF151" t="n">
        <v>0.35</v>
      </c>
      <c r="AG151" t="n">
        <v>1</v>
      </c>
      <c r="AH151" t="n">
        <v>1</v>
      </c>
      <c r="AI151" t="n">
        <v>1.5431</v>
      </c>
      <c r="AJ151" t="inlineStr">
        <is>
          <t>21a_FC11_OCR1.3_DR35</t>
        </is>
      </c>
    </row>
    <row r="152">
      <c r="A152" t="inlineStr">
        <is>
          <t>PM5</t>
        </is>
      </c>
      <c r="B152" t="inlineStr">
        <is>
          <t>NGI</t>
        </is>
      </c>
      <c r="C152" t="inlineStr">
        <is>
          <t>Empire_Wind_1</t>
        </is>
      </c>
      <c r="D152" t="inlineStr">
        <is>
          <t>S3</t>
        </is>
      </c>
      <c r="E152" t="n">
        <v>0</v>
      </c>
      <c r="F152" t="n">
        <v>18</v>
      </c>
      <c r="G152" t="n">
        <v>-37.9</v>
      </c>
      <c r="H152" t="n">
        <v>40</v>
      </c>
      <c r="I152" t="n">
        <v>9.699999999999999</v>
      </c>
      <c r="J152" t="n">
        <v>999939.6311</v>
      </c>
      <c r="K152" t="n">
        <v>6.1659</v>
      </c>
      <c r="L152" t="n">
        <v>27.8057</v>
      </c>
      <c r="M152" t="n">
        <v>0.95912</v>
      </c>
      <c r="N152" t="n">
        <v>313.8183</v>
      </c>
      <c r="O152" t="n">
        <v>0.050749</v>
      </c>
      <c r="P152" t="n">
        <v>15.754</v>
      </c>
      <c r="Q152" t="n">
        <v>0.99844</v>
      </c>
      <c r="R152" t="n">
        <v>40</v>
      </c>
      <c r="S152" t="n">
        <v>0.02</v>
      </c>
      <c r="T152" t="n">
        <v>0.06813</v>
      </c>
      <c r="U152" t="n">
        <v>0.4507</v>
      </c>
      <c r="V152" t="n">
        <v>35</v>
      </c>
      <c r="W152" t="n">
        <v>0.015358</v>
      </c>
      <c r="X152" t="n">
        <v>0.0082402</v>
      </c>
      <c r="Y152" t="n">
        <v>0.34236</v>
      </c>
      <c r="Z152" t="n">
        <v>0.37</v>
      </c>
      <c r="AA152" t="n">
        <v>75</v>
      </c>
      <c r="AB152" t="n">
        <v>30</v>
      </c>
      <c r="AC152" t="n">
        <v>0</v>
      </c>
      <c r="AD152" t="n">
        <v>390000</v>
      </c>
      <c r="AE152" t="n">
        <v>352.94</v>
      </c>
      <c r="AF152" t="n">
        <v>0.35</v>
      </c>
      <c r="AG152" t="n">
        <v>1</v>
      </c>
      <c r="AH152" t="n">
        <v>1</v>
      </c>
      <c r="AI152" t="n">
        <v>1.5431</v>
      </c>
      <c r="AJ152" t="inlineStr">
        <is>
          <t>21a_FC11_OCR1.3_DR35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PM5</t>
        </is>
      </c>
      <c r="B3" t="inlineStr">
        <is>
          <t>GHS</t>
        </is>
      </c>
      <c r="C3" t="inlineStr">
        <is>
          <t>Empire_Wind_1</t>
        </is>
      </c>
      <c r="D3" t="inlineStr">
        <is>
          <t>D2</t>
        </is>
      </c>
      <c r="E3" t="n">
        <v>0</v>
      </c>
      <c r="F3" t="n">
        <v>2</v>
      </c>
      <c r="G3" t="n">
        <v>-2.15</v>
      </c>
      <c r="H3" t="n">
        <v>30</v>
      </c>
      <c r="I3" t="n">
        <v>9</v>
      </c>
      <c r="J3" t="n">
        <v>145.3228</v>
      </c>
      <c r="K3" t="n">
        <v>6.1484</v>
      </c>
      <c r="L3" t="n">
        <v>26.5758</v>
      </c>
      <c r="M3" t="n">
        <v>0.99513</v>
      </c>
      <c r="N3" t="n">
        <v>4.9737</v>
      </c>
      <c r="O3" t="n">
        <v>0.14634</v>
      </c>
      <c r="P3" t="n">
        <v>0.73529</v>
      </c>
      <c r="Q3" t="n">
        <v>0.82724</v>
      </c>
      <c r="R3" t="n">
        <v>1.3301</v>
      </c>
      <c r="S3" t="n">
        <v>0.03</v>
      </c>
      <c r="T3" t="n">
        <v>4.4472</v>
      </c>
      <c r="U3" t="n">
        <v>0.37582</v>
      </c>
      <c r="V3" t="n">
        <v>44.89</v>
      </c>
      <c r="W3" t="n">
        <v>0.02</v>
      </c>
      <c r="X3" t="n">
        <v>0.3515</v>
      </c>
      <c r="Y3" t="n">
        <v>0.5293600000000001</v>
      </c>
      <c r="Z3" t="n">
        <v>0.37</v>
      </c>
      <c r="AA3" t="n">
        <v>46</v>
      </c>
      <c r="AB3" t="n">
        <v>29</v>
      </c>
      <c r="AC3" t="n">
        <v>0</v>
      </c>
      <c r="AD3" t="n">
        <v>59000</v>
      </c>
      <c r="AE3" t="n">
        <v>20.865</v>
      </c>
      <c r="AF3" t="n">
        <v>0.35</v>
      </c>
      <c r="AG3" t="n">
        <v>1</v>
      </c>
      <c r="AH3" t="n">
        <v>1</v>
      </c>
      <c r="AI3" t="n">
        <v>1.0661</v>
      </c>
      <c r="AJ3" t="inlineStr">
        <is>
          <t>21a_FC11_OCR1.3_DR35</t>
        </is>
      </c>
      <c r="AL3" t="inlineStr">
        <is>
          <t>Pu</t>
        </is>
      </c>
      <c r="AR3" t="n">
        <v>7.157510666680087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11.43420120516841</v>
      </c>
    </row>
    <row r="4">
      <c r="A4" t="inlineStr">
        <is>
          <t>PM5</t>
        </is>
      </c>
      <c r="B4" t="inlineStr">
        <is>
          <t>GHS</t>
        </is>
      </c>
      <c r="C4" t="inlineStr">
        <is>
          <t>Empire_Wind_1</t>
        </is>
      </c>
      <c r="D4" t="inlineStr">
        <is>
          <t>D2</t>
        </is>
      </c>
      <c r="E4" t="n">
        <v>0</v>
      </c>
      <c r="F4" t="n">
        <v>2</v>
      </c>
      <c r="G4" t="n">
        <v>-2.15</v>
      </c>
      <c r="H4" t="n">
        <v>34</v>
      </c>
      <c r="I4" t="n">
        <v>9</v>
      </c>
      <c r="J4" t="n">
        <v>145.3228</v>
      </c>
      <c r="K4" t="n">
        <v>6.291</v>
      </c>
      <c r="L4" t="n">
        <v>26.5758</v>
      </c>
      <c r="M4" t="n">
        <v>0.99513</v>
      </c>
      <c r="N4" t="n">
        <v>5.0082</v>
      </c>
      <c r="O4" t="n">
        <v>0.14549</v>
      </c>
      <c r="P4" t="n">
        <v>0.73529</v>
      </c>
      <c r="Q4" t="n">
        <v>0.82724</v>
      </c>
      <c r="R4" t="n">
        <v>1.262</v>
      </c>
      <c r="S4" t="n">
        <v>0.03</v>
      </c>
      <c r="T4" t="n">
        <v>4.3559</v>
      </c>
      <c r="U4" t="n">
        <v>0.36371</v>
      </c>
      <c r="V4" t="n">
        <v>44.89</v>
      </c>
      <c r="W4" t="n">
        <v>0.02</v>
      </c>
      <c r="X4" t="n">
        <v>0.3515</v>
      </c>
      <c r="Y4" t="n">
        <v>0.5293600000000001</v>
      </c>
      <c r="Z4" t="n">
        <v>0.37</v>
      </c>
      <c r="AA4" t="n">
        <v>46</v>
      </c>
      <c r="AB4" t="n">
        <v>29</v>
      </c>
      <c r="AC4" t="n">
        <v>0</v>
      </c>
      <c r="AD4" t="n">
        <v>59000</v>
      </c>
      <c r="AE4" t="n">
        <v>20.865</v>
      </c>
      <c r="AF4" t="n">
        <v>0.35</v>
      </c>
      <c r="AG4" t="n">
        <v>1</v>
      </c>
      <c r="AH4" t="n">
        <v>1</v>
      </c>
      <c r="AI4" t="n">
        <v>1.0661</v>
      </c>
      <c r="AJ4" t="inlineStr">
        <is>
          <t>21a_FC11_OCR1.3_DR35</t>
        </is>
      </c>
      <c r="AL4" t="inlineStr">
        <is>
          <t>Pu</t>
        </is>
      </c>
      <c r="AR4" t="n">
        <v>-22.84143781431708</v>
      </c>
      <c r="AS4" t="n">
        <v>46.59186456516864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6.871298957600714</v>
      </c>
    </row>
    <row r="5">
      <c r="A5" t="inlineStr">
        <is>
          <t>PM5</t>
        </is>
      </c>
      <c r="B5" t="inlineStr">
        <is>
          <t>GHS</t>
        </is>
      </c>
      <c r="C5" t="inlineStr">
        <is>
          <t>Empire_Wind_1</t>
        </is>
      </c>
      <c r="D5" t="inlineStr">
        <is>
          <t>D2</t>
        </is>
      </c>
      <c r="E5" t="n">
        <v>0</v>
      </c>
      <c r="F5" t="n">
        <v>2</v>
      </c>
      <c r="G5" t="n">
        <v>-1.7</v>
      </c>
      <c r="H5" t="n">
        <v>30</v>
      </c>
      <c r="I5" t="n">
        <v>9</v>
      </c>
      <c r="J5" t="n">
        <v>145.3228</v>
      </c>
      <c r="K5" t="n">
        <v>6.4021</v>
      </c>
      <c r="L5" t="n">
        <v>25.9194</v>
      </c>
      <c r="M5" t="n">
        <v>0.99513</v>
      </c>
      <c r="N5" t="n">
        <v>5.0246</v>
      </c>
      <c r="O5" t="n">
        <v>0.14484</v>
      </c>
      <c r="P5" t="n">
        <v>0.73529</v>
      </c>
      <c r="Q5" t="n">
        <v>0.82724</v>
      </c>
      <c r="R5" t="n">
        <v>1.3301</v>
      </c>
      <c r="S5" t="n">
        <v>0.03</v>
      </c>
      <c r="T5" t="n">
        <v>4.4472</v>
      </c>
      <c r="U5" t="n">
        <v>0.37582</v>
      </c>
      <c r="V5" t="n">
        <v>44.89</v>
      </c>
      <c r="W5" t="n">
        <v>0.02</v>
      </c>
      <c r="X5" t="n">
        <v>0.3515</v>
      </c>
      <c r="Y5" t="n">
        <v>0.5293600000000001</v>
      </c>
      <c r="Z5" t="n">
        <v>0.37</v>
      </c>
      <c r="AA5" t="n">
        <v>46</v>
      </c>
      <c r="AB5" t="n">
        <v>29</v>
      </c>
      <c r="AC5" t="n">
        <v>0</v>
      </c>
      <c r="AD5" t="n">
        <v>59000</v>
      </c>
      <c r="AE5" t="n">
        <v>20.865</v>
      </c>
      <c r="AF5" t="n">
        <v>0.35</v>
      </c>
      <c r="AG5" t="n">
        <v>1</v>
      </c>
      <c r="AH5" t="n">
        <v>1</v>
      </c>
      <c r="AI5" t="n">
        <v>1.0661</v>
      </c>
      <c r="AJ5" t="inlineStr">
        <is>
          <t>21a_FC11_OCR1.3_DR35</t>
        </is>
      </c>
      <c r="AL5" t="inlineStr">
        <is>
          <t>Pu</t>
        </is>
      </c>
      <c r="AR5" t="n">
        <v>3.03573231779317</v>
      </c>
      <c r="AS5" t="n">
        <v>4.4229163171081e-05</v>
      </c>
      <c r="AT5" t="n">
        <v>16.60225610631419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  <c r="BH5" t="n">
        <v>4.91451986442193</v>
      </c>
    </row>
    <row r="6">
      <c r="A6" t="inlineStr">
        <is>
          <t>PM5</t>
        </is>
      </c>
      <c r="B6" t="inlineStr">
        <is>
          <t>GHS</t>
        </is>
      </c>
      <c r="C6" t="inlineStr">
        <is>
          <t>Empire_Wind_1</t>
        </is>
      </c>
      <c r="D6" t="inlineStr">
        <is>
          <t>D2</t>
        </is>
      </c>
      <c r="E6" t="n">
        <v>0</v>
      </c>
      <c r="F6" t="n">
        <v>2</v>
      </c>
      <c r="G6" t="n">
        <v>-1.7</v>
      </c>
      <c r="H6" t="n">
        <v>34</v>
      </c>
      <c r="I6" t="n">
        <v>9</v>
      </c>
      <c r="J6" t="n">
        <v>145.3228</v>
      </c>
      <c r="K6" t="n">
        <v>6.5149</v>
      </c>
      <c r="L6" t="n">
        <v>25.9194</v>
      </c>
      <c r="M6" t="n">
        <v>0.99513</v>
      </c>
      <c r="N6" t="n">
        <v>5.0538</v>
      </c>
      <c r="O6" t="n">
        <v>0.14417</v>
      </c>
      <c r="P6" t="n">
        <v>0.73529</v>
      </c>
      <c r="Q6" t="n">
        <v>0.82724</v>
      </c>
      <c r="R6" t="n">
        <v>1.262</v>
      </c>
      <c r="S6" t="n">
        <v>0.03</v>
      </c>
      <c r="T6" t="n">
        <v>4.3559</v>
      </c>
      <c r="U6" t="n">
        <v>0.36371</v>
      </c>
      <c r="V6" t="n">
        <v>44.89</v>
      </c>
      <c r="W6" t="n">
        <v>0.02</v>
      </c>
      <c r="X6" t="n">
        <v>0.3515</v>
      </c>
      <c r="Y6" t="n">
        <v>0.5293600000000001</v>
      </c>
      <c r="Z6" t="n">
        <v>0.37</v>
      </c>
      <c r="AA6" t="n">
        <v>46</v>
      </c>
      <c r="AB6" t="n">
        <v>29</v>
      </c>
      <c r="AC6" t="n">
        <v>0</v>
      </c>
      <c r="AD6" t="n">
        <v>59000</v>
      </c>
      <c r="AE6" t="n">
        <v>20.865</v>
      </c>
      <c r="AF6" t="n">
        <v>0.35</v>
      </c>
      <c r="AG6" t="n">
        <v>1</v>
      </c>
      <c r="AH6" t="n">
        <v>1</v>
      </c>
      <c r="AI6" t="n">
        <v>1.0661</v>
      </c>
      <c r="AJ6" t="inlineStr">
        <is>
          <t>21a_FC11_OCR1.3_DR35</t>
        </is>
      </c>
      <c r="AL6" t="inlineStr">
        <is>
          <t>Pu</t>
        </is>
      </c>
      <c r="AR6" t="n">
        <v>0.07097171084522624</v>
      </c>
      <c r="AS6" t="n">
        <v>13.19353592143889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  <c r="BH6" t="n">
        <v>7.612760950018485</v>
      </c>
    </row>
    <row r="7">
      <c r="A7" t="inlineStr">
        <is>
          <t>PM5</t>
        </is>
      </c>
      <c r="B7" t="inlineStr">
        <is>
          <t>GHS</t>
        </is>
      </c>
      <c r="C7" t="inlineStr">
        <is>
          <t>Empire_Wind_1</t>
        </is>
      </c>
      <c r="D7" t="inlineStr">
        <is>
          <t>D2</t>
        </is>
      </c>
      <c r="E7" t="n">
        <v>0</v>
      </c>
      <c r="F7" t="n">
        <v>4</v>
      </c>
      <c r="G7" t="n">
        <v>-5.5667</v>
      </c>
      <c r="H7" t="n">
        <v>30</v>
      </c>
      <c r="I7" t="n">
        <v>9</v>
      </c>
      <c r="J7" t="n">
        <v>36.9907</v>
      </c>
      <c r="K7" t="n">
        <v>5.3082</v>
      </c>
      <c r="L7" t="n">
        <v>9.041399999999999</v>
      </c>
      <c r="M7" t="n">
        <v>0.67865</v>
      </c>
      <c r="N7" t="n">
        <v>346.2503</v>
      </c>
      <c r="O7" t="n">
        <v>0.09164700000000001</v>
      </c>
      <c r="P7" t="n">
        <v>31.5076</v>
      </c>
      <c r="Q7" t="n">
        <v>0.97802</v>
      </c>
      <c r="R7" t="n">
        <v>1.4225</v>
      </c>
      <c r="S7" t="n">
        <v>0.03</v>
      </c>
      <c r="T7" t="n">
        <v>3.6966</v>
      </c>
      <c r="U7" t="n">
        <v>0.47168</v>
      </c>
      <c r="V7" t="n">
        <v>44.89</v>
      </c>
      <c r="W7" t="n">
        <v>0.02</v>
      </c>
      <c r="X7" t="n">
        <v>0.3515</v>
      </c>
      <c r="Y7" t="n">
        <v>0.61412</v>
      </c>
      <c r="Z7" t="n">
        <v>0.37</v>
      </c>
      <c r="AA7" t="n">
        <v>63</v>
      </c>
      <c r="AB7" t="n">
        <v>30</v>
      </c>
      <c r="AC7" t="n">
        <v>0</v>
      </c>
      <c r="AD7" t="n">
        <v>87000</v>
      </c>
      <c r="AE7" t="n">
        <v>45.4</v>
      </c>
      <c r="AF7" t="n">
        <v>0.35</v>
      </c>
      <c r="AG7" t="n">
        <v>1</v>
      </c>
      <c r="AH7" t="n">
        <v>1</v>
      </c>
      <c r="AI7" t="n">
        <v>1.2328</v>
      </c>
      <c r="AJ7" t="inlineStr">
        <is>
          <t>21a_FC11_OCR1.3_DR35</t>
        </is>
      </c>
      <c r="AL7" t="inlineStr">
        <is>
          <t>Pu</t>
        </is>
      </c>
      <c r="AR7" t="n">
        <v>32.77006726442593</v>
      </c>
      <c r="AS7" t="n">
        <v>-49.34387466518132</v>
      </c>
      <c r="AT7" t="n">
        <v>-81.03001342832704</v>
      </c>
      <c r="AU7" t="n">
        <v>141.9691624550485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  <c r="BH7" t="n">
        <v>0.8991082797757535</v>
      </c>
    </row>
    <row r="8">
      <c r="A8" t="inlineStr">
        <is>
          <t>PM5</t>
        </is>
      </c>
      <c r="B8" t="inlineStr">
        <is>
          <t>GHS</t>
        </is>
      </c>
      <c r="C8" t="inlineStr">
        <is>
          <t>Empire_Wind_1</t>
        </is>
      </c>
      <c r="D8" t="inlineStr">
        <is>
          <t>D2</t>
        </is>
      </c>
      <c r="E8" t="n">
        <v>0</v>
      </c>
      <c r="F8" t="n">
        <v>4</v>
      </c>
      <c r="G8" t="n">
        <v>-5.5667</v>
      </c>
      <c r="H8" t="n">
        <v>34</v>
      </c>
      <c r="I8" t="n">
        <v>9</v>
      </c>
      <c r="J8" t="n">
        <v>36.9907</v>
      </c>
      <c r="K8" t="n">
        <v>5.2763</v>
      </c>
      <c r="L8" t="n">
        <v>9.041399999999999</v>
      </c>
      <c r="M8" t="n">
        <v>0.67865</v>
      </c>
      <c r="N8" t="n">
        <v>342.2662</v>
      </c>
      <c r="O8" t="n">
        <v>0.09263</v>
      </c>
      <c r="P8" t="n">
        <v>31.5076</v>
      </c>
      <c r="Q8" t="n">
        <v>0.97802</v>
      </c>
      <c r="R8" t="n">
        <v>1.3014</v>
      </c>
      <c r="S8" t="n">
        <v>0.03</v>
      </c>
      <c r="T8" t="n">
        <v>3.5729</v>
      </c>
      <c r="U8" t="n">
        <v>0.45429</v>
      </c>
      <c r="V8" t="n">
        <v>44.89</v>
      </c>
      <c r="W8" t="n">
        <v>0.02</v>
      </c>
      <c r="X8" t="n">
        <v>0.3515</v>
      </c>
      <c r="Y8" t="n">
        <v>0.61412</v>
      </c>
      <c r="Z8" t="n">
        <v>0.37</v>
      </c>
      <c r="AA8" t="n">
        <v>63</v>
      </c>
      <c r="AB8" t="n">
        <v>30</v>
      </c>
      <c r="AC8" t="n">
        <v>0</v>
      </c>
      <c r="AD8" t="n">
        <v>87000</v>
      </c>
      <c r="AE8" t="n">
        <v>45.4</v>
      </c>
      <c r="AF8" t="n">
        <v>0.35</v>
      </c>
      <c r="AG8" t="n">
        <v>1</v>
      </c>
      <c r="AH8" t="n">
        <v>1</v>
      </c>
      <c r="AI8" t="n">
        <v>1.2328</v>
      </c>
      <c r="AJ8" t="inlineStr">
        <is>
          <t>21a_FC11_OCR1.3_DR35</t>
        </is>
      </c>
      <c r="AL8" t="inlineStr">
        <is>
          <t>Pu</t>
        </is>
      </c>
      <c r="AR8" t="n">
        <v>4.22188002473092</v>
      </c>
      <c r="AS8" t="n">
        <v>0.005951363874667096</v>
      </c>
      <c r="AT8" t="n">
        <v>8.196058172458452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0</t>
        </is>
      </c>
      <c r="BF8" t="inlineStr">
        <is>
          <t>2</t>
        </is>
      </c>
      <c r="BH8" t="n">
        <v>3.006448181094708</v>
      </c>
    </row>
    <row r="9">
      <c r="A9" t="inlineStr">
        <is>
          <t>PM5</t>
        </is>
      </c>
      <c r="B9" t="inlineStr">
        <is>
          <t>GHS</t>
        </is>
      </c>
      <c r="C9" t="inlineStr">
        <is>
          <t>Empire_Wind_1</t>
        </is>
      </c>
      <c r="D9" t="inlineStr">
        <is>
          <t>D2</t>
        </is>
      </c>
      <c r="E9" t="n">
        <v>0</v>
      </c>
      <c r="F9" t="n">
        <v>4</v>
      </c>
      <c r="G9" t="n">
        <v>-5.1333</v>
      </c>
      <c r="H9" t="n">
        <v>30</v>
      </c>
      <c r="I9" t="n">
        <v>9</v>
      </c>
      <c r="J9" t="n">
        <v>36.9907</v>
      </c>
      <c r="K9" t="n">
        <v>5.2871</v>
      </c>
      <c r="L9" t="n">
        <v>9.428800000000001</v>
      </c>
      <c r="M9" t="n">
        <v>0.67865</v>
      </c>
      <c r="N9" t="n">
        <v>343.7936</v>
      </c>
      <c r="O9" t="n">
        <v>0.092297</v>
      </c>
      <c r="P9" t="n">
        <v>31.5076</v>
      </c>
      <c r="Q9" t="n">
        <v>0.97802</v>
      </c>
      <c r="R9" t="n">
        <v>1.4225</v>
      </c>
      <c r="S9" t="n">
        <v>0.03</v>
      </c>
      <c r="T9" t="n">
        <v>3.6966</v>
      </c>
      <c r="U9" t="n">
        <v>0.47168</v>
      </c>
      <c r="V9" t="n">
        <v>44.89</v>
      </c>
      <c r="W9" t="n">
        <v>0.02</v>
      </c>
      <c r="X9" t="n">
        <v>0.3515</v>
      </c>
      <c r="Y9" t="n">
        <v>0.61412</v>
      </c>
      <c r="Z9" t="n">
        <v>0.37</v>
      </c>
      <c r="AA9" t="n">
        <v>63</v>
      </c>
      <c r="AB9" t="n">
        <v>30</v>
      </c>
      <c r="AC9" t="n">
        <v>0</v>
      </c>
      <c r="AD9" t="n">
        <v>87000</v>
      </c>
      <c r="AE9" t="n">
        <v>45.4</v>
      </c>
      <c r="AF9" t="n">
        <v>0.35</v>
      </c>
      <c r="AG9" t="n">
        <v>1</v>
      </c>
      <c r="AH9" t="n">
        <v>1</v>
      </c>
      <c r="AI9" t="n">
        <v>1.2328</v>
      </c>
      <c r="AJ9" t="inlineStr">
        <is>
          <t>21a_FC11_OCR1.3_DR35</t>
        </is>
      </c>
      <c r="AL9" t="inlineStr">
        <is>
          <t>Pu</t>
        </is>
      </c>
      <c r="AR9" t="n">
        <v>32.45732049601476</v>
      </c>
      <c r="AS9" t="n">
        <v>-42.19964139791379</v>
      </c>
      <c r="AT9" t="n">
        <v>-17.2350920910132</v>
      </c>
      <c r="AU9" t="n">
        <v>25.89686633330132</v>
      </c>
      <c r="AV9" t="n">
        <v>-2.924507172141838</v>
      </c>
      <c r="AW9" t="n">
        <v>7.010962662454473</v>
      </c>
      <c r="AX9" t="n">
        <v>1</v>
      </c>
      <c r="AY9" t="n">
        <v>1</v>
      </c>
      <c r="AZ9" t="n">
        <v>1</v>
      </c>
      <c r="BB9" t="inlineStr">
        <is>
          <t>Dr</t>
        </is>
      </c>
      <c r="BC9" t="inlineStr">
        <is>
          <t>z_L</t>
        </is>
      </c>
      <c r="BE9" t="inlineStr">
        <is>
          <t>1</t>
        </is>
      </c>
      <c r="BF9" t="inlineStr">
        <is>
          <t>2</t>
        </is>
      </c>
      <c r="BH9" t="n">
        <v>0.2637383930436724</v>
      </c>
    </row>
    <row r="10">
      <c r="A10" t="inlineStr">
        <is>
          <t>PM5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D2</t>
        </is>
      </c>
      <c r="E10" t="n">
        <v>0</v>
      </c>
      <c r="F10" t="n">
        <v>4</v>
      </c>
      <c r="G10" t="n">
        <v>-5.1333</v>
      </c>
      <c r="H10" t="n">
        <v>34</v>
      </c>
      <c r="I10" t="n">
        <v>9</v>
      </c>
      <c r="J10" t="n">
        <v>36.9907</v>
      </c>
      <c r="K10" t="n">
        <v>5.2577</v>
      </c>
      <c r="L10" t="n">
        <v>9.428800000000001</v>
      </c>
      <c r="M10" t="n">
        <v>0.67865</v>
      </c>
      <c r="N10" t="n">
        <v>340.1462</v>
      </c>
      <c r="O10" t="n">
        <v>0.09320299999999999</v>
      </c>
      <c r="P10" t="n">
        <v>31.5076</v>
      </c>
      <c r="Q10" t="n">
        <v>0.97802</v>
      </c>
      <c r="R10" t="n">
        <v>1.3014</v>
      </c>
      <c r="S10" t="n">
        <v>0.03</v>
      </c>
      <c r="T10" t="n">
        <v>3.5729</v>
      </c>
      <c r="U10" t="n">
        <v>0.45429</v>
      </c>
      <c r="V10" t="n">
        <v>44.89</v>
      </c>
      <c r="W10" t="n">
        <v>0.02</v>
      </c>
      <c r="X10" t="n">
        <v>0.3515</v>
      </c>
      <c r="Y10" t="n">
        <v>0.61412</v>
      </c>
      <c r="Z10" t="n">
        <v>0.37</v>
      </c>
      <c r="AA10" t="n">
        <v>63</v>
      </c>
      <c r="AB10" t="n">
        <v>30</v>
      </c>
      <c r="AC10" t="n">
        <v>0</v>
      </c>
      <c r="AD10" t="n">
        <v>87000</v>
      </c>
      <c r="AE10" t="n">
        <v>45.4</v>
      </c>
      <c r="AF10" t="n">
        <v>0.35</v>
      </c>
      <c r="AG10" t="n">
        <v>1</v>
      </c>
      <c r="AH10" t="n">
        <v>1</v>
      </c>
      <c r="AI10" t="n">
        <v>1.2328</v>
      </c>
      <c r="AJ10" t="inlineStr">
        <is>
          <t>21a_FC11_OCR1.3_DR35</t>
        </is>
      </c>
      <c r="AL10" t="inlineStr">
        <is>
          <t>Pu</t>
        </is>
      </c>
      <c r="AR10" t="n">
        <v>7.157510666680087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0</t>
        </is>
      </c>
      <c r="BF10" t="inlineStr">
        <is>
          <t>0</t>
        </is>
      </c>
      <c r="BH10" t="n">
        <v>11.43420120516841</v>
      </c>
    </row>
    <row r="11">
      <c r="A11" t="inlineStr">
        <is>
          <t>PM5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D2</t>
        </is>
      </c>
      <c r="E11" t="n">
        <v>0</v>
      </c>
      <c r="F11" t="n">
        <v>4</v>
      </c>
      <c r="G11" t="n">
        <v>-4.7</v>
      </c>
      <c r="H11" t="n">
        <v>30</v>
      </c>
      <c r="I11" t="n">
        <v>9</v>
      </c>
      <c r="J11" t="n">
        <v>36.9907</v>
      </c>
      <c r="K11" t="n">
        <v>5.266</v>
      </c>
      <c r="L11" t="n">
        <v>9.8161</v>
      </c>
      <c r="M11" t="n">
        <v>0.67865</v>
      </c>
      <c r="N11" t="n">
        <v>341.3715</v>
      </c>
      <c r="O11" t="n">
        <v>0.092947</v>
      </c>
      <c r="P11" t="n">
        <v>31.5076</v>
      </c>
      <c r="Q11" t="n">
        <v>0.97802</v>
      </c>
      <c r="R11" t="n">
        <v>1.4225</v>
      </c>
      <c r="S11" t="n">
        <v>0.03</v>
      </c>
      <c r="T11" t="n">
        <v>3.6966</v>
      </c>
      <c r="U11" t="n">
        <v>0.47168</v>
      </c>
      <c r="V11" t="n">
        <v>44.89</v>
      </c>
      <c r="W11" t="n">
        <v>0.02</v>
      </c>
      <c r="X11" t="n">
        <v>0.3515</v>
      </c>
      <c r="Y11" t="n">
        <v>0.61412</v>
      </c>
      <c r="Z11" t="n">
        <v>0.37</v>
      </c>
      <c r="AA11" t="n">
        <v>63</v>
      </c>
      <c r="AB11" t="n">
        <v>30</v>
      </c>
      <c r="AC11" t="n">
        <v>0</v>
      </c>
      <c r="AD11" t="n">
        <v>87000</v>
      </c>
      <c r="AE11" t="n">
        <v>45.4</v>
      </c>
      <c r="AF11" t="n">
        <v>0.35</v>
      </c>
      <c r="AG11" t="n">
        <v>1</v>
      </c>
      <c r="AH11" t="n">
        <v>1</v>
      </c>
      <c r="AI11" t="n">
        <v>1.2328</v>
      </c>
      <c r="AJ11" t="inlineStr">
        <is>
          <t>21a_FC11_OCR1.3_DR35</t>
        </is>
      </c>
      <c r="AL11" t="inlineStr">
        <is>
          <t>Pu</t>
        </is>
      </c>
      <c r="AR11" t="n">
        <v>-76.49596470412114</v>
      </c>
      <c r="AS11" t="n">
        <v>146.6792765122846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1</t>
        </is>
      </c>
      <c r="BF11" t="inlineStr">
        <is>
          <t>0</t>
        </is>
      </c>
      <c r="BH11" t="n">
        <v>10.16778755489729</v>
      </c>
    </row>
    <row r="12">
      <c r="A12" t="inlineStr">
        <is>
          <t>PM5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D2</t>
        </is>
      </c>
      <c r="E12" t="n">
        <v>0</v>
      </c>
      <c r="F12" t="n">
        <v>4</v>
      </c>
      <c r="G12" t="n">
        <v>-4.7</v>
      </c>
      <c r="H12" t="n">
        <v>34</v>
      </c>
      <c r="I12" t="n">
        <v>9</v>
      </c>
      <c r="J12" t="n">
        <v>36.9907</v>
      </c>
      <c r="K12" t="n">
        <v>5.239</v>
      </c>
      <c r="L12" t="n">
        <v>9.8161</v>
      </c>
      <c r="M12" t="n">
        <v>0.67865</v>
      </c>
      <c r="N12" t="n">
        <v>338.0524</v>
      </c>
      <c r="O12" t="n">
        <v>0.093777</v>
      </c>
      <c r="P12" t="n">
        <v>31.5076</v>
      </c>
      <c r="Q12" t="n">
        <v>0.97802</v>
      </c>
      <c r="R12" t="n">
        <v>1.3014</v>
      </c>
      <c r="S12" t="n">
        <v>0.03</v>
      </c>
      <c r="T12" t="n">
        <v>3.5729</v>
      </c>
      <c r="U12" t="n">
        <v>0.45429</v>
      </c>
      <c r="V12" t="n">
        <v>44.89</v>
      </c>
      <c r="W12" t="n">
        <v>0.02</v>
      </c>
      <c r="X12" t="n">
        <v>0.3515</v>
      </c>
      <c r="Y12" t="n">
        <v>0.61412</v>
      </c>
      <c r="Z12" t="n">
        <v>0.37</v>
      </c>
      <c r="AA12" t="n">
        <v>63</v>
      </c>
      <c r="AB12" t="n">
        <v>30</v>
      </c>
      <c r="AC12" t="n">
        <v>0</v>
      </c>
      <c r="AD12" t="n">
        <v>87000</v>
      </c>
      <c r="AE12" t="n">
        <v>45.4</v>
      </c>
      <c r="AF12" t="n">
        <v>0.35</v>
      </c>
      <c r="AG12" t="n">
        <v>1</v>
      </c>
      <c r="AH12" t="n">
        <v>1</v>
      </c>
      <c r="AI12" t="n">
        <v>1.2328</v>
      </c>
      <c r="AJ12" t="inlineStr">
        <is>
          <t>21a_FC11_OCR1.3_DR35</t>
        </is>
      </c>
      <c r="AL12" t="inlineStr">
        <is>
          <t>Pu</t>
        </is>
      </c>
      <c r="AR12" t="n">
        <v>0.07097171084522624</v>
      </c>
      <c r="AS12" t="n">
        <v>13.19353592143889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0</t>
        </is>
      </c>
      <c r="BF12" t="inlineStr">
        <is>
          <t>1</t>
        </is>
      </c>
      <c r="BH12" t="n">
        <v>7.612760950018485</v>
      </c>
    </row>
    <row r="13">
      <c r="A13" t="inlineStr">
        <is>
          <t>PM5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D2</t>
        </is>
      </c>
      <c r="E13" t="n">
        <v>0</v>
      </c>
      <c r="F13" t="n">
        <v>4</v>
      </c>
      <c r="G13" t="n">
        <v>-4.2667</v>
      </c>
      <c r="H13" t="n">
        <v>30</v>
      </c>
      <c r="I13" t="n">
        <v>9</v>
      </c>
      <c r="J13" t="n">
        <v>36.9907</v>
      </c>
      <c r="K13" t="n">
        <v>5.2449</v>
      </c>
      <c r="L13" t="n">
        <v>10.2035</v>
      </c>
      <c r="M13" t="n">
        <v>0.67865</v>
      </c>
      <c r="N13" t="n">
        <v>338.9834</v>
      </c>
      <c r="O13" t="n">
        <v>0.093598</v>
      </c>
      <c r="P13" t="n">
        <v>31.5076</v>
      </c>
      <c r="Q13" t="n">
        <v>0.97802</v>
      </c>
      <c r="R13" t="n">
        <v>1.4225</v>
      </c>
      <c r="S13" t="n">
        <v>0.03</v>
      </c>
      <c r="T13" t="n">
        <v>3.6966</v>
      </c>
      <c r="U13" t="n">
        <v>0.47168</v>
      </c>
      <c r="V13" t="n">
        <v>44.89</v>
      </c>
      <c r="W13" t="n">
        <v>0.02</v>
      </c>
      <c r="X13" t="n">
        <v>0.3515</v>
      </c>
      <c r="Y13" t="n">
        <v>0.61412</v>
      </c>
      <c r="Z13" t="n">
        <v>0.37</v>
      </c>
      <c r="AA13" t="n">
        <v>63</v>
      </c>
      <c r="AB13" t="n">
        <v>30</v>
      </c>
      <c r="AC13" t="n">
        <v>0</v>
      </c>
      <c r="AD13" t="n">
        <v>87000</v>
      </c>
      <c r="AE13" t="n">
        <v>45.4</v>
      </c>
      <c r="AF13" t="n">
        <v>0.35</v>
      </c>
      <c r="AG13" t="n">
        <v>1</v>
      </c>
      <c r="AH13" t="n">
        <v>1</v>
      </c>
      <c r="AI13" t="n">
        <v>1.2328</v>
      </c>
      <c r="AJ13" t="inlineStr">
        <is>
          <t>21a_FC11_OCR1.3_DR35</t>
        </is>
      </c>
      <c r="AL13" t="inlineStr">
        <is>
          <t>Pu</t>
        </is>
      </c>
      <c r="AR13" t="n">
        <v>252.5055782938549</v>
      </c>
      <c r="AS13" t="n">
        <v>-440.8721464562208</v>
      </c>
      <c r="AT13" t="n">
        <v>-687.7178632151073</v>
      </c>
      <c r="AU13" t="n">
        <v>1229.453229648034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1</t>
        </is>
      </c>
      <c r="BF13" t="inlineStr">
        <is>
          <t>1</t>
        </is>
      </c>
      <c r="BH13" t="n">
        <v>1.656862268992856</v>
      </c>
    </row>
    <row r="14">
      <c r="A14" t="inlineStr">
        <is>
          <t>PM5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D2</t>
        </is>
      </c>
      <c r="E14" t="n">
        <v>0</v>
      </c>
      <c r="F14" t="n">
        <v>4</v>
      </c>
      <c r="G14" t="n">
        <v>-4.2667</v>
      </c>
      <c r="H14" t="n">
        <v>34</v>
      </c>
      <c r="I14" t="n">
        <v>9</v>
      </c>
      <c r="J14" t="n">
        <v>36.9907</v>
      </c>
      <c r="K14" t="n">
        <v>5.2204</v>
      </c>
      <c r="L14" t="n">
        <v>10.2035</v>
      </c>
      <c r="M14" t="n">
        <v>0.67865</v>
      </c>
      <c r="N14" t="n">
        <v>335.9841</v>
      </c>
      <c r="O14" t="n">
        <v>0.094351</v>
      </c>
      <c r="P14" t="n">
        <v>31.5076</v>
      </c>
      <c r="Q14" t="n">
        <v>0.97802</v>
      </c>
      <c r="R14" t="n">
        <v>1.3014</v>
      </c>
      <c r="S14" t="n">
        <v>0.03</v>
      </c>
      <c r="T14" t="n">
        <v>3.5729</v>
      </c>
      <c r="U14" t="n">
        <v>0.45429</v>
      </c>
      <c r="V14" t="n">
        <v>44.89</v>
      </c>
      <c r="W14" t="n">
        <v>0.02</v>
      </c>
      <c r="X14" t="n">
        <v>0.3515</v>
      </c>
      <c r="Y14" t="n">
        <v>0.61412</v>
      </c>
      <c r="Z14" t="n">
        <v>0.37</v>
      </c>
      <c r="AA14" t="n">
        <v>63</v>
      </c>
      <c r="AB14" t="n">
        <v>30</v>
      </c>
      <c r="AC14" t="n">
        <v>0</v>
      </c>
      <c r="AD14" t="n">
        <v>87000</v>
      </c>
      <c r="AE14" t="n">
        <v>45.4</v>
      </c>
      <c r="AF14" t="n">
        <v>0.35</v>
      </c>
      <c r="AG14" t="n">
        <v>1</v>
      </c>
      <c r="AH14" t="n">
        <v>1</v>
      </c>
      <c r="AI14" t="n">
        <v>1.2328</v>
      </c>
      <c r="AJ14" t="inlineStr">
        <is>
          <t>21a_FC11_OCR1.3_DR35</t>
        </is>
      </c>
      <c r="AL14" t="inlineStr">
        <is>
          <t>Pu</t>
        </is>
      </c>
      <c r="AR14" t="n">
        <v>4.22188002473092</v>
      </c>
      <c r="AS14" t="n">
        <v>0.005951363874667096</v>
      </c>
      <c r="AT14" t="n">
        <v>8.196058172458452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0</t>
        </is>
      </c>
      <c r="BF14" t="inlineStr">
        <is>
          <t>2</t>
        </is>
      </c>
      <c r="BH14" t="n">
        <v>3.006448181094708</v>
      </c>
    </row>
    <row r="15">
      <c r="A15" t="inlineStr">
        <is>
          <t>PM5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D2</t>
        </is>
      </c>
      <c r="E15" t="n">
        <v>0</v>
      </c>
      <c r="F15" t="n">
        <v>4</v>
      </c>
      <c r="G15" t="n">
        <v>-3.8333</v>
      </c>
      <c r="H15" t="n">
        <v>30</v>
      </c>
      <c r="I15" t="n">
        <v>9</v>
      </c>
      <c r="J15" t="n">
        <v>36.9907</v>
      </c>
      <c r="K15" t="n">
        <v>5.2237</v>
      </c>
      <c r="L15" t="n">
        <v>10.5908</v>
      </c>
      <c r="M15" t="n">
        <v>0.67865</v>
      </c>
      <c r="N15" t="n">
        <v>336.6284</v>
      </c>
      <c r="O15" t="n">
        <v>0.094248</v>
      </c>
      <c r="P15" t="n">
        <v>31.5076</v>
      </c>
      <c r="Q15" t="n">
        <v>0.97802</v>
      </c>
      <c r="R15" t="n">
        <v>1.4225</v>
      </c>
      <c r="S15" t="n">
        <v>0.03</v>
      </c>
      <c r="T15" t="n">
        <v>3.6966</v>
      </c>
      <c r="U15" t="n">
        <v>0.47168</v>
      </c>
      <c r="V15" t="n">
        <v>44.89</v>
      </c>
      <c r="W15" t="n">
        <v>0.02</v>
      </c>
      <c r="X15" t="n">
        <v>0.3515</v>
      </c>
      <c r="Y15" t="n">
        <v>0.61412</v>
      </c>
      <c r="Z15" t="n">
        <v>0.37</v>
      </c>
      <c r="AA15" t="n">
        <v>63</v>
      </c>
      <c r="AB15" t="n">
        <v>30</v>
      </c>
      <c r="AC15" t="n">
        <v>0</v>
      </c>
      <c r="AD15" t="n">
        <v>87000</v>
      </c>
      <c r="AE15" t="n">
        <v>45.4</v>
      </c>
      <c r="AF15" t="n">
        <v>0.35</v>
      </c>
      <c r="AG15" t="n">
        <v>1</v>
      </c>
      <c r="AH15" t="n">
        <v>1</v>
      </c>
      <c r="AI15" t="n">
        <v>1.2328</v>
      </c>
      <c r="AJ15" t="inlineStr">
        <is>
          <t>21a_FC11_OCR1.3_DR35</t>
        </is>
      </c>
      <c r="AL15" t="inlineStr">
        <is>
          <t>Pu</t>
        </is>
      </c>
      <c r="AR15" t="n">
        <v>48.76170333067121</v>
      </c>
      <c r="AS15" t="n">
        <v>-80.10992836347546</v>
      </c>
      <c r="AT15" t="n">
        <v>-25.14369331089372</v>
      </c>
      <c r="AU15" t="n">
        <v>45.27955253093189</v>
      </c>
      <c r="AV15" t="n">
        <v>25.99653645679635</v>
      </c>
      <c r="AW15" t="n">
        <v>-39.72287091344037</v>
      </c>
      <c r="AX15" t="n">
        <v>1</v>
      </c>
      <c r="AY15" t="n">
        <v>1</v>
      </c>
      <c r="AZ15" t="n">
        <v>1</v>
      </c>
      <c r="BB15" t="inlineStr">
        <is>
          <t>tan_phi</t>
        </is>
      </c>
      <c r="BC15" t="inlineStr">
        <is>
          <t>z_L</t>
        </is>
      </c>
      <c r="BE15" t="inlineStr">
        <is>
          <t>1</t>
        </is>
      </c>
      <c r="BF15" t="inlineStr">
        <is>
          <t>2</t>
        </is>
      </c>
      <c r="BH15" t="n">
        <v>0.5033502795994523</v>
      </c>
    </row>
    <row r="16">
      <c r="A16" t="inlineStr">
        <is>
          <t>PM5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D2</t>
        </is>
      </c>
      <c r="E16" t="n">
        <v>0</v>
      </c>
      <c r="F16" t="n">
        <v>4</v>
      </c>
      <c r="G16" t="n">
        <v>-3.8333</v>
      </c>
      <c r="H16" t="n">
        <v>34</v>
      </c>
      <c r="I16" t="n">
        <v>9</v>
      </c>
      <c r="J16" t="n">
        <v>36.9907</v>
      </c>
      <c r="K16" t="n">
        <v>5.2018</v>
      </c>
      <c r="L16" t="n">
        <v>10.5908</v>
      </c>
      <c r="M16" t="n">
        <v>0.67865</v>
      </c>
      <c r="N16" t="n">
        <v>333.941</v>
      </c>
      <c r="O16" t="n">
        <v>0.094925</v>
      </c>
      <c r="P16" t="n">
        <v>31.5076</v>
      </c>
      <c r="Q16" t="n">
        <v>0.97802</v>
      </c>
      <c r="R16" t="n">
        <v>1.3014</v>
      </c>
      <c r="S16" t="n">
        <v>0.03</v>
      </c>
      <c r="T16" t="n">
        <v>3.5729</v>
      </c>
      <c r="U16" t="n">
        <v>0.45429</v>
      </c>
      <c r="V16" t="n">
        <v>44.89</v>
      </c>
      <c r="W16" t="n">
        <v>0.02</v>
      </c>
      <c r="X16" t="n">
        <v>0.3515</v>
      </c>
      <c r="Y16" t="n">
        <v>0.61412</v>
      </c>
      <c r="Z16" t="n">
        <v>0.37</v>
      </c>
      <c r="AA16" t="n">
        <v>63</v>
      </c>
      <c r="AB16" t="n">
        <v>30</v>
      </c>
      <c r="AC16" t="n">
        <v>0</v>
      </c>
      <c r="AD16" t="n">
        <v>87000</v>
      </c>
      <c r="AE16" t="n">
        <v>45.4</v>
      </c>
      <c r="AF16" t="n">
        <v>0.35</v>
      </c>
      <c r="AG16" t="n">
        <v>1</v>
      </c>
      <c r="AH16" t="n">
        <v>1</v>
      </c>
      <c r="AI16" t="n">
        <v>1.2328</v>
      </c>
      <c r="AJ16" t="inlineStr">
        <is>
          <t>21a_FC11_OCR1.3_DR35</t>
        </is>
      </c>
      <c r="AL16" t="inlineStr">
        <is>
          <t>Pu</t>
        </is>
      </c>
      <c r="AR16" t="n">
        <v>7.157510666680087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CSR</t>
        </is>
      </c>
      <c r="BC16" t="inlineStr">
        <is>
          <t>z_L</t>
        </is>
      </c>
      <c r="BE16" t="inlineStr">
        <is>
          <t>0</t>
        </is>
      </c>
      <c r="BF16" t="inlineStr">
        <is>
          <t>0</t>
        </is>
      </c>
      <c r="BH16" t="n">
        <v>11.43420120516841</v>
      </c>
    </row>
    <row r="17">
      <c r="A17" t="inlineStr">
        <is>
          <t>PM5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D2</t>
        </is>
      </c>
      <c r="E17" t="n">
        <v>0</v>
      </c>
      <c r="F17" t="n">
        <v>4</v>
      </c>
      <c r="G17" t="n">
        <v>-3.4</v>
      </c>
      <c r="H17" t="n">
        <v>30</v>
      </c>
      <c r="I17" t="n">
        <v>9</v>
      </c>
      <c r="J17" t="n">
        <v>36.9907</v>
      </c>
      <c r="K17" t="n">
        <v>5.2026</v>
      </c>
      <c r="L17" t="n">
        <v>10.9782</v>
      </c>
      <c r="M17" t="n">
        <v>0.67865</v>
      </c>
      <c r="N17" t="n">
        <v>334.3058</v>
      </c>
      <c r="O17" t="n">
        <v>0.094898</v>
      </c>
      <c r="P17" t="n">
        <v>31.5076</v>
      </c>
      <c r="Q17" t="n">
        <v>0.97802</v>
      </c>
      <c r="R17" t="n">
        <v>1.4225</v>
      </c>
      <c r="S17" t="n">
        <v>0.03</v>
      </c>
      <c r="T17" t="n">
        <v>3.6966</v>
      </c>
      <c r="U17" t="n">
        <v>0.47168</v>
      </c>
      <c r="V17" t="n">
        <v>44.89</v>
      </c>
      <c r="W17" t="n">
        <v>0.02</v>
      </c>
      <c r="X17" t="n">
        <v>0.3515</v>
      </c>
      <c r="Y17" t="n">
        <v>0.61412</v>
      </c>
      <c r="Z17" t="n">
        <v>0.37</v>
      </c>
      <c r="AA17" t="n">
        <v>63</v>
      </c>
      <c r="AB17" t="n">
        <v>30</v>
      </c>
      <c r="AC17" t="n">
        <v>0</v>
      </c>
      <c r="AD17" t="n">
        <v>87000</v>
      </c>
      <c r="AE17" t="n">
        <v>45.4</v>
      </c>
      <c r="AF17" t="n">
        <v>0.35</v>
      </c>
      <c r="AG17" t="n">
        <v>1</v>
      </c>
      <c r="AH17" t="n">
        <v>1</v>
      </c>
      <c r="AI17" t="n">
        <v>1.2328</v>
      </c>
      <c r="AJ17" t="inlineStr">
        <is>
          <t>21a_FC11_OCR1.3_DR35</t>
        </is>
      </c>
      <c r="AL17" t="inlineStr">
        <is>
          <t>Pu</t>
        </is>
      </c>
      <c r="AR17" t="n">
        <v>-72.6644991477785</v>
      </c>
      <c r="AS17" t="n">
        <v>228.0628853684319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CSR</t>
        </is>
      </c>
      <c r="BC17" t="inlineStr">
        <is>
          <t>z_L</t>
        </is>
      </c>
      <c r="BE17" t="inlineStr">
        <is>
          <t>1</t>
        </is>
      </c>
      <c r="BF17" t="inlineStr">
        <is>
          <t>0</t>
        </is>
      </c>
      <c r="BH17" t="n">
        <v>11.43420120516841</v>
      </c>
    </row>
    <row r="18">
      <c r="A18" t="inlineStr">
        <is>
          <t>PM5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D2</t>
        </is>
      </c>
      <c r="E18" t="n">
        <v>0</v>
      </c>
      <c r="F18" t="n">
        <v>4</v>
      </c>
      <c r="G18" t="n">
        <v>-3.4</v>
      </c>
      <c r="H18" t="n">
        <v>34</v>
      </c>
      <c r="I18" t="n">
        <v>9</v>
      </c>
      <c r="J18" t="n">
        <v>36.9907</v>
      </c>
      <c r="K18" t="n">
        <v>5.1831</v>
      </c>
      <c r="L18" t="n">
        <v>10.9782</v>
      </c>
      <c r="M18" t="n">
        <v>0.67865</v>
      </c>
      <c r="N18" t="n">
        <v>331.9226</v>
      </c>
      <c r="O18" t="n">
        <v>0.095498</v>
      </c>
      <c r="P18" t="n">
        <v>31.5076</v>
      </c>
      <c r="Q18" t="n">
        <v>0.97802</v>
      </c>
      <c r="R18" t="n">
        <v>1.3014</v>
      </c>
      <c r="S18" t="n">
        <v>0.03</v>
      </c>
      <c r="T18" t="n">
        <v>3.5729</v>
      </c>
      <c r="U18" t="n">
        <v>0.45429</v>
      </c>
      <c r="V18" t="n">
        <v>44.89</v>
      </c>
      <c r="W18" t="n">
        <v>0.02</v>
      </c>
      <c r="X18" t="n">
        <v>0.3515</v>
      </c>
      <c r="Y18" t="n">
        <v>0.61412</v>
      </c>
      <c r="Z18" t="n">
        <v>0.37</v>
      </c>
      <c r="AA18" t="n">
        <v>63</v>
      </c>
      <c r="AB18" t="n">
        <v>30</v>
      </c>
      <c r="AC18" t="n">
        <v>0</v>
      </c>
      <c r="AD18" t="n">
        <v>87000</v>
      </c>
      <c r="AE18" t="n">
        <v>45.4</v>
      </c>
      <c r="AF18" t="n">
        <v>0.35</v>
      </c>
      <c r="AG18" t="n">
        <v>1</v>
      </c>
      <c r="AH18" t="n">
        <v>1</v>
      </c>
      <c r="AI18" t="n">
        <v>1.2328</v>
      </c>
      <c r="AJ18" t="inlineStr">
        <is>
          <t>21a_FC11_OCR1.3_DR35</t>
        </is>
      </c>
      <c r="AL18" t="inlineStr">
        <is>
          <t>Pu</t>
        </is>
      </c>
      <c r="AR18" t="n">
        <v>8.575416763477969</v>
      </c>
      <c r="AS18" t="n">
        <v>-13.22009284311745</v>
      </c>
      <c r="AT18" t="n">
        <v>-6.378707214442451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2</t>
        </is>
      </c>
      <c r="BF18" t="inlineStr">
        <is>
          <t>0</t>
        </is>
      </c>
      <c r="BH18" t="n">
        <v>11.43420120522155</v>
      </c>
    </row>
    <row r="19">
      <c r="A19" t="inlineStr">
        <is>
          <t>PM5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D2</t>
        </is>
      </c>
      <c r="E19" t="n">
        <v>0</v>
      </c>
      <c r="F19" t="n">
        <v>5</v>
      </c>
      <c r="G19" t="n">
        <v>-8.5</v>
      </c>
      <c r="H19" t="n">
        <v>30</v>
      </c>
      <c r="I19" t="n">
        <v>9</v>
      </c>
      <c r="J19" t="n">
        <v>36.9907</v>
      </c>
      <c r="K19" t="n">
        <v>5.4512</v>
      </c>
      <c r="L19" t="n">
        <v>6.4193</v>
      </c>
      <c r="M19" t="n">
        <v>0.67865</v>
      </c>
      <c r="N19" t="n">
        <v>364.2712</v>
      </c>
      <c r="O19" t="n">
        <v>0.087245</v>
      </c>
      <c r="P19" t="n">
        <v>31.5076</v>
      </c>
      <c r="Q19" t="n">
        <v>0.97802</v>
      </c>
      <c r="R19" t="n">
        <v>1.4225</v>
      </c>
      <c r="S19" t="n">
        <v>0.03</v>
      </c>
      <c r="T19" t="n">
        <v>3.6966</v>
      </c>
      <c r="U19" t="n">
        <v>0.47168</v>
      </c>
      <c r="V19" t="n">
        <v>44.89</v>
      </c>
      <c r="W19" t="n">
        <v>0.02</v>
      </c>
      <c r="X19" t="n">
        <v>0.3515</v>
      </c>
      <c r="Y19" t="n">
        <v>0.61412</v>
      </c>
      <c r="Z19" t="n">
        <v>0.37</v>
      </c>
      <c r="AA19" t="n">
        <v>63</v>
      </c>
      <c r="AB19" t="n">
        <v>30</v>
      </c>
      <c r="AC19" t="n">
        <v>0</v>
      </c>
      <c r="AD19" t="n">
        <v>124424.2424</v>
      </c>
      <c r="AE19" t="n">
        <v>73.12</v>
      </c>
      <c r="AF19" t="n">
        <v>0.35</v>
      </c>
      <c r="AG19" t="n">
        <v>1</v>
      </c>
      <c r="AH19" t="n">
        <v>1</v>
      </c>
      <c r="AI19" t="n">
        <v>1.2328</v>
      </c>
      <c r="AJ19" t="inlineStr">
        <is>
          <t>21a_FC11_OCR1.3_DR35</t>
        </is>
      </c>
      <c r="AL19" t="inlineStr">
        <is>
          <t>Pu</t>
        </is>
      </c>
      <c r="AR19" t="n">
        <v>0.07097171084522624</v>
      </c>
      <c r="AS19" t="n">
        <v>13.19353592143889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0</t>
        </is>
      </c>
      <c r="BF19" t="inlineStr">
        <is>
          <t>1</t>
        </is>
      </c>
      <c r="BH19" t="n">
        <v>7.612760950018485</v>
      </c>
    </row>
    <row r="20">
      <c r="A20" t="inlineStr">
        <is>
          <t>PM5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D2</t>
        </is>
      </c>
      <c r="E20" t="n">
        <v>0</v>
      </c>
      <c r="F20" t="n">
        <v>5</v>
      </c>
      <c r="G20" t="n">
        <v>-8.5</v>
      </c>
      <c r="H20" t="n">
        <v>34</v>
      </c>
      <c r="I20" t="n">
        <v>9</v>
      </c>
      <c r="J20" t="n">
        <v>36.9907</v>
      </c>
      <c r="K20" t="n">
        <v>5.4024</v>
      </c>
      <c r="L20" t="n">
        <v>6.4193</v>
      </c>
      <c r="M20" t="n">
        <v>0.67865</v>
      </c>
      <c r="N20" t="n">
        <v>357.7005</v>
      </c>
      <c r="O20" t="n">
        <v>0.08874600000000001</v>
      </c>
      <c r="P20" t="n">
        <v>31.5076</v>
      </c>
      <c r="Q20" t="n">
        <v>0.97802</v>
      </c>
      <c r="R20" t="n">
        <v>1.3014</v>
      </c>
      <c r="S20" t="n">
        <v>0.03</v>
      </c>
      <c r="T20" t="n">
        <v>3.5729</v>
      </c>
      <c r="U20" t="n">
        <v>0.45429</v>
      </c>
      <c r="V20" t="n">
        <v>44.89</v>
      </c>
      <c r="W20" t="n">
        <v>0.02</v>
      </c>
      <c r="X20" t="n">
        <v>0.3515</v>
      </c>
      <c r="Y20" t="n">
        <v>0.61412</v>
      </c>
      <c r="Z20" t="n">
        <v>0.37</v>
      </c>
      <c r="AA20" t="n">
        <v>63</v>
      </c>
      <c r="AB20" t="n">
        <v>30</v>
      </c>
      <c r="AC20" t="n">
        <v>0</v>
      </c>
      <c r="AD20" t="n">
        <v>124424.2424</v>
      </c>
      <c r="AE20" t="n">
        <v>73.12</v>
      </c>
      <c r="AF20" t="n">
        <v>0.35</v>
      </c>
      <c r="AG20" t="n">
        <v>1</v>
      </c>
      <c r="AH20" t="n">
        <v>1</v>
      </c>
      <c r="AI20" t="n">
        <v>1.2328</v>
      </c>
      <c r="AJ20" t="inlineStr">
        <is>
          <t>21a_FC11_OCR1.3_DR35</t>
        </is>
      </c>
      <c r="AL20" t="inlineStr">
        <is>
          <t>Pu</t>
        </is>
      </c>
      <c r="AR20" t="n">
        <v>-75.57742769266186</v>
      </c>
      <c r="AS20" t="n">
        <v>216.138303880565</v>
      </c>
      <c r="AT20" t="n">
        <v>-68.06949925105734</v>
      </c>
      <c r="AU20" t="n">
        <v>232.1800621571663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B20" t="inlineStr">
        <is>
          <t>CSR</t>
        </is>
      </c>
      <c r="BC20" t="inlineStr">
        <is>
          <t>z_L</t>
        </is>
      </c>
      <c r="BE20" t="inlineStr">
        <is>
          <t>1</t>
        </is>
      </c>
      <c r="BF20" t="inlineStr">
        <is>
          <t>1</t>
        </is>
      </c>
      <c r="BH20" t="n">
        <v>7.612760950022181</v>
      </c>
    </row>
    <row r="21">
      <c r="A21" t="inlineStr">
        <is>
          <t>PM5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D2</t>
        </is>
      </c>
      <c r="E21" t="n">
        <v>0</v>
      </c>
      <c r="F21" t="n">
        <v>5</v>
      </c>
      <c r="G21" t="n">
        <v>-8</v>
      </c>
      <c r="H21" t="n">
        <v>30</v>
      </c>
      <c r="I21" t="n">
        <v>9</v>
      </c>
      <c r="J21" t="n">
        <v>36.9907</v>
      </c>
      <c r="K21" t="n">
        <v>5.4268</v>
      </c>
      <c r="L21" t="n">
        <v>6.8663</v>
      </c>
      <c r="M21" t="n">
        <v>0.67865</v>
      </c>
      <c r="N21" t="n">
        <v>361.1386</v>
      </c>
      <c r="O21" t="n">
        <v>0.087995</v>
      </c>
      <c r="P21" t="n">
        <v>31.5076</v>
      </c>
      <c r="Q21" t="n">
        <v>0.97802</v>
      </c>
      <c r="R21" t="n">
        <v>1.4225</v>
      </c>
      <c r="S21" t="n">
        <v>0.03</v>
      </c>
      <c r="T21" t="n">
        <v>3.6966</v>
      </c>
      <c r="U21" t="n">
        <v>0.47168</v>
      </c>
      <c r="V21" t="n">
        <v>44.89</v>
      </c>
      <c r="W21" t="n">
        <v>0.02</v>
      </c>
      <c r="X21" t="n">
        <v>0.3515</v>
      </c>
      <c r="Y21" t="n">
        <v>0.61412</v>
      </c>
      <c r="Z21" t="n">
        <v>0.37</v>
      </c>
      <c r="AA21" t="n">
        <v>63</v>
      </c>
      <c r="AB21" t="n">
        <v>30</v>
      </c>
      <c r="AC21" t="n">
        <v>0</v>
      </c>
      <c r="AD21" t="n">
        <v>124424.2424</v>
      </c>
      <c r="AE21" t="n">
        <v>73.12</v>
      </c>
      <c r="AF21" t="n">
        <v>0.35</v>
      </c>
      <c r="AG21" t="n">
        <v>1</v>
      </c>
      <c r="AH21" t="n">
        <v>1</v>
      </c>
      <c r="AI21" t="n">
        <v>1.2328</v>
      </c>
      <c r="AJ21" t="inlineStr">
        <is>
          <t>21a_FC11_OCR1.3_DR35</t>
        </is>
      </c>
      <c r="AL21" t="inlineStr">
        <is>
          <t>Pu</t>
        </is>
      </c>
      <c r="AR21" t="n">
        <v>-0.2604067611357128</v>
      </c>
      <c r="AS21" t="n">
        <v>0.7318560345334871</v>
      </c>
      <c r="AT21" t="n">
        <v>-2.263643072443739</v>
      </c>
      <c r="AU21" t="n">
        <v>9.776990076242058</v>
      </c>
      <c r="AV21" t="n">
        <v>4.365789409113074</v>
      </c>
      <c r="AW21" t="n">
        <v>-0.7004808191300532</v>
      </c>
      <c r="AX21" t="n">
        <v>1</v>
      </c>
      <c r="AY21" t="n">
        <v>1</v>
      </c>
      <c r="AZ21" t="n">
        <v>1</v>
      </c>
      <c r="BB21" t="inlineStr">
        <is>
          <t>CSR</t>
        </is>
      </c>
      <c r="BC21" t="inlineStr">
        <is>
          <t>z_L</t>
        </is>
      </c>
      <c r="BE21" t="inlineStr">
        <is>
          <t>2</t>
        </is>
      </c>
      <c r="BF21" t="inlineStr">
        <is>
          <t>1</t>
        </is>
      </c>
      <c r="BH21" t="n">
        <v>7.612760950109678</v>
      </c>
    </row>
    <row r="22">
      <c r="A22" t="inlineStr">
        <is>
          <t>PM5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D2</t>
        </is>
      </c>
      <c r="E22" t="n">
        <v>0</v>
      </c>
      <c r="F22" t="n">
        <v>5</v>
      </c>
      <c r="G22" t="n">
        <v>-8</v>
      </c>
      <c r="H22" t="n">
        <v>34</v>
      </c>
      <c r="I22" t="n">
        <v>9</v>
      </c>
      <c r="J22" t="n">
        <v>36.9907</v>
      </c>
      <c r="K22" t="n">
        <v>5.3809</v>
      </c>
      <c r="L22" t="n">
        <v>6.8663</v>
      </c>
      <c r="M22" t="n">
        <v>0.67865</v>
      </c>
      <c r="N22" t="n">
        <v>355.0322</v>
      </c>
      <c r="O22" t="n">
        <v>0.089408</v>
      </c>
      <c r="P22" t="n">
        <v>31.5076</v>
      </c>
      <c r="Q22" t="n">
        <v>0.97802</v>
      </c>
      <c r="R22" t="n">
        <v>1.3014</v>
      </c>
      <c r="S22" t="n">
        <v>0.03</v>
      </c>
      <c r="T22" t="n">
        <v>3.5729</v>
      </c>
      <c r="U22" t="n">
        <v>0.45429</v>
      </c>
      <c r="V22" t="n">
        <v>44.89</v>
      </c>
      <c r="W22" t="n">
        <v>0.02</v>
      </c>
      <c r="X22" t="n">
        <v>0.3515</v>
      </c>
      <c r="Y22" t="n">
        <v>0.61412</v>
      </c>
      <c r="Z22" t="n">
        <v>0.37</v>
      </c>
      <c r="AA22" t="n">
        <v>63</v>
      </c>
      <c r="AB22" t="n">
        <v>30</v>
      </c>
      <c r="AC22" t="n">
        <v>0</v>
      </c>
      <c r="AD22" t="n">
        <v>124424.2424</v>
      </c>
      <c r="AE22" t="n">
        <v>73.12</v>
      </c>
      <c r="AF22" t="n">
        <v>0.35</v>
      </c>
      <c r="AG22" t="n">
        <v>1</v>
      </c>
      <c r="AH22" t="n">
        <v>1</v>
      </c>
      <c r="AI22" t="n">
        <v>1.2328</v>
      </c>
      <c r="AJ22" t="inlineStr">
        <is>
          <t>21a_FC11_OCR1.3_DR35</t>
        </is>
      </c>
      <c r="AL22" t="inlineStr">
        <is>
          <t>Pu</t>
        </is>
      </c>
      <c r="AR22" t="n">
        <v>4.22188002473092</v>
      </c>
      <c r="AS22" t="n">
        <v>0.005951363874667096</v>
      </c>
      <c r="AT22" t="n">
        <v>8.196058172458452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B22" t="inlineStr">
        <is>
          <t>CSR</t>
        </is>
      </c>
      <c r="BC22" t="inlineStr">
        <is>
          <t>z_L</t>
        </is>
      </c>
      <c r="BE22" t="inlineStr">
        <is>
          <t>0</t>
        </is>
      </c>
      <c r="BF22" t="inlineStr">
        <is>
          <t>2</t>
        </is>
      </c>
      <c r="BH22" t="n">
        <v>3.006448181094708</v>
      </c>
    </row>
    <row r="23">
      <c r="A23" t="inlineStr">
        <is>
          <t>PM5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D2</t>
        </is>
      </c>
      <c r="E23" t="n">
        <v>0</v>
      </c>
      <c r="F23" t="n">
        <v>5</v>
      </c>
      <c r="G23" t="n">
        <v>-7.5</v>
      </c>
      <c r="H23" t="n">
        <v>30</v>
      </c>
      <c r="I23" t="n">
        <v>9</v>
      </c>
      <c r="J23" t="n">
        <v>36.9907</v>
      </c>
      <c r="K23" t="n">
        <v>5.4024</v>
      </c>
      <c r="L23" t="n">
        <v>7.3132</v>
      </c>
      <c r="M23" t="n">
        <v>0.67865</v>
      </c>
      <c r="N23" t="n">
        <v>358.0594</v>
      </c>
      <c r="O23" t="n">
        <v>0.08874600000000001</v>
      </c>
      <c r="P23" t="n">
        <v>31.5076</v>
      </c>
      <c r="Q23" t="n">
        <v>0.97802</v>
      </c>
      <c r="R23" t="n">
        <v>1.4225</v>
      </c>
      <c r="S23" t="n">
        <v>0.03</v>
      </c>
      <c r="T23" t="n">
        <v>3.6966</v>
      </c>
      <c r="U23" t="n">
        <v>0.47168</v>
      </c>
      <c r="V23" t="n">
        <v>44.89</v>
      </c>
      <c r="W23" t="n">
        <v>0.02</v>
      </c>
      <c r="X23" t="n">
        <v>0.3515</v>
      </c>
      <c r="Y23" t="n">
        <v>0.61412</v>
      </c>
      <c r="Z23" t="n">
        <v>0.37</v>
      </c>
      <c r="AA23" t="n">
        <v>63</v>
      </c>
      <c r="AB23" t="n">
        <v>30</v>
      </c>
      <c r="AC23" t="n">
        <v>0</v>
      </c>
      <c r="AD23" t="n">
        <v>124424.2424</v>
      </c>
      <c r="AE23" t="n">
        <v>73.12</v>
      </c>
      <c r="AF23" t="n">
        <v>0.35</v>
      </c>
      <c r="AG23" t="n">
        <v>1</v>
      </c>
      <c r="AH23" t="n">
        <v>1</v>
      </c>
      <c r="AI23" t="n">
        <v>1.2328</v>
      </c>
      <c r="AJ23" t="inlineStr">
        <is>
          <t>21a_FC11_OCR1.3_DR35</t>
        </is>
      </c>
      <c r="AL23" t="inlineStr">
        <is>
          <t>Pu</t>
        </is>
      </c>
      <c r="AR23" t="n">
        <v>-8.657995342662321</v>
      </c>
      <c r="AS23" t="n">
        <v>36.80013917490031</v>
      </c>
      <c r="AT23" t="n">
        <v>0.3281062207647651</v>
      </c>
      <c r="AU23" t="n">
        <v>-0.9204544335203939</v>
      </c>
      <c r="AV23" t="n">
        <v>5.585656525782825</v>
      </c>
      <c r="AW23" t="n">
        <v>7.460364267760864</v>
      </c>
      <c r="AX23" t="n">
        <v>1</v>
      </c>
      <c r="AY23" t="n">
        <v>1</v>
      </c>
      <c r="AZ23" t="n">
        <v>1</v>
      </c>
      <c r="BB23" t="inlineStr">
        <is>
          <t>CSR</t>
        </is>
      </c>
      <c r="BC23" t="inlineStr">
        <is>
          <t>z_L</t>
        </is>
      </c>
      <c r="BE23" t="inlineStr">
        <is>
          <t>1</t>
        </is>
      </c>
      <c r="BF23" t="inlineStr">
        <is>
          <t>2</t>
        </is>
      </c>
      <c r="BH23" t="n">
        <v>3.006448181311685</v>
      </c>
    </row>
    <row r="24">
      <c r="A24" t="inlineStr">
        <is>
          <t>PM5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D2</t>
        </is>
      </c>
      <c r="E24" t="n">
        <v>0</v>
      </c>
      <c r="F24" t="n">
        <v>5</v>
      </c>
      <c r="G24" t="n">
        <v>-7.5</v>
      </c>
      <c r="H24" t="n">
        <v>34</v>
      </c>
      <c r="I24" t="n">
        <v>9</v>
      </c>
      <c r="J24" t="n">
        <v>36.9907</v>
      </c>
      <c r="K24" t="n">
        <v>5.3594</v>
      </c>
      <c r="L24" t="n">
        <v>7.3132</v>
      </c>
      <c r="M24" t="n">
        <v>0.67865</v>
      </c>
      <c r="N24" t="n">
        <v>352.4034</v>
      </c>
      <c r="O24" t="n">
        <v>0.09007</v>
      </c>
      <c r="P24" t="n">
        <v>31.5076</v>
      </c>
      <c r="Q24" t="n">
        <v>0.97802</v>
      </c>
      <c r="R24" t="n">
        <v>1.3014</v>
      </c>
      <c r="S24" t="n">
        <v>0.03</v>
      </c>
      <c r="T24" t="n">
        <v>3.5729</v>
      </c>
      <c r="U24" t="n">
        <v>0.45429</v>
      </c>
      <c r="V24" t="n">
        <v>44.89</v>
      </c>
      <c r="W24" t="n">
        <v>0.02</v>
      </c>
      <c r="X24" t="n">
        <v>0.3515</v>
      </c>
      <c r="Y24" t="n">
        <v>0.61412</v>
      </c>
      <c r="Z24" t="n">
        <v>0.37</v>
      </c>
      <c r="AA24" t="n">
        <v>63</v>
      </c>
      <c r="AB24" t="n">
        <v>30</v>
      </c>
      <c r="AC24" t="n">
        <v>0</v>
      </c>
      <c r="AD24" t="n">
        <v>124424.2424</v>
      </c>
      <c r="AE24" t="n">
        <v>73.12</v>
      </c>
      <c r="AF24" t="n">
        <v>0.35</v>
      </c>
      <c r="AG24" t="n">
        <v>1</v>
      </c>
      <c r="AH24" t="n">
        <v>1</v>
      </c>
      <c r="AI24" t="n">
        <v>1.2328</v>
      </c>
      <c r="AJ24" t="inlineStr">
        <is>
          <t>21a_FC11_OCR1.3_DR35</t>
        </is>
      </c>
      <c r="AL24" t="inlineStr">
        <is>
          <t>Pu</t>
        </is>
      </c>
      <c r="AR24" t="n">
        <v>1.997877543638353</v>
      </c>
      <c r="AS24" t="n">
        <v>1.234983913475523</v>
      </c>
      <c r="AT24" t="n">
        <v>1.681051613859205</v>
      </c>
      <c r="AU24" t="n">
        <v>-0.03225224368296103</v>
      </c>
      <c r="AV24" t="n">
        <v>0.09565830893026295</v>
      </c>
      <c r="AW24" t="n">
        <v>-2.62289395681644</v>
      </c>
      <c r="AX24" t="n">
        <v>1.94336901465561</v>
      </c>
      <c r="AY24" t="n">
        <v>1.938723279206081</v>
      </c>
      <c r="AZ24" t="n">
        <v>3.341429906507269</v>
      </c>
      <c r="BB24" t="inlineStr">
        <is>
          <t>CSR</t>
        </is>
      </c>
      <c r="BC24" t="inlineStr">
        <is>
          <t>z_L</t>
        </is>
      </c>
      <c r="BE24" t="inlineStr">
        <is>
          <t>2</t>
        </is>
      </c>
      <c r="BF24" t="inlineStr">
        <is>
          <t>2</t>
        </is>
      </c>
      <c r="BH24" t="n">
        <v>3.006448195885768</v>
      </c>
    </row>
    <row r="25">
      <c r="A25" t="inlineStr">
        <is>
          <t>PM5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D2</t>
        </is>
      </c>
      <c r="E25" t="n">
        <v>0</v>
      </c>
      <c r="F25" t="n">
        <v>5</v>
      </c>
      <c r="G25" t="n">
        <v>-7</v>
      </c>
      <c r="H25" t="n">
        <v>30</v>
      </c>
      <c r="I25" t="n">
        <v>9</v>
      </c>
      <c r="J25" t="n">
        <v>36.9907</v>
      </c>
      <c r="K25" t="n">
        <v>5.3781</v>
      </c>
      <c r="L25" t="n">
        <v>7.7602</v>
      </c>
      <c r="M25" t="n">
        <v>0.67865</v>
      </c>
      <c r="N25" t="n">
        <v>355.0322</v>
      </c>
      <c r="O25" t="n">
        <v>0.08949600000000001</v>
      </c>
      <c r="P25" t="n">
        <v>31.5076</v>
      </c>
      <c r="Q25" t="n">
        <v>0.97802</v>
      </c>
      <c r="R25" t="n">
        <v>1.4225</v>
      </c>
      <c r="S25" t="n">
        <v>0.03</v>
      </c>
      <c r="T25" t="n">
        <v>3.6966</v>
      </c>
      <c r="U25" t="n">
        <v>0.47168</v>
      </c>
      <c r="V25" t="n">
        <v>44.89</v>
      </c>
      <c r="W25" t="n">
        <v>0.02</v>
      </c>
      <c r="X25" t="n">
        <v>0.3515</v>
      </c>
      <c r="Y25" t="n">
        <v>0.61412</v>
      </c>
      <c r="Z25" t="n">
        <v>0.37</v>
      </c>
      <c r="AA25" t="n">
        <v>63</v>
      </c>
      <c r="AB25" t="n">
        <v>30</v>
      </c>
      <c r="AC25" t="n">
        <v>0</v>
      </c>
      <c r="AD25" t="n">
        <v>124424.2424</v>
      </c>
      <c r="AE25" t="n">
        <v>73.12</v>
      </c>
      <c r="AF25" t="n">
        <v>0.35</v>
      </c>
      <c r="AG25" t="n">
        <v>1</v>
      </c>
      <c r="AH25" t="n">
        <v>1</v>
      </c>
      <c r="AI25" t="n">
        <v>1.2328</v>
      </c>
      <c r="AJ25" t="inlineStr">
        <is>
          <t>21a_FC11_OCR1.3_DR35</t>
        </is>
      </c>
      <c r="AL25" t="inlineStr">
        <is>
          <t>Pu</t>
        </is>
      </c>
      <c r="AR25" t="n">
        <v>7.157510666680087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B25" t="inlineStr">
        <is>
          <t>CF</t>
        </is>
      </c>
      <c r="BC25" t="inlineStr">
        <is>
          <t>z_L</t>
        </is>
      </c>
      <c r="BE25" t="inlineStr">
        <is>
          <t>0</t>
        </is>
      </c>
      <c r="BF25" t="inlineStr">
        <is>
          <t>0</t>
        </is>
      </c>
      <c r="BH25" t="n">
        <v>11.43420120516841</v>
      </c>
    </row>
    <row r="26">
      <c r="A26" t="inlineStr">
        <is>
          <t>PM5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D2</t>
        </is>
      </c>
      <c r="E26" t="n">
        <v>0</v>
      </c>
      <c r="F26" t="n">
        <v>5</v>
      </c>
      <c r="G26" t="n">
        <v>-7</v>
      </c>
      <c r="H26" t="n">
        <v>34</v>
      </c>
      <c r="I26" t="n">
        <v>9</v>
      </c>
      <c r="J26" t="n">
        <v>36.9907</v>
      </c>
      <c r="K26" t="n">
        <v>5.3379</v>
      </c>
      <c r="L26" t="n">
        <v>7.7602</v>
      </c>
      <c r="M26" t="n">
        <v>0.67865</v>
      </c>
      <c r="N26" t="n">
        <v>349.8132</v>
      </c>
      <c r="O26" t="n">
        <v>0.09073199999999999</v>
      </c>
      <c r="P26" t="n">
        <v>31.5076</v>
      </c>
      <c r="Q26" t="n">
        <v>0.97802</v>
      </c>
      <c r="R26" t="n">
        <v>1.3014</v>
      </c>
      <c r="S26" t="n">
        <v>0.03</v>
      </c>
      <c r="T26" t="n">
        <v>3.5729</v>
      </c>
      <c r="U26" t="n">
        <v>0.45429</v>
      </c>
      <c r="V26" t="n">
        <v>44.89</v>
      </c>
      <c r="W26" t="n">
        <v>0.02</v>
      </c>
      <c r="X26" t="n">
        <v>0.3515</v>
      </c>
      <c r="Y26" t="n">
        <v>0.61412</v>
      </c>
      <c r="Z26" t="n">
        <v>0.37</v>
      </c>
      <c r="AA26" t="n">
        <v>63</v>
      </c>
      <c r="AB26" t="n">
        <v>30</v>
      </c>
      <c r="AC26" t="n">
        <v>0</v>
      </c>
      <c r="AD26" t="n">
        <v>124424.2424</v>
      </c>
      <c r="AE26" t="n">
        <v>73.12</v>
      </c>
      <c r="AF26" t="n">
        <v>0.35</v>
      </c>
      <c r="AG26" t="n">
        <v>1</v>
      </c>
      <c r="AH26" t="n">
        <v>1</v>
      </c>
      <c r="AI26" t="n">
        <v>1.2328</v>
      </c>
      <c r="AJ26" t="inlineStr">
        <is>
          <t>21a_FC11_OCR1.3_DR35</t>
        </is>
      </c>
      <c r="AL26" t="inlineStr">
        <is>
          <t>Pu</t>
        </is>
      </c>
      <c r="AR26" t="n">
        <v>-29.09950918076911</v>
      </c>
      <c r="AS26" t="n">
        <v>27.86295248161717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B26" t="inlineStr">
        <is>
          <t>CF</t>
        </is>
      </c>
      <c r="BC26" t="inlineStr">
        <is>
          <t>z_L</t>
        </is>
      </c>
      <c r="BE26" t="inlineStr">
        <is>
          <t>1</t>
        </is>
      </c>
      <c r="BF26" t="inlineStr">
        <is>
          <t>0</t>
        </is>
      </c>
      <c r="BH26" t="n">
        <v>5.297594547956772</v>
      </c>
    </row>
    <row r="27">
      <c r="A27" t="inlineStr">
        <is>
          <t>PM5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D2</t>
        </is>
      </c>
      <c r="E27" t="n">
        <v>0</v>
      </c>
      <c r="F27" t="n">
        <v>5</v>
      </c>
      <c r="G27" t="n">
        <v>-6.5</v>
      </c>
      <c r="H27" t="n">
        <v>30</v>
      </c>
      <c r="I27" t="n">
        <v>9</v>
      </c>
      <c r="J27" t="n">
        <v>36.9907</v>
      </c>
      <c r="K27" t="n">
        <v>5.3537</v>
      </c>
      <c r="L27" t="n">
        <v>8.207100000000001</v>
      </c>
      <c r="M27" t="n">
        <v>0.67865</v>
      </c>
      <c r="N27" t="n">
        <v>352.0558</v>
      </c>
      <c r="O27" t="n">
        <v>0.09024600000000001</v>
      </c>
      <c r="P27" t="n">
        <v>31.5076</v>
      </c>
      <c r="Q27" t="n">
        <v>0.97802</v>
      </c>
      <c r="R27" t="n">
        <v>1.4225</v>
      </c>
      <c r="S27" t="n">
        <v>0.03</v>
      </c>
      <c r="T27" t="n">
        <v>3.6966</v>
      </c>
      <c r="U27" t="n">
        <v>0.47168</v>
      </c>
      <c r="V27" t="n">
        <v>44.89</v>
      </c>
      <c r="W27" t="n">
        <v>0.02</v>
      </c>
      <c r="X27" t="n">
        <v>0.3515</v>
      </c>
      <c r="Y27" t="n">
        <v>0.61412</v>
      </c>
      <c r="Z27" t="n">
        <v>0.37</v>
      </c>
      <c r="AA27" t="n">
        <v>63</v>
      </c>
      <c r="AB27" t="n">
        <v>30</v>
      </c>
      <c r="AC27" t="n">
        <v>0</v>
      </c>
      <c r="AD27" t="n">
        <v>124424.2424</v>
      </c>
      <c r="AE27" t="n">
        <v>73.12</v>
      </c>
      <c r="AF27" t="n">
        <v>0.35</v>
      </c>
      <c r="AG27" t="n">
        <v>1</v>
      </c>
      <c r="AH27" t="n">
        <v>1</v>
      </c>
      <c r="AI27" t="n">
        <v>1.2328</v>
      </c>
      <c r="AJ27" t="inlineStr">
        <is>
          <t>21a_FC11_OCR1.3_DR35</t>
        </is>
      </c>
      <c r="AL27" t="inlineStr">
        <is>
          <t>Pu</t>
        </is>
      </c>
      <c r="AR27" t="n">
        <v>-8.078017744024933</v>
      </c>
      <c r="AS27" t="n">
        <v>1.609940673829248</v>
      </c>
      <c r="AT27" t="n">
        <v>1.697922918104563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B27" t="inlineStr">
        <is>
          <t>CF</t>
        </is>
      </c>
      <c r="BC27" t="inlineStr">
        <is>
          <t>z_L</t>
        </is>
      </c>
      <c r="BE27" t="inlineStr">
        <is>
          <t>2</t>
        </is>
      </c>
      <c r="BF27" t="inlineStr">
        <is>
          <t>0</t>
        </is>
      </c>
      <c r="BH27" t="n">
        <v>5.173073603764515</v>
      </c>
    </row>
    <row r="28">
      <c r="A28" t="inlineStr">
        <is>
          <t>PM5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D2</t>
        </is>
      </c>
      <c r="E28" t="n">
        <v>0</v>
      </c>
      <c r="F28" t="n">
        <v>5</v>
      </c>
      <c r="G28" t="n">
        <v>-6.5</v>
      </c>
      <c r="H28" t="n">
        <v>34</v>
      </c>
      <c r="I28" t="n">
        <v>9</v>
      </c>
      <c r="J28" t="n">
        <v>36.9907</v>
      </c>
      <c r="K28" t="n">
        <v>5.3164</v>
      </c>
      <c r="L28" t="n">
        <v>8.207100000000001</v>
      </c>
      <c r="M28" t="n">
        <v>0.67865</v>
      </c>
      <c r="N28" t="n">
        <v>347.2609</v>
      </c>
      <c r="O28" t="n">
        <v>0.091394</v>
      </c>
      <c r="P28" t="n">
        <v>31.5076</v>
      </c>
      <c r="Q28" t="n">
        <v>0.97802</v>
      </c>
      <c r="R28" t="n">
        <v>1.3014</v>
      </c>
      <c r="S28" t="n">
        <v>0.03</v>
      </c>
      <c r="T28" t="n">
        <v>3.5729</v>
      </c>
      <c r="U28" t="n">
        <v>0.45429</v>
      </c>
      <c r="V28" t="n">
        <v>44.89</v>
      </c>
      <c r="W28" t="n">
        <v>0.02</v>
      </c>
      <c r="X28" t="n">
        <v>0.3515</v>
      </c>
      <c r="Y28" t="n">
        <v>0.61412</v>
      </c>
      <c r="Z28" t="n">
        <v>0.37</v>
      </c>
      <c r="AA28" t="n">
        <v>63</v>
      </c>
      <c r="AB28" t="n">
        <v>30</v>
      </c>
      <c r="AC28" t="n">
        <v>0</v>
      </c>
      <c r="AD28" t="n">
        <v>124424.2424</v>
      </c>
      <c r="AE28" t="n">
        <v>73.12</v>
      </c>
      <c r="AF28" t="n">
        <v>0.35</v>
      </c>
      <c r="AG28" t="n">
        <v>1</v>
      </c>
      <c r="AH28" t="n">
        <v>1</v>
      </c>
      <c r="AI28" t="n">
        <v>1.2328</v>
      </c>
      <c r="AJ28" t="inlineStr">
        <is>
          <t>21a_FC11_OCR1.3_DR35</t>
        </is>
      </c>
      <c r="AL28" t="inlineStr">
        <is>
          <t>Pu</t>
        </is>
      </c>
      <c r="AR28" t="n">
        <v>0.07097171084522624</v>
      </c>
      <c r="AS28" t="n">
        <v>13.19353592143889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B28" t="inlineStr">
        <is>
          <t>CF</t>
        </is>
      </c>
      <c r="BC28" t="inlineStr">
        <is>
          <t>z_L</t>
        </is>
      </c>
      <c r="BE28" t="inlineStr">
        <is>
          <t>0</t>
        </is>
      </c>
      <c r="BF28" t="inlineStr">
        <is>
          <t>1</t>
        </is>
      </c>
      <c r="BH28" t="n">
        <v>7.612760950018485</v>
      </c>
    </row>
    <row r="29">
      <c r="A29" t="inlineStr">
        <is>
          <t>PM5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D2</t>
        </is>
      </c>
      <c r="E29" t="n">
        <v>0</v>
      </c>
      <c r="F29" t="n">
        <v>5</v>
      </c>
      <c r="G29" t="n">
        <v>-6</v>
      </c>
      <c r="H29" t="n">
        <v>30</v>
      </c>
      <c r="I29" t="n">
        <v>9</v>
      </c>
      <c r="J29" t="n">
        <v>36.9907</v>
      </c>
      <c r="K29" t="n">
        <v>5.3293</v>
      </c>
      <c r="L29" t="n">
        <v>8.6541</v>
      </c>
      <c r="M29" t="n">
        <v>0.67865</v>
      </c>
      <c r="N29" t="n">
        <v>349.1289</v>
      </c>
      <c r="O29" t="n">
        <v>0.09099699999999999</v>
      </c>
      <c r="P29" t="n">
        <v>31.5076</v>
      </c>
      <c r="Q29" t="n">
        <v>0.97802</v>
      </c>
      <c r="R29" t="n">
        <v>1.4225</v>
      </c>
      <c r="S29" t="n">
        <v>0.03</v>
      </c>
      <c r="T29" t="n">
        <v>3.6966</v>
      </c>
      <c r="U29" t="n">
        <v>0.47168</v>
      </c>
      <c r="V29" t="n">
        <v>44.89</v>
      </c>
      <c r="W29" t="n">
        <v>0.02</v>
      </c>
      <c r="X29" t="n">
        <v>0.3515</v>
      </c>
      <c r="Y29" t="n">
        <v>0.61412</v>
      </c>
      <c r="Z29" t="n">
        <v>0.37</v>
      </c>
      <c r="AA29" t="n">
        <v>63</v>
      </c>
      <c r="AB29" t="n">
        <v>30</v>
      </c>
      <c r="AC29" t="n">
        <v>0</v>
      </c>
      <c r="AD29" t="n">
        <v>124424.2424</v>
      </c>
      <c r="AE29" t="n">
        <v>73.12</v>
      </c>
      <c r="AF29" t="n">
        <v>0.35</v>
      </c>
      <c r="AG29" t="n">
        <v>1</v>
      </c>
      <c r="AH29" t="n">
        <v>1</v>
      </c>
      <c r="AI29" t="n">
        <v>1.2328</v>
      </c>
      <c r="AJ29" t="inlineStr">
        <is>
          <t>21a_FC11_OCR1.3_DR35</t>
        </is>
      </c>
      <c r="AL29" t="inlineStr">
        <is>
          <t>Pu</t>
        </is>
      </c>
      <c r="AR29" t="n">
        <v>41.70154526930182</v>
      </c>
      <c r="AS29" t="n">
        <v>-30.75505719929229</v>
      </c>
      <c r="AT29" t="n">
        <v>-97.68507674484276</v>
      </c>
      <c r="AU29" t="n">
        <v>81.26448848138855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inlineStr">
        <is>
          <t>CF</t>
        </is>
      </c>
      <c r="BC29" t="inlineStr">
        <is>
          <t>z_L</t>
        </is>
      </c>
      <c r="BE29" t="inlineStr">
        <is>
          <t>1</t>
        </is>
      </c>
      <c r="BF29" t="inlineStr">
        <is>
          <t>1</t>
        </is>
      </c>
      <c r="BH29" t="n">
        <v>0.3484465515083706</v>
      </c>
    </row>
    <row r="30">
      <c r="A30" t="inlineStr">
        <is>
          <t>PM5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D2</t>
        </is>
      </c>
      <c r="E30" t="n">
        <v>0</v>
      </c>
      <c r="F30" t="n">
        <v>5</v>
      </c>
      <c r="G30" t="n">
        <v>-6</v>
      </c>
      <c r="H30" t="n">
        <v>34</v>
      </c>
      <c r="I30" t="n">
        <v>9</v>
      </c>
      <c r="J30" t="n">
        <v>36.9907</v>
      </c>
      <c r="K30" t="n">
        <v>5.2949</v>
      </c>
      <c r="L30" t="n">
        <v>8.6541</v>
      </c>
      <c r="M30" t="n">
        <v>0.67865</v>
      </c>
      <c r="N30" t="n">
        <v>344.7455</v>
      </c>
      <c r="O30" t="n">
        <v>0.092056</v>
      </c>
      <c r="P30" t="n">
        <v>31.5076</v>
      </c>
      <c r="Q30" t="n">
        <v>0.97802</v>
      </c>
      <c r="R30" t="n">
        <v>1.3014</v>
      </c>
      <c r="S30" t="n">
        <v>0.03</v>
      </c>
      <c r="T30" t="n">
        <v>3.5729</v>
      </c>
      <c r="U30" t="n">
        <v>0.45429</v>
      </c>
      <c r="V30" t="n">
        <v>44.89</v>
      </c>
      <c r="W30" t="n">
        <v>0.02</v>
      </c>
      <c r="X30" t="n">
        <v>0.3515</v>
      </c>
      <c r="Y30" t="n">
        <v>0.61412</v>
      </c>
      <c r="Z30" t="n">
        <v>0.37</v>
      </c>
      <c r="AA30" t="n">
        <v>63</v>
      </c>
      <c r="AB30" t="n">
        <v>30</v>
      </c>
      <c r="AC30" t="n">
        <v>0</v>
      </c>
      <c r="AD30" t="n">
        <v>124424.2424</v>
      </c>
      <c r="AE30" t="n">
        <v>73.12</v>
      </c>
      <c r="AF30" t="n">
        <v>0.35</v>
      </c>
      <c r="AG30" t="n">
        <v>1</v>
      </c>
      <c r="AH30" t="n">
        <v>1</v>
      </c>
      <c r="AI30" t="n">
        <v>1.2328</v>
      </c>
      <c r="AJ30" t="inlineStr">
        <is>
          <t>21a_FC11_OCR1.3_DR35</t>
        </is>
      </c>
      <c r="AL30" t="inlineStr">
        <is>
          <t>Pu</t>
        </is>
      </c>
      <c r="AR30" t="n">
        <v>4.22188002473092</v>
      </c>
      <c r="AS30" t="n">
        <v>0.005951363874667096</v>
      </c>
      <c r="AT30" t="n">
        <v>8.196058172458452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B30" t="inlineStr">
        <is>
          <t>CF</t>
        </is>
      </c>
      <c r="BC30" t="inlineStr">
        <is>
          <t>z_L</t>
        </is>
      </c>
      <c r="BE30" t="inlineStr">
        <is>
          <t>0</t>
        </is>
      </c>
      <c r="BF30" t="inlineStr">
        <is>
          <t>2</t>
        </is>
      </c>
      <c r="BH30" t="n">
        <v>3.006448181094708</v>
      </c>
    </row>
    <row r="31">
      <c r="A31" t="inlineStr">
        <is>
          <t>PM5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D2</t>
        </is>
      </c>
      <c r="E31" t="n">
        <v>0</v>
      </c>
      <c r="F31" t="n">
        <v>6</v>
      </c>
      <c r="G31" t="n">
        <v>-9.5</v>
      </c>
      <c r="H31" t="n">
        <v>30</v>
      </c>
      <c r="I31" t="n">
        <v>9</v>
      </c>
      <c r="J31" t="n">
        <v>36.9907</v>
      </c>
      <c r="K31" t="n">
        <v>5.4999</v>
      </c>
      <c r="L31" t="n">
        <v>5.5255</v>
      </c>
      <c r="M31" t="n">
        <v>0.67865</v>
      </c>
      <c r="N31" t="n">
        <v>370.7024</v>
      </c>
      <c r="O31" t="n">
        <v>0.085745</v>
      </c>
      <c r="P31" t="n">
        <v>31.5076</v>
      </c>
      <c r="Q31" t="n">
        <v>0.97802</v>
      </c>
      <c r="R31" t="n">
        <v>1.4225</v>
      </c>
      <c r="S31" t="n">
        <v>0.03</v>
      </c>
      <c r="T31" t="n">
        <v>3.6966</v>
      </c>
      <c r="U31" t="n">
        <v>0.47168</v>
      </c>
      <c r="V31" t="n">
        <v>44.89</v>
      </c>
      <c r="W31" t="n">
        <v>0.02</v>
      </c>
      <c r="X31" t="n">
        <v>0.3515</v>
      </c>
      <c r="Y31" t="n">
        <v>0.61412</v>
      </c>
      <c r="Z31" t="n">
        <v>0.37</v>
      </c>
      <c r="AA31" t="n">
        <v>63</v>
      </c>
      <c r="AB31" t="n">
        <v>30</v>
      </c>
      <c r="AC31" t="n">
        <v>0</v>
      </c>
      <c r="AD31" t="n">
        <v>167606.0606</v>
      </c>
      <c r="AE31" t="n">
        <v>92.92</v>
      </c>
      <c r="AF31" t="n">
        <v>0.35</v>
      </c>
      <c r="AG31" t="n">
        <v>1</v>
      </c>
      <c r="AH31" t="n">
        <v>1</v>
      </c>
      <c r="AI31" t="n">
        <v>1.2328</v>
      </c>
      <c r="AJ31" t="inlineStr">
        <is>
          <t>21a_FC11_OCR1.3_DR35</t>
        </is>
      </c>
      <c r="AL31" t="inlineStr">
        <is>
          <t>Pu</t>
        </is>
      </c>
      <c r="AR31" t="n">
        <v>66.42693751908809</v>
      </c>
      <c r="AS31" t="n">
        <v>-48.89903330694141</v>
      </c>
      <c r="AT31" t="n">
        <v>-39.3565223458737</v>
      </c>
      <c r="AU31" t="n">
        <v>31.02299074681376</v>
      </c>
      <c r="AV31" t="n">
        <v>-0.632811907127626</v>
      </c>
      <c r="AW31" t="n">
        <v>1.267530657650108</v>
      </c>
      <c r="AX31" t="n">
        <v>1</v>
      </c>
      <c r="AY31" t="n">
        <v>1</v>
      </c>
      <c r="AZ31" t="n">
        <v>1</v>
      </c>
      <c r="BB31" t="inlineStr">
        <is>
          <t>CF</t>
        </is>
      </c>
      <c r="BC31" t="inlineStr">
        <is>
          <t>z_L</t>
        </is>
      </c>
      <c r="BE31" t="inlineStr">
        <is>
          <t>1</t>
        </is>
      </c>
      <c r="BF31" t="inlineStr">
        <is>
          <t>2</t>
        </is>
      </c>
      <c r="BH31" t="n">
        <v>0.1975956001777977</v>
      </c>
    </row>
    <row r="32">
      <c r="A32" t="inlineStr">
        <is>
          <t>PM5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D2</t>
        </is>
      </c>
      <c r="E32" t="n">
        <v>0</v>
      </c>
      <c r="F32" t="n">
        <v>6</v>
      </c>
      <c r="G32" t="n">
        <v>-9.5</v>
      </c>
      <c r="H32" t="n">
        <v>34</v>
      </c>
      <c r="I32" t="n">
        <v>9</v>
      </c>
      <c r="J32" t="n">
        <v>36.9907</v>
      </c>
      <c r="K32" t="n">
        <v>5.4455</v>
      </c>
      <c r="L32" t="n">
        <v>5.5255</v>
      </c>
      <c r="M32" t="n">
        <v>0.67865</v>
      </c>
      <c r="N32" t="n">
        <v>363.1594</v>
      </c>
      <c r="O32" t="n">
        <v>0.087422</v>
      </c>
      <c r="P32" t="n">
        <v>31.5076</v>
      </c>
      <c r="Q32" t="n">
        <v>0.97802</v>
      </c>
      <c r="R32" t="n">
        <v>1.3014</v>
      </c>
      <c r="S32" t="n">
        <v>0.03</v>
      </c>
      <c r="T32" t="n">
        <v>3.5729</v>
      </c>
      <c r="U32" t="n">
        <v>0.45429</v>
      </c>
      <c r="V32" t="n">
        <v>44.89</v>
      </c>
      <c r="W32" t="n">
        <v>0.02</v>
      </c>
      <c r="X32" t="n">
        <v>0.3515</v>
      </c>
      <c r="Y32" t="n">
        <v>0.61412</v>
      </c>
      <c r="Z32" t="n">
        <v>0.37</v>
      </c>
      <c r="AA32" t="n">
        <v>63</v>
      </c>
      <c r="AB32" t="n">
        <v>30</v>
      </c>
      <c r="AC32" t="n">
        <v>0</v>
      </c>
      <c r="AD32" t="n">
        <v>167606.0606</v>
      </c>
      <c r="AE32" t="n">
        <v>92.92</v>
      </c>
      <c r="AF32" t="n">
        <v>0.35</v>
      </c>
      <c r="AG32" t="n">
        <v>1</v>
      </c>
      <c r="AH32" t="n">
        <v>1</v>
      </c>
      <c r="AI32" t="n">
        <v>1.2328</v>
      </c>
      <c r="AJ32" t="inlineStr">
        <is>
          <t>21a_FC11_OCR1.3_DR35</t>
        </is>
      </c>
    </row>
    <row r="33">
      <c r="A33" t="inlineStr">
        <is>
          <t>PM5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D2</t>
        </is>
      </c>
      <c r="E33" t="n">
        <v>0</v>
      </c>
      <c r="F33" t="n">
        <v>6</v>
      </c>
      <c r="G33" t="n">
        <v>-9</v>
      </c>
      <c r="H33" t="n">
        <v>30</v>
      </c>
      <c r="I33" t="n">
        <v>9</v>
      </c>
      <c r="J33" t="n">
        <v>36.9907</v>
      </c>
      <c r="K33" t="n">
        <v>5.4756</v>
      </c>
      <c r="L33" t="n">
        <v>5.9724</v>
      </c>
      <c r="M33" t="n">
        <v>0.67865</v>
      </c>
      <c r="N33" t="n">
        <v>367.4586</v>
      </c>
      <c r="O33" t="n">
        <v>0.086495</v>
      </c>
      <c r="P33" t="n">
        <v>31.5076</v>
      </c>
      <c r="Q33" t="n">
        <v>0.97802</v>
      </c>
      <c r="R33" t="n">
        <v>1.4225</v>
      </c>
      <c r="S33" t="n">
        <v>0.03</v>
      </c>
      <c r="T33" t="n">
        <v>3.6966</v>
      </c>
      <c r="U33" t="n">
        <v>0.47168</v>
      </c>
      <c r="V33" t="n">
        <v>44.89</v>
      </c>
      <c r="W33" t="n">
        <v>0.02</v>
      </c>
      <c r="X33" t="n">
        <v>0.3515</v>
      </c>
      <c r="Y33" t="n">
        <v>0.61412</v>
      </c>
      <c r="Z33" t="n">
        <v>0.37</v>
      </c>
      <c r="AA33" t="n">
        <v>63</v>
      </c>
      <c r="AB33" t="n">
        <v>30</v>
      </c>
      <c r="AC33" t="n">
        <v>0</v>
      </c>
      <c r="AD33" t="n">
        <v>167606.0606</v>
      </c>
      <c r="AE33" t="n">
        <v>92.92</v>
      </c>
      <c r="AF33" t="n">
        <v>0.35</v>
      </c>
      <c r="AG33" t="n">
        <v>1</v>
      </c>
      <c r="AH33" t="n">
        <v>1</v>
      </c>
      <c r="AI33" t="n">
        <v>1.2328</v>
      </c>
      <c r="AJ33" t="inlineStr">
        <is>
          <t>21a_FC11_OCR1.3_DR35</t>
        </is>
      </c>
    </row>
    <row r="34">
      <c r="A34" t="inlineStr">
        <is>
          <t>PM5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D2</t>
        </is>
      </c>
      <c r="E34" t="n">
        <v>0</v>
      </c>
      <c r="F34" t="n">
        <v>6</v>
      </c>
      <c r="G34" t="n">
        <v>-9</v>
      </c>
      <c r="H34" t="n">
        <v>34</v>
      </c>
      <c r="I34" t="n">
        <v>9</v>
      </c>
      <c r="J34" t="n">
        <v>36.9907</v>
      </c>
      <c r="K34" t="n">
        <v>5.424</v>
      </c>
      <c r="L34" t="n">
        <v>5.9724</v>
      </c>
      <c r="M34" t="n">
        <v>0.67865</v>
      </c>
      <c r="N34" t="n">
        <v>360.4093</v>
      </c>
      <c r="O34" t="n">
        <v>0.088084</v>
      </c>
      <c r="P34" t="n">
        <v>31.5076</v>
      </c>
      <c r="Q34" t="n">
        <v>0.97802</v>
      </c>
      <c r="R34" t="n">
        <v>1.3014</v>
      </c>
      <c r="S34" t="n">
        <v>0.03</v>
      </c>
      <c r="T34" t="n">
        <v>3.5729</v>
      </c>
      <c r="U34" t="n">
        <v>0.45429</v>
      </c>
      <c r="V34" t="n">
        <v>44.89</v>
      </c>
      <c r="W34" t="n">
        <v>0.02</v>
      </c>
      <c r="X34" t="n">
        <v>0.3515</v>
      </c>
      <c r="Y34" t="n">
        <v>0.61412</v>
      </c>
      <c r="Z34" t="n">
        <v>0.37</v>
      </c>
      <c r="AA34" t="n">
        <v>63</v>
      </c>
      <c r="AB34" t="n">
        <v>30</v>
      </c>
      <c r="AC34" t="n">
        <v>0</v>
      </c>
      <c r="AD34" t="n">
        <v>167606.0606</v>
      </c>
      <c r="AE34" t="n">
        <v>92.92</v>
      </c>
      <c r="AF34" t="n">
        <v>0.35</v>
      </c>
      <c r="AG34" t="n">
        <v>1</v>
      </c>
      <c r="AH34" t="n">
        <v>1</v>
      </c>
      <c r="AI34" t="n">
        <v>1.2328</v>
      </c>
      <c r="AJ34" t="inlineStr">
        <is>
          <t>21a_FC11_OCR1.3_DR35</t>
        </is>
      </c>
    </row>
    <row r="35">
      <c r="A35" t="inlineStr">
        <is>
          <t>PM5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D2</t>
        </is>
      </c>
      <c r="E35" t="n">
        <v>0</v>
      </c>
      <c r="F35" t="n">
        <v>7</v>
      </c>
      <c r="G35" t="n">
        <v>-11.76</v>
      </c>
      <c r="H35" t="n">
        <v>30</v>
      </c>
      <c r="I35" t="n">
        <v>9</v>
      </c>
      <c r="J35" t="n">
        <v>30.8694</v>
      </c>
      <c r="K35" t="n">
        <v>4.9227</v>
      </c>
      <c r="L35" t="n">
        <v>5.8393</v>
      </c>
      <c r="M35" t="n">
        <v>0.69433</v>
      </c>
      <c r="N35" t="n">
        <v>330.6642</v>
      </c>
      <c r="O35" t="n">
        <v>0.079261</v>
      </c>
      <c r="P35" t="n">
        <v>25.7712</v>
      </c>
      <c r="Q35" t="n">
        <v>2.648e-14</v>
      </c>
      <c r="R35" t="n">
        <v>1.3899</v>
      </c>
      <c r="S35" t="n">
        <v>0.03</v>
      </c>
      <c r="T35" t="n">
        <v>3.9616</v>
      </c>
      <c r="U35" t="n">
        <v>0.43785</v>
      </c>
      <c r="V35" t="n">
        <v>44.89</v>
      </c>
      <c r="W35" t="n">
        <v>0.02</v>
      </c>
      <c r="X35" t="n">
        <v>0.3515</v>
      </c>
      <c r="Y35" t="n">
        <v>0.5842000000000001</v>
      </c>
      <c r="Z35" t="n">
        <v>0.37</v>
      </c>
      <c r="AA35" t="n">
        <v>65</v>
      </c>
      <c r="AB35" t="n">
        <v>30</v>
      </c>
      <c r="AC35" t="n">
        <v>0</v>
      </c>
      <c r="AD35" t="n">
        <v>177000</v>
      </c>
      <c r="AE35" t="n">
        <v>108.76</v>
      </c>
      <c r="AF35" t="n">
        <v>0.35</v>
      </c>
      <c r="AG35" t="n">
        <v>1</v>
      </c>
      <c r="AH35" t="n">
        <v>1</v>
      </c>
      <c r="AI35" t="n">
        <v>1.2588</v>
      </c>
      <c r="AJ35" t="inlineStr">
        <is>
          <t>21a_FC11_OCR1.3_DR35</t>
        </is>
      </c>
    </row>
    <row r="36">
      <c r="A36" t="inlineStr">
        <is>
          <t>PM5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D2</t>
        </is>
      </c>
      <c r="E36" t="n">
        <v>0</v>
      </c>
      <c r="F36" t="n">
        <v>7</v>
      </c>
      <c r="G36" t="n">
        <v>-11.76</v>
      </c>
      <c r="H36" t="n">
        <v>34</v>
      </c>
      <c r="I36" t="n">
        <v>9</v>
      </c>
      <c r="J36" t="n">
        <v>30.8694</v>
      </c>
      <c r="K36" t="n">
        <v>5.1889</v>
      </c>
      <c r="L36" t="n">
        <v>5.8393</v>
      </c>
      <c r="M36" t="n">
        <v>0.69433</v>
      </c>
      <c r="N36" t="n">
        <v>313.3108</v>
      </c>
      <c r="O36" t="n">
        <v>0.083422</v>
      </c>
      <c r="P36" t="n">
        <v>25.7712</v>
      </c>
      <c r="Q36" t="n">
        <v>2.648e-14</v>
      </c>
      <c r="R36" t="n">
        <v>1.2874</v>
      </c>
      <c r="S36" t="n">
        <v>0.03</v>
      </c>
      <c r="T36" t="n">
        <v>3.8493</v>
      </c>
      <c r="U36" t="n">
        <v>0.42232</v>
      </c>
      <c r="V36" t="n">
        <v>44.89</v>
      </c>
      <c r="W36" t="n">
        <v>0.02</v>
      </c>
      <c r="X36" t="n">
        <v>0.3515</v>
      </c>
      <c r="Y36" t="n">
        <v>0.5842000000000001</v>
      </c>
      <c r="Z36" t="n">
        <v>0.37</v>
      </c>
      <c r="AA36" t="n">
        <v>65</v>
      </c>
      <c r="AB36" t="n">
        <v>30</v>
      </c>
      <c r="AC36" t="n">
        <v>0</v>
      </c>
      <c r="AD36" t="n">
        <v>177000</v>
      </c>
      <c r="AE36" t="n">
        <v>108.76</v>
      </c>
      <c r="AF36" t="n">
        <v>0.35</v>
      </c>
      <c r="AG36" t="n">
        <v>1</v>
      </c>
      <c r="AH36" t="n">
        <v>1</v>
      </c>
      <c r="AI36" t="n">
        <v>1.2588</v>
      </c>
      <c r="AJ36" t="inlineStr">
        <is>
          <t>21a_FC11_OCR1.3_DR35</t>
        </is>
      </c>
    </row>
    <row r="37">
      <c r="A37" t="inlineStr">
        <is>
          <t>PM5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D2</t>
        </is>
      </c>
      <c r="E37" t="n">
        <v>0</v>
      </c>
      <c r="F37" t="n">
        <v>7</v>
      </c>
      <c r="G37" t="n">
        <v>-11.32</v>
      </c>
      <c r="H37" t="n">
        <v>30</v>
      </c>
      <c r="I37" t="n">
        <v>9</v>
      </c>
      <c r="J37" t="n">
        <v>30.8694</v>
      </c>
      <c r="K37" t="n">
        <v>5.0074</v>
      </c>
      <c r="L37" t="n">
        <v>5.9402</v>
      </c>
      <c r="M37" t="n">
        <v>0.69433</v>
      </c>
      <c r="N37" t="n">
        <v>325.1434</v>
      </c>
      <c r="O37" t="n">
        <v>0.080584</v>
      </c>
      <c r="P37" t="n">
        <v>25.7712</v>
      </c>
      <c r="Q37" t="n">
        <v>2.648e-14</v>
      </c>
      <c r="R37" t="n">
        <v>1.3899</v>
      </c>
      <c r="S37" t="n">
        <v>0.03</v>
      </c>
      <c r="T37" t="n">
        <v>3.9616</v>
      </c>
      <c r="U37" t="n">
        <v>0.43785</v>
      </c>
      <c r="V37" t="n">
        <v>44.89</v>
      </c>
      <c r="W37" t="n">
        <v>0.02</v>
      </c>
      <c r="X37" t="n">
        <v>0.3515</v>
      </c>
      <c r="Y37" t="n">
        <v>0.5842000000000001</v>
      </c>
      <c r="Z37" t="n">
        <v>0.37</v>
      </c>
      <c r="AA37" t="n">
        <v>65</v>
      </c>
      <c r="AB37" t="n">
        <v>30</v>
      </c>
      <c r="AC37" t="n">
        <v>0</v>
      </c>
      <c r="AD37" t="n">
        <v>177000</v>
      </c>
      <c r="AE37" t="n">
        <v>108.76</v>
      </c>
      <c r="AF37" t="n">
        <v>0.35</v>
      </c>
      <c r="AG37" t="n">
        <v>1</v>
      </c>
      <c r="AH37" t="n">
        <v>1</v>
      </c>
      <c r="AI37" t="n">
        <v>1.2588</v>
      </c>
      <c r="AJ37" t="inlineStr">
        <is>
          <t>21a_FC11_OCR1.3_DR35</t>
        </is>
      </c>
    </row>
    <row r="38">
      <c r="A38" t="inlineStr">
        <is>
          <t>PM5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D2</t>
        </is>
      </c>
      <c r="E38" t="n">
        <v>0</v>
      </c>
      <c r="F38" t="n">
        <v>7</v>
      </c>
      <c r="G38" t="n">
        <v>-11.32</v>
      </c>
      <c r="H38" t="n">
        <v>34</v>
      </c>
      <c r="I38" t="n">
        <v>9</v>
      </c>
      <c r="J38" t="n">
        <v>30.8694</v>
      </c>
      <c r="K38" t="n">
        <v>5.2636</v>
      </c>
      <c r="L38" t="n">
        <v>5.9402</v>
      </c>
      <c r="M38" t="n">
        <v>0.69433</v>
      </c>
      <c r="N38" t="n">
        <v>308.9254</v>
      </c>
      <c r="O38" t="n">
        <v>0.08459</v>
      </c>
      <c r="P38" t="n">
        <v>25.7712</v>
      </c>
      <c r="Q38" t="n">
        <v>2.648e-14</v>
      </c>
      <c r="R38" t="n">
        <v>1.2874</v>
      </c>
      <c r="S38" t="n">
        <v>0.03</v>
      </c>
      <c r="T38" t="n">
        <v>3.8493</v>
      </c>
      <c r="U38" t="n">
        <v>0.42232</v>
      </c>
      <c r="V38" t="n">
        <v>44.89</v>
      </c>
      <c r="W38" t="n">
        <v>0.02</v>
      </c>
      <c r="X38" t="n">
        <v>0.3515</v>
      </c>
      <c r="Y38" t="n">
        <v>0.5842000000000001</v>
      </c>
      <c r="Z38" t="n">
        <v>0.37</v>
      </c>
      <c r="AA38" t="n">
        <v>65</v>
      </c>
      <c r="AB38" t="n">
        <v>30</v>
      </c>
      <c r="AC38" t="n">
        <v>0</v>
      </c>
      <c r="AD38" t="n">
        <v>177000</v>
      </c>
      <c r="AE38" t="n">
        <v>108.76</v>
      </c>
      <c r="AF38" t="n">
        <v>0.35</v>
      </c>
      <c r="AG38" t="n">
        <v>1</v>
      </c>
      <c r="AH38" t="n">
        <v>1</v>
      </c>
      <c r="AI38" t="n">
        <v>1.2588</v>
      </c>
      <c r="AJ38" t="inlineStr">
        <is>
          <t>21a_FC11_OCR1.3_DR35</t>
        </is>
      </c>
    </row>
    <row r="39">
      <c r="A39" t="inlineStr">
        <is>
          <t>PM5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D2</t>
        </is>
      </c>
      <c r="E39" t="n">
        <v>0</v>
      </c>
      <c r="F39" t="n">
        <v>7</v>
      </c>
      <c r="G39" t="n">
        <v>-10.88</v>
      </c>
      <c r="H39" t="n">
        <v>30</v>
      </c>
      <c r="I39" t="n">
        <v>9</v>
      </c>
      <c r="J39" t="n">
        <v>30.8694</v>
      </c>
      <c r="K39" t="n">
        <v>5.092</v>
      </c>
      <c r="L39" t="n">
        <v>6.0411</v>
      </c>
      <c r="M39" t="n">
        <v>0.69433</v>
      </c>
      <c r="N39" t="n">
        <v>319.804</v>
      </c>
      <c r="O39" t="n">
        <v>0.08190799999999999</v>
      </c>
      <c r="P39" t="n">
        <v>25.7712</v>
      </c>
      <c r="Q39" t="n">
        <v>2.648e-14</v>
      </c>
      <c r="R39" t="n">
        <v>1.3899</v>
      </c>
      <c r="S39" t="n">
        <v>0.03</v>
      </c>
      <c r="T39" t="n">
        <v>3.9616</v>
      </c>
      <c r="U39" t="n">
        <v>0.43785</v>
      </c>
      <c r="V39" t="n">
        <v>44.89</v>
      </c>
      <c r="W39" t="n">
        <v>0.02</v>
      </c>
      <c r="X39" t="n">
        <v>0.3515</v>
      </c>
      <c r="Y39" t="n">
        <v>0.5842000000000001</v>
      </c>
      <c r="Z39" t="n">
        <v>0.37</v>
      </c>
      <c r="AA39" t="n">
        <v>65</v>
      </c>
      <c r="AB39" t="n">
        <v>30</v>
      </c>
      <c r="AC39" t="n">
        <v>0</v>
      </c>
      <c r="AD39" t="n">
        <v>177000</v>
      </c>
      <c r="AE39" t="n">
        <v>108.76</v>
      </c>
      <c r="AF39" t="n">
        <v>0.35</v>
      </c>
      <c r="AG39" t="n">
        <v>1</v>
      </c>
      <c r="AH39" t="n">
        <v>1</v>
      </c>
      <c r="AI39" t="n">
        <v>1.2588</v>
      </c>
      <c r="AJ39" t="inlineStr">
        <is>
          <t>21a_FC11_OCR1.3_DR35</t>
        </is>
      </c>
    </row>
    <row r="40">
      <c r="A40" t="inlineStr">
        <is>
          <t>PM5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D2</t>
        </is>
      </c>
      <c r="E40" t="n">
        <v>0</v>
      </c>
      <c r="F40" t="n">
        <v>7</v>
      </c>
      <c r="G40" t="n">
        <v>-10.88</v>
      </c>
      <c r="H40" t="n">
        <v>34</v>
      </c>
      <c r="I40" t="n">
        <v>9</v>
      </c>
      <c r="J40" t="n">
        <v>30.8694</v>
      </c>
      <c r="K40" t="n">
        <v>5.3383</v>
      </c>
      <c r="L40" t="n">
        <v>6.0411</v>
      </c>
      <c r="M40" t="n">
        <v>0.69433</v>
      </c>
      <c r="N40" t="n">
        <v>304.6611</v>
      </c>
      <c r="O40" t="n">
        <v>0.085757</v>
      </c>
      <c r="P40" t="n">
        <v>25.7712</v>
      </c>
      <c r="Q40" t="n">
        <v>2.648e-14</v>
      </c>
      <c r="R40" t="n">
        <v>1.2874</v>
      </c>
      <c r="S40" t="n">
        <v>0.03</v>
      </c>
      <c r="T40" t="n">
        <v>3.8493</v>
      </c>
      <c r="U40" t="n">
        <v>0.42232</v>
      </c>
      <c r="V40" t="n">
        <v>44.89</v>
      </c>
      <c r="W40" t="n">
        <v>0.02</v>
      </c>
      <c r="X40" t="n">
        <v>0.3515</v>
      </c>
      <c r="Y40" t="n">
        <v>0.5842000000000001</v>
      </c>
      <c r="Z40" t="n">
        <v>0.37</v>
      </c>
      <c r="AA40" t="n">
        <v>65</v>
      </c>
      <c r="AB40" t="n">
        <v>30</v>
      </c>
      <c r="AC40" t="n">
        <v>0</v>
      </c>
      <c r="AD40" t="n">
        <v>177000</v>
      </c>
      <c r="AE40" t="n">
        <v>108.76</v>
      </c>
      <c r="AF40" t="n">
        <v>0.35</v>
      </c>
      <c r="AG40" t="n">
        <v>1</v>
      </c>
      <c r="AH40" t="n">
        <v>1</v>
      </c>
      <c r="AI40" t="n">
        <v>1.2588</v>
      </c>
      <c r="AJ40" t="inlineStr">
        <is>
          <t>21a_FC11_OCR1.3_DR35</t>
        </is>
      </c>
    </row>
    <row r="41">
      <c r="A41" t="inlineStr">
        <is>
          <t>PM5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D2</t>
        </is>
      </c>
      <c r="E41" t="n">
        <v>0</v>
      </c>
      <c r="F41" t="n">
        <v>7</v>
      </c>
      <c r="G41" t="n">
        <v>-10.44</v>
      </c>
      <c r="H41" t="n">
        <v>30</v>
      </c>
      <c r="I41" t="n">
        <v>9</v>
      </c>
      <c r="J41" t="n">
        <v>30.8694</v>
      </c>
      <c r="K41" t="n">
        <v>5.1767</v>
      </c>
      <c r="L41" t="n">
        <v>6.1421</v>
      </c>
      <c r="M41" t="n">
        <v>0.69433</v>
      </c>
      <c r="N41" t="n">
        <v>314.6372</v>
      </c>
      <c r="O41" t="n">
        <v>0.083231</v>
      </c>
      <c r="P41" t="n">
        <v>25.7712</v>
      </c>
      <c r="Q41" t="n">
        <v>2.648e-14</v>
      </c>
      <c r="R41" t="n">
        <v>1.3899</v>
      </c>
      <c r="S41" t="n">
        <v>0.03</v>
      </c>
      <c r="T41" t="n">
        <v>3.9616</v>
      </c>
      <c r="U41" t="n">
        <v>0.43785</v>
      </c>
      <c r="V41" t="n">
        <v>44.89</v>
      </c>
      <c r="W41" t="n">
        <v>0.02</v>
      </c>
      <c r="X41" t="n">
        <v>0.3515</v>
      </c>
      <c r="Y41" t="n">
        <v>0.5842000000000001</v>
      </c>
      <c r="Z41" t="n">
        <v>0.37</v>
      </c>
      <c r="AA41" t="n">
        <v>65</v>
      </c>
      <c r="AB41" t="n">
        <v>30</v>
      </c>
      <c r="AC41" t="n">
        <v>0</v>
      </c>
      <c r="AD41" t="n">
        <v>177000</v>
      </c>
      <c r="AE41" t="n">
        <v>108.76</v>
      </c>
      <c r="AF41" t="n">
        <v>0.35</v>
      </c>
      <c r="AG41" t="n">
        <v>1</v>
      </c>
      <c r="AH41" t="n">
        <v>1</v>
      </c>
      <c r="AI41" t="n">
        <v>1.2588</v>
      </c>
      <c r="AJ41" t="inlineStr">
        <is>
          <t>21a_FC11_OCR1.3_DR35</t>
        </is>
      </c>
    </row>
    <row r="42">
      <c r="A42" t="inlineStr">
        <is>
          <t>PM5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D2</t>
        </is>
      </c>
      <c r="E42" t="n">
        <v>0</v>
      </c>
      <c r="F42" t="n">
        <v>7</v>
      </c>
      <c r="G42" t="n">
        <v>-10.44</v>
      </c>
      <c r="H42" t="n">
        <v>34</v>
      </c>
      <c r="I42" t="n">
        <v>9</v>
      </c>
      <c r="J42" t="n">
        <v>30.8694</v>
      </c>
      <c r="K42" t="n">
        <v>5.4129</v>
      </c>
      <c r="L42" t="n">
        <v>6.1421</v>
      </c>
      <c r="M42" t="n">
        <v>0.69433</v>
      </c>
      <c r="N42" t="n">
        <v>300.513</v>
      </c>
      <c r="O42" t="n">
        <v>0.086925</v>
      </c>
      <c r="P42" t="n">
        <v>25.7712</v>
      </c>
      <c r="Q42" t="n">
        <v>2.648e-14</v>
      </c>
      <c r="R42" t="n">
        <v>1.2874</v>
      </c>
      <c r="S42" t="n">
        <v>0.03</v>
      </c>
      <c r="T42" t="n">
        <v>3.8493</v>
      </c>
      <c r="U42" t="n">
        <v>0.42232</v>
      </c>
      <c r="V42" t="n">
        <v>44.89</v>
      </c>
      <c r="W42" t="n">
        <v>0.02</v>
      </c>
      <c r="X42" t="n">
        <v>0.3515</v>
      </c>
      <c r="Y42" t="n">
        <v>0.5842000000000001</v>
      </c>
      <c r="Z42" t="n">
        <v>0.37</v>
      </c>
      <c r="AA42" t="n">
        <v>65</v>
      </c>
      <c r="AB42" t="n">
        <v>30</v>
      </c>
      <c r="AC42" t="n">
        <v>0</v>
      </c>
      <c r="AD42" t="n">
        <v>177000</v>
      </c>
      <c r="AE42" t="n">
        <v>108.76</v>
      </c>
      <c r="AF42" t="n">
        <v>0.35</v>
      </c>
      <c r="AG42" t="n">
        <v>1</v>
      </c>
      <c r="AH42" t="n">
        <v>1</v>
      </c>
      <c r="AI42" t="n">
        <v>1.2588</v>
      </c>
      <c r="AJ42" t="inlineStr">
        <is>
          <t>21a_FC11_OCR1.3_DR35</t>
        </is>
      </c>
    </row>
    <row r="43">
      <c r="A43" t="inlineStr">
        <is>
          <t>PM5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D2</t>
        </is>
      </c>
      <c r="E43" t="n">
        <v>0</v>
      </c>
      <c r="F43" t="n">
        <v>7</v>
      </c>
      <c r="G43" t="n">
        <v>-10</v>
      </c>
      <c r="H43" t="n">
        <v>30</v>
      </c>
      <c r="I43" t="n">
        <v>9</v>
      </c>
      <c r="J43" t="n">
        <v>30.8694</v>
      </c>
      <c r="K43" t="n">
        <v>5.2613</v>
      </c>
      <c r="L43" t="n">
        <v>6.243</v>
      </c>
      <c r="M43" t="n">
        <v>0.69433</v>
      </c>
      <c r="N43" t="n">
        <v>309.6346</v>
      </c>
      <c r="O43" t="n">
        <v>0.084554</v>
      </c>
      <c r="P43" t="n">
        <v>25.7712</v>
      </c>
      <c r="Q43" t="n">
        <v>2.648e-14</v>
      </c>
      <c r="R43" t="n">
        <v>1.3899</v>
      </c>
      <c r="S43" t="n">
        <v>0.03</v>
      </c>
      <c r="T43" t="n">
        <v>3.9616</v>
      </c>
      <c r="U43" t="n">
        <v>0.43785</v>
      </c>
      <c r="V43" t="n">
        <v>44.89</v>
      </c>
      <c r="W43" t="n">
        <v>0.02</v>
      </c>
      <c r="X43" t="n">
        <v>0.3515</v>
      </c>
      <c r="Y43" t="n">
        <v>0.5842000000000001</v>
      </c>
      <c r="Z43" t="n">
        <v>0.37</v>
      </c>
      <c r="AA43" t="n">
        <v>65</v>
      </c>
      <c r="AB43" t="n">
        <v>30</v>
      </c>
      <c r="AC43" t="n">
        <v>0</v>
      </c>
      <c r="AD43" t="n">
        <v>177000</v>
      </c>
      <c r="AE43" t="n">
        <v>108.76</v>
      </c>
      <c r="AF43" t="n">
        <v>0.35</v>
      </c>
      <c r="AG43" t="n">
        <v>1</v>
      </c>
      <c r="AH43" t="n">
        <v>1</v>
      </c>
      <c r="AI43" t="n">
        <v>1.2588</v>
      </c>
      <c r="AJ43" t="inlineStr">
        <is>
          <t>21a_FC11_OCR1.3_DR35</t>
        </is>
      </c>
    </row>
    <row r="44">
      <c r="A44" t="inlineStr">
        <is>
          <t>PM5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D2</t>
        </is>
      </c>
      <c r="E44" t="n">
        <v>0</v>
      </c>
      <c r="F44" t="n">
        <v>7</v>
      </c>
      <c r="G44" t="n">
        <v>-10</v>
      </c>
      <c r="H44" t="n">
        <v>34</v>
      </c>
      <c r="I44" t="n">
        <v>9</v>
      </c>
      <c r="J44" t="n">
        <v>30.8694</v>
      </c>
      <c r="K44" t="n">
        <v>5.4876</v>
      </c>
      <c r="L44" t="n">
        <v>6.243</v>
      </c>
      <c r="M44" t="n">
        <v>0.69433</v>
      </c>
      <c r="N44" t="n">
        <v>296.4763</v>
      </c>
      <c r="O44" t="n">
        <v>0.088093</v>
      </c>
      <c r="P44" t="n">
        <v>25.7712</v>
      </c>
      <c r="Q44" t="n">
        <v>2.648e-14</v>
      </c>
      <c r="R44" t="n">
        <v>1.2874</v>
      </c>
      <c r="S44" t="n">
        <v>0.03</v>
      </c>
      <c r="T44" t="n">
        <v>3.8493</v>
      </c>
      <c r="U44" t="n">
        <v>0.42232</v>
      </c>
      <c r="V44" t="n">
        <v>44.89</v>
      </c>
      <c r="W44" t="n">
        <v>0.02</v>
      </c>
      <c r="X44" t="n">
        <v>0.3515</v>
      </c>
      <c r="Y44" t="n">
        <v>0.5842000000000001</v>
      </c>
      <c r="Z44" t="n">
        <v>0.37</v>
      </c>
      <c r="AA44" t="n">
        <v>65</v>
      </c>
      <c r="AB44" t="n">
        <v>30</v>
      </c>
      <c r="AC44" t="n">
        <v>0</v>
      </c>
      <c r="AD44" t="n">
        <v>177000</v>
      </c>
      <c r="AE44" t="n">
        <v>108.76</v>
      </c>
      <c r="AF44" t="n">
        <v>0.35</v>
      </c>
      <c r="AG44" t="n">
        <v>1</v>
      </c>
      <c r="AH44" t="n">
        <v>1</v>
      </c>
      <c r="AI44" t="n">
        <v>1.2588</v>
      </c>
      <c r="AJ44" t="inlineStr">
        <is>
          <t>21a_FC11_OCR1.3_DR35</t>
        </is>
      </c>
    </row>
    <row r="45">
      <c r="A45" t="inlineStr">
        <is>
          <t>PM5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D2</t>
        </is>
      </c>
      <c r="E45" t="n">
        <v>0</v>
      </c>
      <c r="F45" t="n">
        <v>8</v>
      </c>
      <c r="G45" t="n">
        <v>-14.04</v>
      </c>
      <c r="H45" t="n">
        <v>30</v>
      </c>
      <c r="I45" t="n">
        <v>9</v>
      </c>
      <c r="J45" t="n">
        <v>30.0016</v>
      </c>
      <c r="K45" t="n">
        <v>5.3825</v>
      </c>
      <c r="L45" t="n">
        <v>4.5122</v>
      </c>
      <c r="M45" t="n">
        <v>0.60724</v>
      </c>
      <c r="N45" t="n">
        <v>606.8638999999999</v>
      </c>
      <c r="O45" t="n">
        <v>0.058589</v>
      </c>
      <c r="P45" t="n">
        <v>34.6573</v>
      </c>
      <c r="Q45" t="n">
        <v>2.6832e-14</v>
      </c>
      <c r="R45" t="n">
        <v>1.4823</v>
      </c>
      <c r="S45" t="n">
        <v>0.03</v>
      </c>
      <c r="T45" t="n">
        <v>3.2108</v>
      </c>
      <c r="U45" t="n">
        <v>0.53372</v>
      </c>
      <c r="V45" t="n">
        <v>44.89</v>
      </c>
      <c r="W45" t="n">
        <v>0.02</v>
      </c>
      <c r="X45" t="n">
        <v>0.3515</v>
      </c>
      <c r="Y45" t="n">
        <v>0.66896</v>
      </c>
      <c r="Z45" t="n">
        <v>0.37</v>
      </c>
      <c r="AA45" t="n">
        <v>76</v>
      </c>
      <c r="AB45" t="n">
        <v>31</v>
      </c>
      <c r="AC45" t="n">
        <v>0</v>
      </c>
      <c r="AD45" t="n">
        <v>192000</v>
      </c>
      <c r="AE45" t="n">
        <v>131.035</v>
      </c>
      <c r="AF45" t="n">
        <v>0.35</v>
      </c>
      <c r="AG45" t="n">
        <v>1</v>
      </c>
      <c r="AH45" t="n">
        <v>1</v>
      </c>
      <c r="AI45" t="n">
        <v>1.5977</v>
      </c>
      <c r="AJ45" t="inlineStr">
        <is>
          <t>21a_FC11_OCR1.3_DR35</t>
        </is>
      </c>
    </row>
    <row r="46">
      <c r="A46" t="inlineStr">
        <is>
          <t>PM5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D2</t>
        </is>
      </c>
      <c r="E46" t="n">
        <v>0</v>
      </c>
      <c r="F46" t="n">
        <v>8</v>
      </c>
      <c r="G46" t="n">
        <v>-14.04</v>
      </c>
      <c r="H46" t="n">
        <v>34</v>
      </c>
      <c r="I46" t="n">
        <v>9</v>
      </c>
      <c r="J46" t="n">
        <v>30.0016</v>
      </c>
      <c r="K46" t="n">
        <v>5.612</v>
      </c>
      <c r="L46" t="n">
        <v>4.5122</v>
      </c>
      <c r="M46" t="n">
        <v>0.60724</v>
      </c>
      <c r="N46" t="n">
        <v>553.6348</v>
      </c>
      <c r="O46" t="n">
        <v>0.063906</v>
      </c>
      <c r="P46" t="n">
        <v>34.6573</v>
      </c>
      <c r="Q46" t="n">
        <v>2.6832e-14</v>
      </c>
      <c r="R46" t="n">
        <v>1.3268</v>
      </c>
      <c r="S46" t="n">
        <v>0.03</v>
      </c>
      <c r="T46" t="n">
        <v>3.0661</v>
      </c>
      <c r="U46" t="n">
        <v>0.5129</v>
      </c>
      <c r="V46" t="n">
        <v>44.89</v>
      </c>
      <c r="W46" t="n">
        <v>0.02</v>
      </c>
      <c r="X46" t="n">
        <v>0.3515</v>
      </c>
      <c r="Y46" t="n">
        <v>0.66896</v>
      </c>
      <c r="Z46" t="n">
        <v>0.37</v>
      </c>
      <c r="AA46" t="n">
        <v>76</v>
      </c>
      <c r="AB46" t="n">
        <v>31</v>
      </c>
      <c r="AC46" t="n">
        <v>0</v>
      </c>
      <c r="AD46" t="n">
        <v>192000</v>
      </c>
      <c r="AE46" t="n">
        <v>131.035</v>
      </c>
      <c r="AF46" t="n">
        <v>0.35</v>
      </c>
      <c r="AG46" t="n">
        <v>1</v>
      </c>
      <c r="AH46" t="n">
        <v>1</v>
      </c>
      <c r="AI46" t="n">
        <v>1.5977</v>
      </c>
      <c r="AJ46" t="inlineStr">
        <is>
          <t>21a_FC11_OCR1.3_DR35</t>
        </is>
      </c>
    </row>
    <row r="47">
      <c r="A47" t="inlineStr">
        <is>
          <t>PM5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D2</t>
        </is>
      </c>
      <c r="E47" t="n">
        <v>0</v>
      </c>
      <c r="F47" t="n">
        <v>8</v>
      </c>
      <c r="G47" t="n">
        <v>-13.58</v>
      </c>
      <c r="H47" t="n">
        <v>30</v>
      </c>
      <c r="I47" t="n">
        <v>9</v>
      </c>
      <c r="J47" t="n">
        <v>30.0016</v>
      </c>
      <c r="K47" t="n">
        <v>5.4464</v>
      </c>
      <c r="L47" t="n">
        <v>4.6039</v>
      </c>
      <c r="M47" t="n">
        <v>0.60724</v>
      </c>
      <c r="N47" t="n">
        <v>591.528</v>
      </c>
      <c r="O47" t="n">
        <v>0.06007</v>
      </c>
      <c r="P47" t="n">
        <v>34.6573</v>
      </c>
      <c r="Q47" t="n">
        <v>2.6832e-14</v>
      </c>
      <c r="R47" t="n">
        <v>1.4823</v>
      </c>
      <c r="S47" t="n">
        <v>0.03</v>
      </c>
      <c r="T47" t="n">
        <v>3.2108</v>
      </c>
      <c r="U47" t="n">
        <v>0.53372</v>
      </c>
      <c r="V47" t="n">
        <v>44.89</v>
      </c>
      <c r="W47" t="n">
        <v>0.02</v>
      </c>
      <c r="X47" t="n">
        <v>0.3515</v>
      </c>
      <c r="Y47" t="n">
        <v>0.66896</v>
      </c>
      <c r="Z47" t="n">
        <v>0.37</v>
      </c>
      <c r="AA47" t="n">
        <v>76</v>
      </c>
      <c r="AB47" t="n">
        <v>31</v>
      </c>
      <c r="AC47" t="n">
        <v>0</v>
      </c>
      <c r="AD47" t="n">
        <v>192000</v>
      </c>
      <c r="AE47" t="n">
        <v>131.035</v>
      </c>
      <c r="AF47" t="n">
        <v>0.35</v>
      </c>
      <c r="AG47" t="n">
        <v>1</v>
      </c>
      <c r="AH47" t="n">
        <v>1</v>
      </c>
      <c r="AI47" t="n">
        <v>1.5977</v>
      </c>
      <c r="AJ47" t="inlineStr">
        <is>
          <t>21a_FC11_OCR1.3_DR35</t>
        </is>
      </c>
    </row>
    <row r="48">
      <c r="A48" t="inlineStr">
        <is>
          <t>PM5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D2</t>
        </is>
      </c>
      <c r="E48" t="n">
        <v>0</v>
      </c>
      <c r="F48" t="n">
        <v>8</v>
      </c>
      <c r="G48" t="n">
        <v>-13.58</v>
      </c>
      <c r="H48" t="n">
        <v>34</v>
      </c>
      <c r="I48" t="n">
        <v>9</v>
      </c>
      <c r="J48" t="n">
        <v>30.0016</v>
      </c>
      <c r="K48" t="n">
        <v>5.6685</v>
      </c>
      <c r="L48" t="n">
        <v>4.6039</v>
      </c>
      <c r="M48" t="n">
        <v>0.60724</v>
      </c>
      <c r="N48" t="n">
        <v>542.317</v>
      </c>
      <c r="O48" t="n">
        <v>0.06521200000000001</v>
      </c>
      <c r="P48" t="n">
        <v>34.6573</v>
      </c>
      <c r="Q48" t="n">
        <v>2.6832e-14</v>
      </c>
      <c r="R48" t="n">
        <v>1.3268</v>
      </c>
      <c r="S48" t="n">
        <v>0.03</v>
      </c>
      <c r="T48" t="n">
        <v>3.0661</v>
      </c>
      <c r="U48" t="n">
        <v>0.5129</v>
      </c>
      <c r="V48" t="n">
        <v>44.89</v>
      </c>
      <c r="W48" t="n">
        <v>0.02</v>
      </c>
      <c r="X48" t="n">
        <v>0.3515</v>
      </c>
      <c r="Y48" t="n">
        <v>0.66896</v>
      </c>
      <c r="Z48" t="n">
        <v>0.37</v>
      </c>
      <c r="AA48" t="n">
        <v>76</v>
      </c>
      <c r="AB48" t="n">
        <v>31</v>
      </c>
      <c r="AC48" t="n">
        <v>0</v>
      </c>
      <c r="AD48" t="n">
        <v>192000</v>
      </c>
      <c r="AE48" t="n">
        <v>131.035</v>
      </c>
      <c r="AF48" t="n">
        <v>0.35</v>
      </c>
      <c r="AG48" t="n">
        <v>1</v>
      </c>
      <c r="AH48" t="n">
        <v>1</v>
      </c>
      <c r="AI48" t="n">
        <v>1.5977</v>
      </c>
      <c r="AJ48" t="inlineStr">
        <is>
          <t>21a_FC11_OCR1.3_DR35</t>
        </is>
      </c>
    </row>
    <row r="49">
      <c r="A49" t="inlineStr">
        <is>
          <t>PM5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D2</t>
        </is>
      </c>
      <c r="E49" t="n">
        <v>0</v>
      </c>
      <c r="F49" t="n">
        <v>8</v>
      </c>
      <c r="G49" t="n">
        <v>-13.12</v>
      </c>
      <c r="H49" t="n">
        <v>30</v>
      </c>
      <c r="I49" t="n">
        <v>9</v>
      </c>
      <c r="J49" t="n">
        <v>30.0016</v>
      </c>
      <c r="K49" t="n">
        <v>5.5104</v>
      </c>
      <c r="L49" t="n">
        <v>4.6955</v>
      </c>
      <c r="M49" t="n">
        <v>0.60724</v>
      </c>
      <c r="N49" t="n">
        <v>576.948</v>
      </c>
      <c r="O49" t="n">
        <v>0.061551</v>
      </c>
      <c r="P49" t="n">
        <v>34.6573</v>
      </c>
      <c r="Q49" t="n">
        <v>2.6832e-14</v>
      </c>
      <c r="R49" t="n">
        <v>1.4823</v>
      </c>
      <c r="S49" t="n">
        <v>0.03</v>
      </c>
      <c r="T49" t="n">
        <v>3.2108</v>
      </c>
      <c r="U49" t="n">
        <v>0.53372</v>
      </c>
      <c r="V49" t="n">
        <v>44.89</v>
      </c>
      <c r="W49" t="n">
        <v>0.02</v>
      </c>
      <c r="X49" t="n">
        <v>0.3515</v>
      </c>
      <c r="Y49" t="n">
        <v>0.66896</v>
      </c>
      <c r="Z49" t="n">
        <v>0.37</v>
      </c>
      <c r="AA49" t="n">
        <v>76</v>
      </c>
      <c r="AB49" t="n">
        <v>31</v>
      </c>
      <c r="AC49" t="n">
        <v>0</v>
      </c>
      <c r="AD49" t="n">
        <v>192000</v>
      </c>
      <c r="AE49" t="n">
        <v>131.035</v>
      </c>
      <c r="AF49" t="n">
        <v>0.35</v>
      </c>
      <c r="AG49" t="n">
        <v>1</v>
      </c>
      <c r="AH49" t="n">
        <v>1</v>
      </c>
      <c r="AI49" t="n">
        <v>1.5977</v>
      </c>
      <c r="AJ49" t="inlineStr">
        <is>
          <t>21a_FC11_OCR1.3_DR35</t>
        </is>
      </c>
    </row>
    <row r="50">
      <c r="A50" t="inlineStr">
        <is>
          <t>PM5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D2</t>
        </is>
      </c>
      <c r="E50" t="n">
        <v>0</v>
      </c>
      <c r="F50" t="n">
        <v>8</v>
      </c>
      <c r="G50" t="n">
        <v>-13.12</v>
      </c>
      <c r="H50" t="n">
        <v>34</v>
      </c>
      <c r="I50" t="n">
        <v>9</v>
      </c>
      <c r="J50" t="n">
        <v>30.0016</v>
      </c>
      <c r="K50" t="n">
        <v>5.7249</v>
      </c>
      <c r="L50" t="n">
        <v>4.6955</v>
      </c>
      <c r="M50" t="n">
        <v>0.60724</v>
      </c>
      <c r="N50" t="n">
        <v>531.4526</v>
      </c>
      <c r="O50" t="n">
        <v>0.06651899999999999</v>
      </c>
      <c r="P50" t="n">
        <v>34.6573</v>
      </c>
      <c r="Q50" t="n">
        <v>2.6832e-14</v>
      </c>
      <c r="R50" t="n">
        <v>1.3268</v>
      </c>
      <c r="S50" t="n">
        <v>0.03</v>
      </c>
      <c r="T50" t="n">
        <v>3.0661</v>
      </c>
      <c r="U50" t="n">
        <v>0.5129</v>
      </c>
      <c r="V50" t="n">
        <v>44.89</v>
      </c>
      <c r="W50" t="n">
        <v>0.02</v>
      </c>
      <c r="X50" t="n">
        <v>0.3515</v>
      </c>
      <c r="Y50" t="n">
        <v>0.66896</v>
      </c>
      <c r="Z50" t="n">
        <v>0.37</v>
      </c>
      <c r="AA50" t="n">
        <v>76</v>
      </c>
      <c r="AB50" t="n">
        <v>31</v>
      </c>
      <c r="AC50" t="n">
        <v>0</v>
      </c>
      <c r="AD50" t="n">
        <v>192000</v>
      </c>
      <c r="AE50" t="n">
        <v>131.035</v>
      </c>
      <c r="AF50" t="n">
        <v>0.35</v>
      </c>
      <c r="AG50" t="n">
        <v>1</v>
      </c>
      <c r="AH50" t="n">
        <v>1</v>
      </c>
      <c r="AI50" t="n">
        <v>1.5977</v>
      </c>
      <c r="AJ50" t="inlineStr">
        <is>
          <t>21a_FC11_OCR1.3_DR35</t>
        </is>
      </c>
    </row>
    <row r="51">
      <c r="A51" t="inlineStr">
        <is>
          <t>PM5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D2</t>
        </is>
      </c>
      <c r="E51" t="n">
        <v>0</v>
      </c>
      <c r="F51" t="n">
        <v>8</v>
      </c>
      <c r="G51" t="n">
        <v>-12.66</v>
      </c>
      <c r="H51" t="n">
        <v>30</v>
      </c>
      <c r="I51" t="n">
        <v>9</v>
      </c>
      <c r="J51" t="n">
        <v>30.0016</v>
      </c>
      <c r="K51" t="n">
        <v>5.5743</v>
      </c>
      <c r="L51" t="n">
        <v>4.7872</v>
      </c>
      <c r="M51" t="n">
        <v>0.60724</v>
      </c>
      <c r="N51" t="n">
        <v>563.0694999999999</v>
      </c>
      <c r="O51" t="n">
        <v>0.063031</v>
      </c>
      <c r="P51" t="n">
        <v>34.6573</v>
      </c>
      <c r="Q51" t="n">
        <v>2.6832e-14</v>
      </c>
      <c r="R51" t="n">
        <v>1.4823</v>
      </c>
      <c r="S51" t="n">
        <v>0.03</v>
      </c>
      <c r="T51" t="n">
        <v>3.2108</v>
      </c>
      <c r="U51" t="n">
        <v>0.53372</v>
      </c>
      <c r="V51" t="n">
        <v>44.89</v>
      </c>
      <c r="W51" t="n">
        <v>0.02</v>
      </c>
      <c r="X51" t="n">
        <v>0.3515</v>
      </c>
      <c r="Y51" t="n">
        <v>0.66896</v>
      </c>
      <c r="Z51" t="n">
        <v>0.37</v>
      </c>
      <c r="AA51" t="n">
        <v>76</v>
      </c>
      <c r="AB51" t="n">
        <v>31</v>
      </c>
      <c r="AC51" t="n">
        <v>0</v>
      </c>
      <c r="AD51" t="n">
        <v>192000</v>
      </c>
      <c r="AE51" t="n">
        <v>131.035</v>
      </c>
      <c r="AF51" t="n">
        <v>0.35</v>
      </c>
      <c r="AG51" t="n">
        <v>1</v>
      </c>
      <c r="AH51" t="n">
        <v>1</v>
      </c>
      <c r="AI51" t="n">
        <v>1.5977</v>
      </c>
      <c r="AJ51" t="inlineStr">
        <is>
          <t>21a_FC11_OCR1.3_DR35</t>
        </is>
      </c>
    </row>
    <row r="52">
      <c r="A52" t="inlineStr">
        <is>
          <t>PM5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D2</t>
        </is>
      </c>
      <c r="E52" t="n">
        <v>0</v>
      </c>
      <c r="F52" t="n">
        <v>8</v>
      </c>
      <c r="G52" t="n">
        <v>-12.66</v>
      </c>
      <c r="H52" t="n">
        <v>34</v>
      </c>
      <c r="I52" t="n">
        <v>9</v>
      </c>
      <c r="J52" t="n">
        <v>30.0016</v>
      </c>
      <c r="K52" t="n">
        <v>5.7813</v>
      </c>
      <c r="L52" t="n">
        <v>4.7872</v>
      </c>
      <c r="M52" t="n">
        <v>0.60724</v>
      </c>
      <c r="N52" t="n">
        <v>521.015</v>
      </c>
      <c r="O52" t="n">
        <v>0.067825</v>
      </c>
      <c r="P52" t="n">
        <v>34.6573</v>
      </c>
      <c r="Q52" t="n">
        <v>2.6832e-14</v>
      </c>
      <c r="R52" t="n">
        <v>1.3268</v>
      </c>
      <c r="S52" t="n">
        <v>0.03</v>
      </c>
      <c r="T52" t="n">
        <v>3.0661</v>
      </c>
      <c r="U52" t="n">
        <v>0.5129</v>
      </c>
      <c r="V52" t="n">
        <v>44.89</v>
      </c>
      <c r="W52" t="n">
        <v>0.02</v>
      </c>
      <c r="X52" t="n">
        <v>0.3515</v>
      </c>
      <c r="Y52" t="n">
        <v>0.66896</v>
      </c>
      <c r="Z52" t="n">
        <v>0.37</v>
      </c>
      <c r="AA52" t="n">
        <v>76</v>
      </c>
      <c r="AB52" t="n">
        <v>31</v>
      </c>
      <c r="AC52" t="n">
        <v>0</v>
      </c>
      <c r="AD52" t="n">
        <v>192000</v>
      </c>
      <c r="AE52" t="n">
        <v>131.035</v>
      </c>
      <c r="AF52" t="n">
        <v>0.35</v>
      </c>
      <c r="AG52" t="n">
        <v>1</v>
      </c>
      <c r="AH52" t="n">
        <v>1</v>
      </c>
      <c r="AI52" t="n">
        <v>1.5977</v>
      </c>
      <c r="AJ52" t="inlineStr">
        <is>
          <t>21a_FC11_OCR1.3_DR35</t>
        </is>
      </c>
    </row>
    <row r="53">
      <c r="A53" t="inlineStr">
        <is>
          <t>PM5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D2</t>
        </is>
      </c>
      <c r="E53" t="n">
        <v>0</v>
      </c>
      <c r="F53" t="n">
        <v>8</v>
      </c>
      <c r="G53" t="n">
        <v>-12.2</v>
      </c>
      <c r="H53" t="n">
        <v>30</v>
      </c>
      <c r="I53" t="n">
        <v>9</v>
      </c>
      <c r="J53" t="n">
        <v>30.0016</v>
      </c>
      <c r="K53" t="n">
        <v>5.6382</v>
      </c>
      <c r="L53" t="n">
        <v>4.8789</v>
      </c>
      <c r="M53" t="n">
        <v>0.60724</v>
      </c>
      <c r="N53" t="n">
        <v>549.8431</v>
      </c>
      <c r="O53" t="n">
        <v>0.064512</v>
      </c>
      <c r="P53" t="n">
        <v>34.6573</v>
      </c>
      <c r="Q53" t="n">
        <v>2.6832e-14</v>
      </c>
      <c r="R53" t="n">
        <v>1.4823</v>
      </c>
      <c r="S53" t="n">
        <v>0.03</v>
      </c>
      <c r="T53" t="n">
        <v>3.2108</v>
      </c>
      <c r="U53" t="n">
        <v>0.53372</v>
      </c>
      <c r="V53" t="n">
        <v>44.89</v>
      </c>
      <c r="W53" t="n">
        <v>0.02</v>
      </c>
      <c r="X53" t="n">
        <v>0.3515</v>
      </c>
      <c r="Y53" t="n">
        <v>0.66896</v>
      </c>
      <c r="Z53" t="n">
        <v>0.37</v>
      </c>
      <c r="AA53" t="n">
        <v>76</v>
      </c>
      <c r="AB53" t="n">
        <v>31</v>
      </c>
      <c r="AC53" t="n">
        <v>0</v>
      </c>
      <c r="AD53" t="n">
        <v>192000</v>
      </c>
      <c r="AE53" t="n">
        <v>131.035</v>
      </c>
      <c r="AF53" t="n">
        <v>0.35</v>
      </c>
      <c r="AG53" t="n">
        <v>1</v>
      </c>
      <c r="AH53" t="n">
        <v>1</v>
      </c>
      <c r="AI53" t="n">
        <v>1.5977</v>
      </c>
      <c r="AJ53" t="inlineStr">
        <is>
          <t>21a_FC11_OCR1.3_DR35</t>
        </is>
      </c>
    </row>
    <row r="54">
      <c r="A54" t="inlineStr">
        <is>
          <t>PM5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D2</t>
        </is>
      </c>
      <c r="E54" t="n">
        <v>0</v>
      </c>
      <c r="F54" t="n">
        <v>8</v>
      </c>
      <c r="G54" t="n">
        <v>-12.2</v>
      </c>
      <c r="H54" t="n">
        <v>34</v>
      </c>
      <c r="I54" t="n">
        <v>9</v>
      </c>
      <c r="J54" t="n">
        <v>30.0016</v>
      </c>
      <c r="K54" t="n">
        <v>5.8377</v>
      </c>
      <c r="L54" t="n">
        <v>4.8789</v>
      </c>
      <c r="M54" t="n">
        <v>0.60724</v>
      </c>
      <c r="N54" t="n">
        <v>510.9795</v>
      </c>
      <c r="O54" t="n">
        <v>0.069132</v>
      </c>
      <c r="P54" t="n">
        <v>34.6573</v>
      </c>
      <c r="Q54" t="n">
        <v>2.6832e-14</v>
      </c>
      <c r="R54" t="n">
        <v>1.3268</v>
      </c>
      <c r="S54" t="n">
        <v>0.03</v>
      </c>
      <c r="T54" t="n">
        <v>3.0661</v>
      </c>
      <c r="U54" t="n">
        <v>0.5129</v>
      </c>
      <c r="V54" t="n">
        <v>44.89</v>
      </c>
      <c r="W54" t="n">
        <v>0.02</v>
      </c>
      <c r="X54" t="n">
        <v>0.3515</v>
      </c>
      <c r="Y54" t="n">
        <v>0.66896</v>
      </c>
      <c r="Z54" t="n">
        <v>0.37</v>
      </c>
      <c r="AA54" t="n">
        <v>76</v>
      </c>
      <c r="AB54" t="n">
        <v>31</v>
      </c>
      <c r="AC54" t="n">
        <v>0</v>
      </c>
      <c r="AD54" t="n">
        <v>192000</v>
      </c>
      <c r="AE54" t="n">
        <v>131.035</v>
      </c>
      <c r="AF54" t="n">
        <v>0.35</v>
      </c>
      <c r="AG54" t="n">
        <v>1</v>
      </c>
      <c r="AH54" t="n">
        <v>1</v>
      </c>
      <c r="AI54" t="n">
        <v>1.5977</v>
      </c>
      <c r="AJ54" t="inlineStr">
        <is>
          <t>21a_FC11_OCR1.3_DR35</t>
        </is>
      </c>
    </row>
    <row r="55">
      <c r="A55" t="inlineStr">
        <is>
          <t>PM5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L2</t>
        </is>
      </c>
      <c r="E55" t="n">
        <v>0</v>
      </c>
      <c r="F55" t="n">
        <v>8</v>
      </c>
      <c r="G55" t="n">
        <v>-16.5</v>
      </c>
      <c r="H55" t="n">
        <v>35</v>
      </c>
      <c r="I55" t="n">
        <v>9.5</v>
      </c>
      <c r="J55" t="n">
        <v>699.9962</v>
      </c>
      <c r="K55" t="n">
        <v>3.3459</v>
      </c>
      <c r="L55" t="n">
        <v>7.1095</v>
      </c>
      <c r="M55" t="n">
        <v>0.72915</v>
      </c>
      <c r="N55" t="n">
        <v>579.8411</v>
      </c>
      <c r="O55" t="n">
        <v>0.070286</v>
      </c>
      <c r="P55" t="n">
        <v>39.998</v>
      </c>
      <c r="Q55" t="n">
        <v>2.2204e-14</v>
      </c>
      <c r="R55" t="n">
        <v>1.3506</v>
      </c>
      <c r="S55" t="n">
        <v>0.03</v>
      </c>
      <c r="T55" t="n">
        <v>3.2336</v>
      </c>
      <c r="U55" t="n">
        <v>0.50109</v>
      </c>
      <c r="V55" t="n">
        <v>44.89</v>
      </c>
      <c r="W55" t="n">
        <v>0.02</v>
      </c>
      <c r="X55" t="n">
        <v>0.3515</v>
      </c>
      <c r="Y55" t="n">
        <v>0.65401</v>
      </c>
      <c r="Z55" t="n">
        <v>0.37</v>
      </c>
      <c r="AA55" t="n">
        <v>69</v>
      </c>
      <c r="AB55" t="n">
        <v>30</v>
      </c>
      <c r="AC55" t="n">
        <v>0</v>
      </c>
      <c r="AD55" t="n">
        <v>211000</v>
      </c>
      <c r="AE55" t="n">
        <v>153.3</v>
      </c>
      <c r="AF55" t="n">
        <v>0.35</v>
      </c>
      <c r="AG55" t="n">
        <v>1</v>
      </c>
      <c r="AH55" t="n">
        <v>1</v>
      </c>
      <c r="AI55" t="n">
        <v>1.3315</v>
      </c>
      <c r="AJ55" t="inlineStr">
        <is>
          <t>21a_FC11_OCR1.3_DR35</t>
        </is>
      </c>
    </row>
    <row r="56">
      <c r="A56" t="inlineStr">
        <is>
          <t>PM5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L2</t>
        </is>
      </c>
      <c r="E56" t="n">
        <v>0</v>
      </c>
      <c r="F56" t="n">
        <v>8</v>
      </c>
      <c r="G56" t="n">
        <v>-16.5</v>
      </c>
      <c r="H56" t="n">
        <v>40</v>
      </c>
      <c r="I56" t="n">
        <v>9.5</v>
      </c>
      <c r="J56" t="n">
        <v>699.9962</v>
      </c>
      <c r="K56" t="n">
        <v>3.9032</v>
      </c>
      <c r="L56" t="n">
        <v>7.1095</v>
      </c>
      <c r="M56" t="n">
        <v>0.72915</v>
      </c>
      <c r="N56" t="n">
        <v>536.6907</v>
      </c>
      <c r="O56" t="n">
        <v>0.075669</v>
      </c>
      <c r="P56" t="n">
        <v>39.998</v>
      </c>
      <c r="Q56" t="n">
        <v>2.2204e-14</v>
      </c>
      <c r="R56" t="n">
        <v>1.1776</v>
      </c>
      <c r="S56" t="n">
        <v>0.03</v>
      </c>
      <c r="T56" t="n">
        <v>3.0691</v>
      </c>
      <c r="U56" t="n">
        <v>0.47755</v>
      </c>
      <c r="V56" t="n">
        <v>44.89</v>
      </c>
      <c r="W56" t="n">
        <v>0.02</v>
      </c>
      <c r="X56" t="n">
        <v>0.3515</v>
      </c>
      <c r="Y56" t="n">
        <v>0.65401</v>
      </c>
      <c r="Z56" t="n">
        <v>0.37</v>
      </c>
      <c r="AA56" t="n">
        <v>69</v>
      </c>
      <c r="AB56" t="n">
        <v>30</v>
      </c>
      <c r="AC56" t="n">
        <v>0</v>
      </c>
      <c r="AD56" t="n">
        <v>211000</v>
      </c>
      <c r="AE56" t="n">
        <v>153.3</v>
      </c>
      <c r="AF56" t="n">
        <v>0.35</v>
      </c>
      <c r="AG56" t="n">
        <v>1</v>
      </c>
      <c r="AH56" t="n">
        <v>1</v>
      </c>
      <c r="AI56" t="n">
        <v>1.3315</v>
      </c>
      <c r="AJ56" t="inlineStr">
        <is>
          <t>21a_FC11_OCR1.3_DR35</t>
        </is>
      </c>
    </row>
    <row r="57">
      <c r="A57" t="inlineStr">
        <is>
          <t>PM5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L2</t>
        </is>
      </c>
      <c r="E57" t="n">
        <v>0</v>
      </c>
      <c r="F57" t="n">
        <v>8</v>
      </c>
      <c r="G57" t="n">
        <v>-16</v>
      </c>
      <c r="H57" t="n">
        <v>35</v>
      </c>
      <c r="I57" t="n">
        <v>9.5</v>
      </c>
      <c r="J57" t="n">
        <v>699.9962</v>
      </c>
      <c r="K57" t="n">
        <v>3.481</v>
      </c>
      <c r="L57" t="n">
        <v>7.2549</v>
      </c>
      <c r="M57" t="n">
        <v>0.72915</v>
      </c>
      <c r="N57" t="n">
        <v>569.0753999999999</v>
      </c>
      <c r="O57" t="n">
        <v>0.071591</v>
      </c>
      <c r="P57" t="n">
        <v>39.998</v>
      </c>
      <c r="Q57" t="n">
        <v>2.2204e-14</v>
      </c>
      <c r="R57" t="n">
        <v>1.3506</v>
      </c>
      <c r="S57" t="n">
        <v>0.03</v>
      </c>
      <c r="T57" t="n">
        <v>3.2336</v>
      </c>
      <c r="U57" t="n">
        <v>0.50109</v>
      </c>
      <c r="V57" t="n">
        <v>44.89</v>
      </c>
      <c r="W57" t="n">
        <v>0.02</v>
      </c>
      <c r="X57" t="n">
        <v>0.3515</v>
      </c>
      <c r="Y57" t="n">
        <v>0.65401</v>
      </c>
      <c r="Z57" t="n">
        <v>0.37</v>
      </c>
      <c r="AA57" t="n">
        <v>69</v>
      </c>
      <c r="AB57" t="n">
        <v>30</v>
      </c>
      <c r="AC57" t="n">
        <v>0</v>
      </c>
      <c r="AD57" t="n">
        <v>211000</v>
      </c>
      <c r="AE57" t="n">
        <v>153.3</v>
      </c>
      <c r="AF57" t="n">
        <v>0.35</v>
      </c>
      <c r="AG57" t="n">
        <v>1</v>
      </c>
      <c r="AH57" t="n">
        <v>1</v>
      </c>
      <c r="AI57" t="n">
        <v>1.3315</v>
      </c>
      <c r="AJ57" t="inlineStr">
        <is>
          <t>21a_FC11_OCR1.3_DR35</t>
        </is>
      </c>
    </row>
    <row r="58">
      <c r="A58" t="inlineStr">
        <is>
          <t>PM5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L2</t>
        </is>
      </c>
      <c r="E58" t="n">
        <v>0</v>
      </c>
      <c r="F58" t="n">
        <v>8</v>
      </c>
      <c r="G58" t="n">
        <v>-16</v>
      </c>
      <c r="H58" t="n">
        <v>40</v>
      </c>
      <c r="I58" t="n">
        <v>9.5</v>
      </c>
      <c r="J58" t="n">
        <v>699.9962</v>
      </c>
      <c r="K58" t="n">
        <v>4.0214</v>
      </c>
      <c r="L58" t="n">
        <v>7.2549</v>
      </c>
      <c r="M58" t="n">
        <v>0.72915</v>
      </c>
      <c r="N58" t="n">
        <v>528.592</v>
      </c>
      <c r="O58" t="n">
        <v>0.076811</v>
      </c>
      <c r="P58" t="n">
        <v>39.998</v>
      </c>
      <c r="Q58" t="n">
        <v>2.2204e-14</v>
      </c>
      <c r="R58" t="n">
        <v>1.1776</v>
      </c>
      <c r="S58" t="n">
        <v>0.03</v>
      </c>
      <c r="T58" t="n">
        <v>3.0691</v>
      </c>
      <c r="U58" t="n">
        <v>0.47755</v>
      </c>
      <c r="V58" t="n">
        <v>44.89</v>
      </c>
      <c r="W58" t="n">
        <v>0.02</v>
      </c>
      <c r="X58" t="n">
        <v>0.3515</v>
      </c>
      <c r="Y58" t="n">
        <v>0.65401</v>
      </c>
      <c r="Z58" t="n">
        <v>0.37</v>
      </c>
      <c r="AA58" t="n">
        <v>69</v>
      </c>
      <c r="AB58" t="n">
        <v>30</v>
      </c>
      <c r="AC58" t="n">
        <v>0</v>
      </c>
      <c r="AD58" t="n">
        <v>211000</v>
      </c>
      <c r="AE58" t="n">
        <v>153.3</v>
      </c>
      <c r="AF58" t="n">
        <v>0.35</v>
      </c>
      <c r="AG58" t="n">
        <v>1</v>
      </c>
      <c r="AH58" t="n">
        <v>1</v>
      </c>
      <c r="AI58" t="n">
        <v>1.3315</v>
      </c>
      <c r="AJ58" t="inlineStr">
        <is>
          <t>21a_FC11_OCR1.3_DR35</t>
        </is>
      </c>
    </row>
    <row r="59">
      <c r="A59" t="inlineStr">
        <is>
          <t>PM5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L2</t>
        </is>
      </c>
      <c r="E59" t="n">
        <v>0</v>
      </c>
      <c r="F59" t="n">
        <v>8</v>
      </c>
      <c r="G59" t="n">
        <v>-15.5</v>
      </c>
      <c r="H59" t="n">
        <v>35</v>
      </c>
      <c r="I59" t="n">
        <v>9.5</v>
      </c>
      <c r="J59" t="n">
        <v>699.9962</v>
      </c>
      <c r="K59" t="n">
        <v>3.6161</v>
      </c>
      <c r="L59" t="n">
        <v>7.4003</v>
      </c>
      <c r="M59" t="n">
        <v>0.72915</v>
      </c>
      <c r="N59" t="n">
        <v>558.7021999999999</v>
      </c>
      <c r="O59" t="n">
        <v>0.072896</v>
      </c>
      <c r="P59" t="n">
        <v>39.998</v>
      </c>
      <c r="Q59" t="n">
        <v>2.2204e-14</v>
      </c>
      <c r="R59" t="n">
        <v>1.3506</v>
      </c>
      <c r="S59" t="n">
        <v>0.03</v>
      </c>
      <c r="T59" t="n">
        <v>3.2336</v>
      </c>
      <c r="U59" t="n">
        <v>0.50109</v>
      </c>
      <c r="V59" t="n">
        <v>44.89</v>
      </c>
      <c r="W59" t="n">
        <v>0.02</v>
      </c>
      <c r="X59" t="n">
        <v>0.3515</v>
      </c>
      <c r="Y59" t="n">
        <v>0.65401</v>
      </c>
      <c r="Z59" t="n">
        <v>0.37</v>
      </c>
      <c r="AA59" t="n">
        <v>69</v>
      </c>
      <c r="AB59" t="n">
        <v>30</v>
      </c>
      <c r="AC59" t="n">
        <v>0</v>
      </c>
      <c r="AD59" t="n">
        <v>211000</v>
      </c>
      <c r="AE59" t="n">
        <v>153.3</v>
      </c>
      <c r="AF59" t="n">
        <v>0.35</v>
      </c>
      <c r="AG59" t="n">
        <v>1</v>
      </c>
      <c r="AH59" t="n">
        <v>1</v>
      </c>
      <c r="AI59" t="n">
        <v>1.3315</v>
      </c>
      <c r="AJ59" t="inlineStr">
        <is>
          <t>21a_FC11_OCR1.3_DR35</t>
        </is>
      </c>
    </row>
    <row r="60">
      <c r="A60" t="inlineStr">
        <is>
          <t>PM5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L2</t>
        </is>
      </c>
      <c r="E60" t="n">
        <v>0</v>
      </c>
      <c r="F60" t="n">
        <v>8</v>
      </c>
      <c r="G60" t="n">
        <v>-15.5</v>
      </c>
      <c r="H60" t="n">
        <v>40</v>
      </c>
      <c r="I60" t="n">
        <v>9.5</v>
      </c>
      <c r="J60" t="n">
        <v>699.9962</v>
      </c>
      <c r="K60" t="n">
        <v>4.1396</v>
      </c>
      <c r="L60" t="n">
        <v>7.4003</v>
      </c>
      <c r="M60" t="n">
        <v>0.72915</v>
      </c>
      <c r="N60" t="n">
        <v>520.7341</v>
      </c>
      <c r="O60" t="n">
        <v>0.07795299999999999</v>
      </c>
      <c r="P60" t="n">
        <v>39.998</v>
      </c>
      <c r="Q60" t="n">
        <v>2.2204e-14</v>
      </c>
      <c r="R60" t="n">
        <v>1.1776</v>
      </c>
      <c r="S60" t="n">
        <v>0.03</v>
      </c>
      <c r="T60" t="n">
        <v>3.0691</v>
      </c>
      <c r="U60" t="n">
        <v>0.47755</v>
      </c>
      <c r="V60" t="n">
        <v>44.89</v>
      </c>
      <c r="W60" t="n">
        <v>0.02</v>
      </c>
      <c r="X60" t="n">
        <v>0.3515</v>
      </c>
      <c r="Y60" t="n">
        <v>0.65401</v>
      </c>
      <c r="Z60" t="n">
        <v>0.37</v>
      </c>
      <c r="AA60" t="n">
        <v>69</v>
      </c>
      <c r="AB60" t="n">
        <v>30</v>
      </c>
      <c r="AC60" t="n">
        <v>0</v>
      </c>
      <c r="AD60" t="n">
        <v>211000</v>
      </c>
      <c r="AE60" t="n">
        <v>153.3</v>
      </c>
      <c r="AF60" t="n">
        <v>0.35</v>
      </c>
      <c r="AG60" t="n">
        <v>1</v>
      </c>
      <c r="AH60" t="n">
        <v>1</v>
      </c>
      <c r="AI60" t="n">
        <v>1.3315</v>
      </c>
      <c r="AJ60" t="inlineStr">
        <is>
          <t>21a_FC11_OCR1.3_DR35</t>
        </is>
      </c>
    </row>
    <row r="61">
      <c r="A61" t="inlineStr">
        <is>
          <t>PM5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L2</t>
        </is>
      </c>
      <c r="E61" t="n">
        <v>0</v>
      </c>
      <c r="F61" t="n">
        <v>8</v>
      </c>
      <c r="G61" t="n">
        <v>-15</v>
      </c>
      <c r="H61" t="n">
        <v>35</v>
      </c>
      <c r="I61" t="n">
        <v>9.5</v>
      </c>
      <c r="J61" t="n">
        <v>699.9962</v>
      </c>
      <c r="K61" t="n">
        <v>3.7512</v>
      </c>
      <c r="L61" t="n">
        <v>7.5458</v>
      </c>
      <c r="M61" t="n">
        <v>0.72915</v>
      </c>
      <c r="N61" t="n">
        <v>548.7003999999999</v>
      </c>
      <c r="O61" t="n">
        <v>0.074201</v>
      </c>
      <c r="P61" t="n">
        <v>39.998</v>
      </c>
      <c r="Q61" t="n">
        <v>2.2204e-14</v>
      </c>
      <c r="R61" t="n">
        <v>1.3506</v>
      </c>
      <c r="S61" t="n">
        <v>0.03</v>
      </c>
      <c r="T61" t="n">
        <v>3.2336</v>
      </c>
      <c r="U61" t="n">
        <v>0.50109</v>
      </c>
      <c r="V61" t="n">
        <v>44.89</v>
      </c>
      <c r="W61" t="n">
        <v>0.02</v>
      </c>
      <c r="X61" t="n">
        <v>0.3515</v>
      </c>
      <c r="Y61" t="n">
        <v>0.65401</v>
      </c>
      <c r="Z61" t="n">
        <v>0.37</v>
      </c>
      <c r="AA61" t="n">
        <v>69</v>
      </c>
      <c r="AB61" t="n">
        <v>30</v>
      </c>
      <c r="AC61" t="n">
        <v>0</v>
      </c>
      <c r="AD61" t="n">
        <v>211000</v>
      </c>
      <c r="AE61" t="n">
        <v>153.3</v>
      </c>
      <c r="AF61" t="n">
        <v>0.35</v>
      </c>
      <c r="AG61" t="n">
        <v>1</v>
      </c>
      <c r="AH61" t="n">
        <v>1</v>
      </c>
      <c r="AI61" t="n">
        <v>1.3315</v>
      </c>
      <c r="AJ61" t="inlineStr">
        <is>
          <t>21a_FC11_OCR1.3_DR35</t>
        </is>
      </c>
    </row>
    <row r="62">
      <c r="A62" t="inlineStr">
        <is>
          <t>PM5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L2</t>
        </is>
      </c>
      <c r="E62" t="n">
        <v>0</v>
      </c>
      <c r="F62" t="n">
        <v>8</v>
      </c>
      <c r="G62" t="n">
        <v>-15</v>
      </c>
      <c r="H62" t="n">
        <v>40</v>
      </c>
      <c r="I62" t="n">
        <v>9.5</v>
      </c>
      <c r="J62" t="n">
        <v>699.9962</v>
      </c>
      <c r="K62" t="n">
        <v>4.2578</v>
      </c>
      <c r="L62" t="n">
        <v>7.5458</v>
      </c>
      <c r="M62" t="n">
        <v>0.72915</v>
      </c>
      <c r="N62" t="n">
        <v>513.1064</v>
      </c>
      <c r="O62" t="n">
        <v>0.079095</v>
      </c>
      <c r="P62" t="n">
        <v>39.998</v>
      </c>
      <c r="Q62" t="n">
        <v>2.2204e-14</v>
      </c>
      <c r="R62" t="n">
        <v>1.1776</v>
      </c>
      <c r="S62" t="n">
        <v>0.03</v>
      </c>
      <c r="T62" t="n">
        <v>3.0691</v>
      </c>
      <c r="U62" t="n">
        <v>0.47755</v>
      </c>
      <c r="V62" t="n">
        <v>44.89</v>
      </c>
      <c r="W62" t="n">
        <v>0.02</v>
      </c>
      <c r="X62" t="n">
        <v>0.3515</v>
      </c>
      <c r="Y62" t="n">
        <v>0.65401</v>
      </c>
      <c r="Z62" t="n">
        <v>0.37</v>
      </c>
      <c r="AA62" t="n">
        <v>69</v>
      </c>
      <c r="AB62" t="n">
        <v>30</v>
      </c>
      <c r="AC62" t="n">
        <v>0</v>
      </c>
      <c r="AD62" t="n">
        <v>211000</v>
      </c>
      <c r="AE62" t="n">
        <v>153.3</v>
      </c>
      <c r="AF62" t="n">
        <v>0.35</v>
      </c>
      <c r="AG62" t="n">
        <v>1</v>
      </c>
      <c r="AH62" t="n">
        <v>1</v>
      </c>
      <c r="AI62" t="n">
        <v>1.3315</v>
      </c>
      <c r="AJ62" t="inlineStr">
        <is>
          <t>21a_FC11_OCR1.3_DR35</t>
        </is>
      </c>
    </row>
    <row r="63">
      <c r="A63" t="inlineStr">
        <is>
          <t>PM5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L2</t>
        </is>
      </c>
      <c r="E63" t="n">
        <v>0</v>
      </c>
      <c r="F63" t="n">
        <v>8</v>
      </c>
      <c r="G63" t="n">
        <v>-14.5</v>
      </c>
      <c r="H63" t="n">
        <v>35</v>
      </c>
      <c r="I63" t="n">
        <v>9.5</v>
      </c>
      <c r="J63" t="n">
        <v>699.9962</v>
      </c>
      <c r="K63" t="n">
        <v>3.8863</v>
      </c>
      <c r="L63" t="n">
        <v>7.6912</v>
      </c>
      <c r="M63" t="n">
        <v>0.72915</v>
      </c>
      <c r="N63" t="n">
        <v>539.0504</v>
      </c>
      <c r="O63" t="n">
        <v>0.075506</v>
      </c>
      <c r="P63" t="n">
        <v>39.998</v>
      </c>
      <c r="Q63" t="n">
        <v>2.2204e-14</v>
      </c>
      <c r="R63" t="n">
        <v>1.3506</v>
      </c>
      <c r="S63" t="n">
        <v>0.03</v>
      </c>
      <c r="T63" t="n">
        <v>3.2336</v>
      </c>
      <c r="U63" t="n">
        <v>0.50109</v>
      </c>
      <c r="V63" t="n">
        <v>44.89</v>
      </c>
      <c r="W63" t="n">
        <v>0.02</v>
      </c>
      <c r="X63" t="n">
        <v>0.3515</v>
      </c>
      <c r="Y63" t="n">
        <v>0.65401</v>
      </c>
      <c r="Z63" t="n">
        <v>0.37</v>
      </c>
      <c r="AA63" t="n">
        <v>69</v>
      </c>
      <c r="AB63" t="n">
        <v>30</v>
      </c>
      <c r="AC63" t="n">
        <v>0</v>
      </c>
      <c r="AD63" t="n">
        <v>211000</v>
      </c>
      <c r="AE63" t="n">
        <v>153.3</v>
      </c>
      <c r="AF63" t="n">
        <v>0.35</v>
      </c>
      <c r="AG63" t="n">
        <v>1</v>
      </c>
      <c r="AH63" t="n">
        <v>1</v>
      </c>
      <c r="AI63" t="n">
        <v>1.3315</v>
      </c>
      <c r="AJ63" t="inlineStr">
        <is>
          <t>21a_FC11_OCR1.3_DR35</t>
        </is>
      </c>
    </row>
    <row r="64">
      <c r="A64" t="inlineStr">
        <is>
          <t>PM5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L2</t>
        </is>
      </c>
      <c r="E64" t="n">
        <v>0</v>
      </c>
      <c r="F64" t="n">
        <v>8</v>
      </c>
      <c r="G64" t="n">
        <v>-14.5</v>
      </c>
      <c r="H64" t="n">
        <v>40</v>
      </c>
      <c r="I64" t="n">
        <v>9.5</v>
      </c>
      <c r="J64" t="n">
        <v>699.9962</v>
      </c>
      <c r="K64" t="n">
        <v>4.3761</v>
      </c>
      <c r="L64" t="n">
        <v>7.6912</v>
      </c>
      <c r="M64" t="n">
        <v>0.72915</v>
      </c>
      <c r="N64" t="n">
        <v>505.6989</v>
      </c>
      <c r="O64" t="n">
        <v>0.080236</v>
      </c>
      <c r="P64" t="n">
        <v>39.998</v>
      </c>
      <c r="Q64" t="n">
        <v>2.2204e-14</v>
      </c>
      <c r="R64" t="n">
        <v>1.1776</v>
      </c>
      <c r="S64" t="n">
        <v>0.03</v>
      </c>
      <c r="T64" t="n">
        <v>3.0691</v>
      </c>
      <c r="U64" t="n">
        <v>0.47755</v>
      </c>
      <c r="V64" t="n">
        <v>44.89</v>
      </c>
      <c r="W64" t="n">
        <v>0.02</v>
      </c>
      <c r="X64" t="n">
        <v>0.3515</v>
      </c>
      <c r="Y64" t="n">
        <v>0.65401</v>
      </c>
      <c r="Z64" t="n">
        <v>0.37</v>
      </c>
      <c r="AA64" t="n">
        <v>69</v>
      </c>
      <c r="AB64" t="n">
        <v>30</v>
      </c>
      <c r="AC64" t="n">
        <v>0</v>
      </c>
      <c r="AD64" t="n">
        <v>211000</v>
      </c>
      <c r="AE64" t="n">
        <v>153.3</v>
      </c>
      <c r="AF64" t="n">
        <v>0.35</v>
      </c>
      <c r="AG64" t="n">
        <v>1</v>
      </c>
      <c r="AH64" t="n">
        <v>1</v>
      </c>
      <c r="AI64" t="n">
        <v>1.3315</v>
      </c>
      <c r="AJ64" t="inlineStr">
        <is>
          <t>21a_FC11_OCR1.3_DR35</t>
        </is>
      </c>
    </row>
    <row r="65">
      <c r="A65" t="inlineStr">
        <is>
          <t>PM5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L2</t>
        </is>
      </c>
      <c r="E65" t="n">
        <v>0</v>
      </c>
      <c r="F65" t="n">
        <v>8</v>
      </c>
      <c r="G65" t="n">
        <v>-14</v>
      </c>
      <c r="H65" t="n">
        <v>35</v>
      </c>
      <c r="I65" t="n">
        <v>9.5</v>
      </c>
      <c r="J65" t="n">
        <v>699.9962</v>
      </c>
      <c r="K65" t="n">
        <v>4.0214</v>
      </c>
      <c r="L65" t="n">
        <v>7.8366</v>
      </c>
      <c r="M65" t="n">
        <v>0.72915</v>
      </c>
      <c r="N65" t="n">
        <v>529.7338999999999</v>
      </c>
      <c r="O65" t="n">
        <v>0.076811</v>
      </c>
      <c r="P65" t="n">
        <v>39.998</v>
      </c>
      <c r="Q65" t="n">
        <v>2.2204e-14</v>
      </c>
      <c r="R65" t="n">
        <v>1.3506</v>
      </c>
      <c r="S65" t="n">
        <v>0.03</v>
      </c>
      <c r="T65" t="n">
        <v>3.2336</v>
      </c>
      <c r="U65" t="n">
        <v>0.50109</v>
      </c>
      <c r="V65" t="n">
        <v>44.89</v>
      </c>
      <c r="W65" t="n">
        <v>0.02</v>
      </c>
      <c r="X65" t="n">
        <v>0.3515</v>
      </c>
      <c r="Y65" t="n">
        <v>0.65401</v>
      </c>
      <c r="Z65" t="n">
        <v>0.37</v>
      </c>
      <c r="AA65" t="n">
        <v>69</v>
      </c>
      <c r="AB65" t="n">
        <v>30</v>
      </c>
      <c r="AC65" t="n">
        <v>0</v>
      </c>
      <c r="AD65" t="n">
        <v>211000</v>
      </c>
      <c r="AE65" t="n">
        <v>153.3</v>
      </c>
      <c r="AF65" t="n">
        <v>0.35</v>
      </c>
      <c r="AG65" t="n">
        <v>1</v>
      </c>
      <c r="AH65" t="n">
        <v>1</v>
      </c>
      <c r="AI65" t="n">
        <v>1.3315</v>
      </c>
      <c r="AJ65" t="inlineStr">
        <is>
          <t>21a_FC11_OCR1.3_DR35</t>
        </is>
      </c>
    </row>
    <row r="66">
      <c r="A66" t="inlineStr">
        <is>
          <t>PM5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L2</t>
        </is>
      </c>
      <c r="E66" t="n">
        <v>0</v>
      </c>
      <c r="F66" t="n">
        <v>8</v>
      </c>
      <c r="G66" t="n">
        <v>-14</v>
      </c>
      <c r="H66" t="n">
        <v>40</v>
      </c>
      <c r="I66" t="n">
        <v>9.5</v>
      </c>
      <c r="J66" t="n">
        <v>699.9962</v>
      </c>
      <c r="K66" t="n">
        <v>4.4943</v>
      </c>
      <c r="L66" t="n">
        <v>7.8366</v>
      </c>
      <c r="M66" t="n">
        <v>0.72915</v>
      </c>
      <c r="N66" t="n">
        <v>498.5022</v>
      </c>
      <c r="O66" t="n">
        <v>0.08137800000000001</v>
      </c>
      <c r="P66" t="n">
        <v>39.998</v>
      </c>
      <c r="Q66" t="n">
        <v>2.2204e-14</v>
      </c>
      <c r="R66" t="n">
        <v>1.1776</v>
      </c>
      <c r="S66" t="n">
        <v>0.03</v>
      </c>
      <c r="T66" t="n">
        <v>3.0691</v>
      </c>
      <c r="U66" t="n">
        <v>0.47755</v>
      </c>
      <c r="V66" t="n">
        <v>44.89</v>
      </c>
      <c r="W66" t="n">
        <v>0.02</v>
      </c>
      <c r="X66" t="n">
        <v>0.3515</v>
      </c>
      <c r="Y66" t="n">
        <v>0.65401</v>
      </c>
      <c r="Z66" t="n">
        <v>0.37</v>
      </c>
      <c r="AA66" t="n">
        <v>69</v>
      </c>
      <c r="AB66" t="n">
        <v>30</v>
      </c>
      <c r="AC66" t="n">
        <v>0</v>
      </c>
      <c r="AD66" t="n">
        <v>211000</v>
      </c>
      <c r="AE66" t="n">
        <v>153.3</v>
      </c>
      <c r="AF66" t="n">
        <v>0.35</v>
      </c>
      <c r="AG66" t="n">
        <v>1</v>
      </c>
      <c r="AH66" t="n">
        <v>1</v>
      </c>
      <c r="AI66" t="n">
        <v>1.3315</v>
      </c>
      <c r="AJ66" t="inlineStr">
        <is>
          <t>21a_FC11_OCR1.3_DR35</t>
        </is>
      </c>
    </row>
    <row r="67">
      <c r="A67" t="inlineStr">
        <is>
          <t>PM5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L2</t>
        </is>
      </c>
      <c r="E67" t="n">
        <v>0</v>
      </c>
      <c r="F67" t="n">
        <v>9</v>
      </c>
      <c r="G67" t="n">
        <v>-18.5</v>
      </c>
      <c r="H67" t="n">
        <v>35</v>
      </c>
      <c r="I67" t="n">
        <v>9.5</v>
      </c>
      <c r="J67" t="n">
        <v>699.9973</v>
      </c>
      <c r="K67" t="n">
        <v>4.88</v>
      </c>
      <c r="L67" t="n">
        <v>5.8002</v>
      </c>
      <c r="M67" t="n">
        <v>0.66527</v>
      </c>
      <c r="N67" t="n">
        <v>602.2785</v>
      </c>
      <c r="O67" t="n">
        <v>0.06729599999999999</v>
      </c>
      <c r="P67" t="n">
        <v>39.9984</v>
      </c>
      <c r="Q67" t="n">
        <v>2.641e-14</v>
      </c>
      <c r="R67" t="n">
        <v>1.3387</v>
      </c>
      <c r="S67" t="n">
        <v>0.03</v>
      </c>
      <c r="T67" t="n">
        <v>3.4162</v>
      </c>
      <c r="U67" t="n">
        <v>0.47953</v>
      </c>
      <c r="V67" t="n">
        <v>44.89</v>
      </c>
      <c r="W67" t="n">
        <v>0.02</v>
      </c>
      <c r="X67" t="n">
        <v>0.3515</v>
      </c>
      <c r="Y67" t="n">
        <v>0.63406</v>
      </c>
      <c r="Z67" t="n">
        <v>0.37</v>
      </c>
      <c r="AA67" t="n">
        <v>69</v>
      </c>
      <c r="AB67" t="n">
        <v>30</v>
      </c>
      <c r="AC67" t="n">
        <v>0</v>
      </c>
      <c r="AD67" t="n">
        <v>218800</v>
      </c>
      <c r="AE67" t="n">
        <v>178.55</v>
      </c>
      <c r="AF67" t="n">
        <v>0.35</v>
      </c>
      <c r="AG67" t="n">
        <v>1</v>
      </c>
      <c r="AH67" t="n">
        <v>1</v>
      </c>
      <c r="AI67" t="n">
        <v>1.3315</v>
      </c>
      <c r="AJ67" t="inlineStr">
        <is>
          <t>21a_FC11_OCR1.3_DR35</t>
        </is>
      </c>
    </row>
    <row r="68">
      <c r="A68" t="inlineStr">
        <is>
          <t>PM5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L2</t>
        </is>
      </c>
      <c r="E68" t="n">
        <v>0</v>
      </c>
      <c r="F68" t="n">
        <v>9</v>
      </c>
      <c r="G68" t="n">
        <v>-18.5</v>
      </c>
      <c r="H68" t="n">
        <v>40</v>
      </c>
      <c r="I68" t="n">
        <v>9.5</v>
      </c>
      <c r="J68" t="n">
        <v>699.9973</v>
      </c>
      <c r="K68" t="n">
        <v>4.8296</v>
      </c>
      <c r="L68" t="n">
        <v>5.8002</v>
      </c>
      <c r="M68" t="n">
        <v>0.66527</v>
      </c>
      <c r="N68" t="n">
        <v>566.4666999999999</v>
      </c>
      <c r="O68" t="n">
        <v>0.071384</v>
      </c>
      <c r="P68" t="n">
        <v>39.9984</v>
      </c>
      <c r="Q68" t="n">
        <v>2.641e-14</v>
      </c>
      <c r="R68" t="n">
        <v>1.1805</v>
      </c>
      <c r="S68" t="n">
        <v>0.03</v>
      </c>
      <c r="T68" t="n">
        <v>3.2607</v>
      </c>
      <c r="U68" t="n">
        <v>0.45745</v>
      </c>
      <c r="V68" t="n">
        <v>44.89</v>
      </c>
      <c r="W68" t="n">
        <v>0.02</v>
      </c>
      <c r="X68" t="n">
        <v>0.3515</v>
      </c>
      <c r="Y68" t="n">
        <v>0.63406</v>
      </c>
      <c r="Z68" t="n">
        <v>0.37</v>
      </c>
      <c r="AA68" t="n">
        <v>69</v>
      </c>
      <c r="AB68" t="n">
        <v>30</v>
      </c>
      <c r="AC68" t="n">
        <v>0</v>
      </c>
      <c r="AD68" t="n">
        <v>218800</v>
      </c>
      <c r="AE68" t="n">
        <v>178.55</v>
      </c>
      <c r="AF68" t="n">
        <v>0.35</v>
      </c>
      <c r="AG68" t="n">
        <v>1</v>
      </c>
      <c r="AH68" t="n">
        <v>1</v>
      </c>
      <c r="AI68" t="n">
        <v>1.3315</v>
      </c>
      <c r="AJ68" t="inlineStr">
        <is>
          <t>21a_FC11_OCR1.3_DR35</t>
        </is>
      </c>
    </row>
    <row r="69">
      <c r="A69" t="inlineStr">
        <is>
          <t>PM5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L2</t>
        </is>
      </c>
      <c r="E69" t="n">
        <v>0</v>
      </c>
      <c r="F69" t="n">
        <v>9</v>
      </c>
      <c r="G69" t="n">
        <v>-18</v>
      </c>
      <c r="H69" t="n">
        <v>35</v>
      </c>
      <c r="I69" t="n">
        <v>9.5</v>
      </c>
      <c r="J69" t="n">
        <v>699.9973</v>
      </c>
      <c r="K69" t="n">
        <v>4.8691</v>
      </c>
      <c r="L69" t="n">
        <v>5.8028</v>
      </c>
      <c r="M69" t="n">
        <v>0.66527</v>
      </c>
      <c r="N69" t="n">
        <v>594.3678</v>
      </c>
      <c r="O69" t="n">
        <v>0.06818</v>
      </c>
      <c r="P69" t="n">
        <v>39.9984</v>
      </c>
      <c r="Q69" t="n">
        <v>2.641e-14</v>
      </c>
      <c r="R69" t="n">
        <v>1.3387</v>
      </c>
      <c r="S69" t="n">
        <v>0.03</v>
      </c>
      <c r="T69" t="n">
        <v>3.4162</v>
      </c>
      <c r="U69" t="n">
        <v>0.47953</v>
      </c>
      <c r="V69" t="n">
        <v>44.89</v>
      </c>
      <c r="W69" t="n">
        <v>0.02</v>
      </c>
      <c r="X69" t="n">
        <v>0.3515</v>
      </c>
      <c r="Y69" t="n">
        <v>0.63406</v>
      </c>
      <c r="Z69" t="n">
        <v>0.37</v>
      </c>
      <c r="AA69" t="n">
        <v>69</v>
      </c>
      <c r="AB69" t="n">
        <v>30</v>
      </c>
      <c r="AC69" t="n">
        <v>0</v>
      </c>
      <c r="AD69" t="n">
        <v>218800</v>
      </c>
      <c r="AE69" t="n">
        <v>178.55</v>
      </c>
      <c r="AF69" t="n">
        <v>0.35</v>
      </c>
      <c r="AG69" t="n">
        <v>1</v>
      </c>
      <c r="AH69" t="n">
        <v>1</v>
      </c>
      <c r="AI69" t="n">
        <v>1.3315</v>
      </c>
      <c r="AJ69" t="inlineStr">
        <is>
          <t>21a_FC11_OCR1.3_DR35</t>
        </is>
      </c>
    </row>
    <row r="70">
      <c r="A70" t="inlineStr">
        <is>
          <t>PM5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L2</t>
        </is>
      </c>
      <c r="E70" t="n">
        <v>0</v>
      </c>
      <c r="F70" t="n">
        <v>9</v>
      </c>
      <c r="G70" t="n">
        <v>-18</v>
      </c>
      <c r="H70" t="n">
        <v>40</v>
      </c>
      <c r="I70" t="n">
        <v>9.5</v>
      </c>
      <c r="J70" t="n">
        <v>699.9973</v>
      </c>
      <c r="K70" t="n">
        <v>4.82</v>
      </c>
      <c r="L70" t="n">
        <v>5.8028</v>
      </c>
      <c r="M70" t="n">
        <v>0.66527</v>
      </c>
      <c r="N70" t="n">
        <v>560.3293</v>
      </c>
      <c r="O70" t="n">
        <v>0.072157</v>
      </c>
      <c r="P70" t="n">
        <v>39.9984</v>
      </c>
      <c r="Q70" t="n">
        <v>2.641e-14</v>
      </c>
      <c r="R70" t="n">
        <v>1.1805</v>
      </c>
      <c r="S70" t="n">
        <v>0.03</v>
      </c>
      <c r="T70" t="n">
        <v>3.2607</v>
      </c>
      <c r="U70" t="n">
        <v>0.45745</v>
      </c>
      <c r="V70" t="n">
        <v>44.89</v>
      </c>
      <c r="W70" t="n">
        <v>0.02</v>
      </c>
      <c r="X70" t="n">
        <v>0.3515</v>
      </c>
      <c r="Y70" t="n">
        <v>0.63406</v>
      </c>
      <c r="Z70" t="n">
        <v>0.37</v>
      </c>
      <c r="AA70" t="n">
        <v>69</v>
      </c>
      <c r="AB70" t="n">
        <v>30</v>
      </c>
      <c r="AC70" t="n">
        <v>0</v>
      </c>
      <c r="AD70" t="n">
        <v>218800</v>
      </c>
      <c r="AE70" t="n">
        <v>178.55</v>
      </c>
      <c r="AF70" t="n">
        <v>0.35</v>
      </c>
      <c r="AG70" t="n">
        <v>1</v>
      </c>
      <c r="AH70" t="n">
        <v>1</v>
      </c>
      <c r="AI70" t="n">
        <v>1.3315</v>
      </c>
      <c r="AJ70" t="inlineStr">
        <is>
          <t>21a_FC11_OCR1.3_DR35</t>
        </is>
      </c>
    </row>
    <row r="71">
      <c r="A71" t="inlineStr">
        <is>
          <t>PM5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L2</t>
        </is>
      </c>
      <c r="E71" t="n">
        <v>0</v>
      </c>
      <c r="F71" t="n">
        <v>9</v>
      </c>
      <c r="G71" t="n">
        <v>-17.5</v>
      </c>
      <c r="H71" t="n">
        <v>35</v>
      </c>
      <c r="I71" t="n">
        <v>9.5</v>
      </c>
      <c r="J71" t="n">
        <v>699.9973</v>
      </c>
      <c r="K71" t="n">
        <v>4.8582</v>
      </c>
      <c r="L71" t="n">
        <v>5.8053</v>
      </c>
      <c r="M71" t="n">
        <v>0.66527</v>
      </c>
      <c r="N71" t="n">
        <v>586.6623</v>
      </c>
      <c r="O71" t="n">
        <v>0.069063</v>
      </c>
      <c r="P71" t="n">
        <v>39.9984</v>
      </c>
      <c r="Q71" t="n">
        <v>2.641e-14</v>
      </c>
      <c r="R71" t="n">
        <v>1.3387</v>
      </c>
      <c r="S71" t="n">
        <v>0.03</v>
      </c>
      <c r="T71" t="n">
        <v>3.4162</v>
      </c>
      <c r="U71" t="n">
        <v>0.47953</v>
      </c>
      <c r="V71" t="n">
        <v>44.89</v>
      </c>
      <c r="W71" t="n">
        <v>0.02</v>
      </c>
      <c r="X71" t="n">
        <v>0.3515</v>
      </c>
      <c r="Y71" t="n">
        <v>0.63406</v>
      </c>
      <c r="Z71" t="n">
        <v>0.37</v>
      </c>
      <c r="AA71" t="n">
        <v>69</v>
      </c>
      <c r="AB71" t="n">
        <v>30</v>
      </c>
      <c r="AC71" t="n">
        <v>0</v>
      </c>
      <c r="AD71" t="n">
        <v>218800</v>
      </c>
      <c r="AE71" t="n">
        <v>178.55</v>
      </c>
      <c r="AF71" t="n">
        <v>0.35</v>
      </c>
      <c r="AG71" t="n">
        <v>1</v>
      </c>
      <c r="AH71" t="n">
        <v>1</v>
      </c>
      <c r="AI71" t="n">
        <v>1.3315</v>
      </c>
      <c r="AJ71" t="inlineStr">
        <is>
          <t>21a_FC11_OCR1.3_DR35</t>
        </is>
      </c>
    </row>
    <row r="72">
      <c r="A72" t="inlineStr">
        <is>
          <t>PM5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L2</t>
        </is>
      </c>
      <c r="E72" t="n">
        <v>0</v>
      </c>
      <c r="F72" t="n">
        <v>9</v>
      </c>
      <c r="G72" t="n">
        <v>-17.5</v>
      </c>
      <c r="H72" t="n">
        <v>40</v>
      </c>
      <c r="I72" t="n">
        <v>9.5</v>
      </c>
      <c r="J72" t="n">
        <v>699.9973</v>
      </c>
      <c r="K72" t="n">
        <v>4.8105</v>
      </c>
      <c r="L72" t="n">
        <v>5.8053</v>
      </c>
      <c r="M72" t="n">
        <v>0.66527</v>
      </c>
      <c r="N72" t="n">
        <v>554.3234</v>
      </c>
      <c r="O72" t="n">
        <v>0.072931</v>
      </c>
      <c r="P72" t="n">
        <v>39.9984</v>
      </c>
      <c r="Q72" t="n">
        <v>2.641e-14</v>
      </c>
      <c r="R72" t="n">
        <v>1.1805</v>
      </c>
      <c r="S72" t="n">
        <v>0.03</v>
      </c>
      <c r="T72" t="n">
        <v>3.2607</v>
      </c>
      <c r="U72" t="n">
        <v>0.45745</v>
      </c>
      <c r="V72" t="n">
        <v>44.89</v>
      </c>
      <c r="W72" t="n">
        <v>0.02</v>
      </c>
      <c r="X72" t="n">
        <v>0.3515</v>
      </c>
      <c r="Y72" t="n">
        <v>0.63406</v>
      </c>
      <c r="Z72" t="n">
        <v>0.37</v>
      </c>
      <c r="AA72" t="n">
        <v>69</v>
      </c>
      <c r="AB72" t="n">
        <v>30</v>
      </c>
      <c r="AC72" t="n">
        <v>0</v>
      </c>
      <c r="AD72" t="n">
        <v>218800</v>
      </c>
      <c r="AE72" t="n">
        <v>178.55</v>
      </c>
      <c r="AF72" t="n">
        <v>0.35</v>
      </c>
      <c r="AG72" t="n">
        <v>1</v>
      </c>
      <c r="AH72" t="n">
        <v>1</v>
      </c>
      <c r="AI72" t="n">
        <v>1.3315</v>
      </c>
      <c r="AJ72" t="inlineStr">
        <is>
          <t>21a_FC11_OCR1.3_DR35</t>
        </is>
      </c>
    </row>
    <row r="73">
      <c r="A73" t="inlineStr">
        <is>
          <t>PM5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L2</t>
        </is>
      </c>
      <c r="E73" t="n">
        <v>0</v>
      </c>
      <c r="F73" t="n">
        <v>9</v>
      </c>
      <c r="G73" t="n">
        <v>-17</v>
      </c>
      <c r="H73" t="n">
        <v>35</v>
      </c>
      <c r="I73" t="n">
        <v>9.5</v>
      </c>
      <c r="J73" t="n">
        <v>699.9973</v>
      </c>
      <c r="K73" t="n">
        <v>4.8473</v>
      </c>
      <c r="L73" t="n">
        <v>5.8079</v>
      </c>
      <c r="M73" t="n">
        <v>0.66527</v>
      </c>
      <c r="N73" t="n">
        <v>579.154</v>
      </c>
      <c r="O73" t="n">
        <v>0.069947</v>
      </c>
      <c r="P73" t="n">
        <v>39.9984</v>
      </c>
      <c r="Q73" t="n">
        <v>2.641e-14</v>
      </c>
      <c r="R73" t="n">
        <v>1.3387</v>
      </c>
      <c r="S73" t="n">
        <v>0.03</v>
      </c>
      <c r="T73" t="n">
        <v>3.4162</v>
      </c>
      <c r="U73" t="n">
        <v>0.47953</v>
      </c>
      <c r="V73" t="n">
        <v>44.89</v>
      </c>
      <c r="W73" t="n">
        <v>0.02</v>
      </c>
      <c r="X73" t="n">
        <v>0.3515</v>
      </c>
      <c r="Y73" t="n">
        <v>0.63406</v>
      </c>
      <c r="Z73" t="n">
        <v>0.37</v>
      </c>
      <c r="AA73" t="n">
        <v>69</v>
      </c>
      <c r="AB73" t="n">
        <v>30</v>
      </c>
      <c r="AC73" t="n">
        <v>0</v>
      </c>
      <c r="AD73" t="n">
        <v>218800</v>
      </c>
      <c r="AE73" t="n">
        <v>178.55</v>
      </c>
      <c r="AF73" t="n">
        <v>0.35</v>
      </c>
      <c r="AG73" t="n">
        <v>1</v>
      </c>
      <c r="AH73" t="n">
        <v>1</v>
      </c>
      <c r="AI73" t="n">
        <v>1.3315</v>
      </c>
      <c r="AJ73" t="inlineStr">
        <is>
          <t>21a_FC11_OCR1.3_DR35</t>
        </is>
      </c>
    </row>
    <row r="74">
      <c r="A74" t="inlineStr">
        <is>
          <t>PM5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L2</t>
        </is>
      </c>
      <c r="E74" t="n">
        <v>0</v>
      </c>
      <c r="F74" t="n">
        <v>9</v>
      </c>
      <c r="G74" t="n">
        <v>-17</v>
      </c>
      <c r="H74" t="n">
        <v>40</v>
      </c>
      <c r="I74" t="n">
        <v>9.5</v>
      </c>
      <c r="J74" t="n">
        <v>699.9973</v>
      </c>
      <c r="K74" t="n">
        <v>4.801</v>
      </c>
      <c r="L74" t="n">
        <v>5.8079</v>
      </c>
      <c r="M74" t="n">
        <v>0.66527</v>
      </c>
      <c r="N74" t="n">
        <v>548.4450000000001</v>
      </c>
      <c r="O74" t="n">
        <v>0.07370400000000001</v>
      </c>
      <c r="P74" t="n">
        <v>39.9984</v>
      </c>
      <c r="Q74" t="n">
        <v>2.641e-14</v>
      </c>
      <c r="R74" t="n">
        <v>1.1805</v>
      </c>
      <c r="S74" t="n">
        <v>0.03</v>
      </c>
      <c r="T74" t="n">
        <v>3.2607</v>
      </c>
      <c r="U74" t="n">
        <v>0.45745</v>
      </c>
      <c r="V74" t="n">
        <v>44.89</v>
      </c>
      <c r="W74" t="n">
        <v>0.02</v>
      </c>
      <c r="X74" t="n">
        <v>0.3515</v>
      </c>
      <c r="Y74" t="n">
        <v>0.63406</v>
      </c>
      <c r="Z74" t="n">
        <v>0.37</v>
      </c>
      <c r="AA74" t="n">
        <v>69</v>
      </c>
      <c r="AB74" t="n">
        <v>30</v>
      </c>
      <c r="AC74" t="n">
        <v>0</v>
      </c>
      <c r="AD74" t="n">
        <v>218800</v>
      </c>
      <c r="AE74" t="n">
        <v>178.55</v>
      </c>
      <c r="AF74" t="n">
        <v>0.35</v>
      </c>
      <c r="AG74" t="n">
        <v>1</v>
      </c>
      <c r="AH74" t="n">
        <v>1</v>
      </c>
      <c r="AI74" t="n">
        <v>1.3315</v>
      </c>
      <c r="AJ74" t="inlineStr">
        <is>
          <t>21a_FC11_OCR1.3_DR35</t>
        </is>
      </c>
    </row>
    <row r="75">
      <c r="A75" t="inlineStr">
        <is>
          <t>PM5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L2</t>
        </is>
      </c>
      <c r="E75" t="n">
        <v>0</v>
      </c>
      <c r="F75" t="n">
        <v>10</v>
      </c>
      <c r="G75" t="n">
        <v>-20.35</v>
      </c>
      <c r="H75" t="n">
        <v>35</v>
      </c>
      <c r="I75" t="n">
        <v>9.5</v>
      </c>
      <c r="J75" t="n">
        <v>699.5765</v>
      </c>
      <c r="K75" t="n">
        <v>3.367</v>
      </c>
      <c r="L75" t="n">
        <v>3.6102</v>
      </c>
      <c r="M75" t="n">
        <v>0.56513</v>
      </c>
      <c r="N75" t="n">
        <v>670.7036000000001</v>
      </c>
      <c r="O75" t="n">
        <v>0.058767</v>
      </c>
      <c r="P75" t="n">
        <v>38.553</v>
      </c>
      <c r="Q75" t="n">
        <v>2.3293e-14</v>
      </c>
      <c r="R75" t="n">
        <v>1.3327</v>
      </c>
      <c r="S75" t="n">
        <v>0.03</v>
      </c>
      <c r="T75" t="n">
        <v>3.5076</v>
      </c>
      <c r="U75" t="n">
        <v>0.46874</v>
      </c>
      <c r="V75" t="n">
        <v>44.89</v>
      </c>
      <c r="W75" t="n">
        <v>0.02</v>
      </c>
      <c r="X75" t="n">
        <v>0.3515</v>
      </c>
      <c r="Y75" t="n">
        <v>0.62409</v>
      </c>
      <c r="Z75" t="n">
        <v>0.37</v>
      </c>
      <c r="AA75" t="n">
        <v>65</v>
      </c>
      <c r="AB75" t="n">
        <v>29</v>
      </c>
      <c r="AC75" t="n">
        <v>0</v>
      </c>
      <c r="AD75" t="n">
        <v>205000</v>
      </c>
      <c r="AE75" t="n">
        <v>197.74</v>
      </c>
      <c r="AF75" t="n">
        <v>0.35</v>
      </c>
      <c r="AG75" t="n">
        <v>1</v>
      </c>
      <c r="AH75" t="n">
        <v>1</v>
      </c>
      <c r="AI75" t="n">
        <v>1.2588</v>
      </c>
      <c r="AJ75" t="inlineStr">
        <is>
          <t>21a_FC11_OCR1.3_DR35</t>
        </is>
      </c>
    </row>
    <row r="76">
      <c r="A76" t="inlineStr">
        <is>
          <t>PM5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L2</t>
        </is>
      </c>
      <c r="E76" t="n">
        <v>0</v>
      </c>
      <c r="F76" t="n">
        <v>10</v>
      </c>
      <c r="G76" t="n">
        <v>-20.35</v>
      </c>
      <c r="H76" t="n">
        <v>40</v>
      </c>
      <c r="I76" t="n">
        <v>9.5</v>
      </c>
      <c r="J76" t="n">
        <v>699.5765</v>
      </c>
      <c r="K76" t="n">
        <v>3.3797</v>
      </c>
      <c r="L76" t="n">
        <v>3.6102</v>
      </c>
      <c r="M76" t="n">
        <v>0.56513</v>
      </c>
      <c r="N76" t="n">
        <v>593.9455</v>
      </c>
      <c r="O76" t="n">
        <v>0.066035</v>
      </c>
      <c r="P76" t="n">
        <v>38.553</v>
      </c>
      <c r="Q76" t="n">
        <v>2.3293e-14</v>
      </c>
      <c r="R76" t="n">
        <v>1.1819</v>
      </c>
      <c r="S76" t="n">
        <v>0.03</v>
      </c>
      <c r="T76" t="n">
        <v>3.3566</v>
      </c>
      <c r="U76" t="n">
        <v>0.4474</v>
      </c>
      <c r="V76" t="n">
        <v>44.89</v>
      </c>
      <c r="W76" t="n">
        <v>0.02</v>
      </c>
      <c r="X76" t="n">
        <v>0.3515</v>
      </c>
      <c r="Y76" t="n">
        <v>0.62409</v>
      </c>
      <c r="Z76" t="n">
        <v>0.37</v>
      </c>
      <c r="AA76" t="n">
        <v>65</v>
      </c>
      <c r="AB76" t="n">
        <v>29</v>
      </c>
      <c r="AC76" t="n">
        <v>0</v>
      </c>
      <c r="AD76" t="n">
        <v>205000</v>
      </c>
      <c r="AE76" t="n">
        <v>197.74</v>
      </c>
      <c r="AF76" t="n">
        <v>0.35</v>
      </c>
      <c r="AG76" t="n">
        <v>1</v>
      </c>
      <c r="AH76" t="n">
        <v>1</v>
      </c>
      <c r="AI76" t="n">
        <v>1.2588</v>
      </c>
      <c r="AJ76" t="inlineStr">
        <is>
          <t>21a_FC11_OCR1.3_DR35</t>
        </is>
      </c>
    </row>
    <row r="77">
      <c r="A77" t="inlineStr">
        <is>
          <t>PM5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L2</t>
        </is>
      </c>
      <c r="E77" t="n">
        <v>0</v>
      </c>
      <c r="F77" t="n">
        <v>10</v>
      </c>
      <c r="G77" t="n">
        <v>-19.9</v>
      </c>
      <c r="H77" t="n">
        <v>35</v>
      </c>
      <c r="I77" t="n">
        <v>9.5</v>
      </c>
      <c r="J77" t="n">
        <v>699.5765</v>
      </c>
      <c r="K77" t="n">
        <v>3.3693</v>
      </c>
      <c r="L77" t="n">
        <v>3.664</v>
      </c>
      <c r="M77" t="n">
        <v>0.56513</v>
      </c>
      <c r="N77" t="n">
        <v>656.0299</v>
      </c>
      <c r="O77" t="n">
        <v>0.060053</v>
      </c>
      <c r="P77" t="n">
        <v>38.553</v>
      </c>
      <c r="Q77" t="n">
        <v>2.3293e-14</v>
      </c>
      <c r="R77" t="n">
        <v>1.3327</v>
      </c>
      <c r="S77" t="n">
        <v>0.03</v>
      </c>
      <c r="T77" t="n">
        <v>3.5076</v>
      </c>
      <c r="U77" t="n">
        <v>0.46874</v>
      </c>
      <c r="V77" t="n">
        <v>44.89</v>
      </c>
      <c r="W77" t="n">
        <v>0.02</v>
      </c>
      <c r="X77" t="n">
        <v>0.3515</v>
      </c>
      <c r="Y77" t="n">
        <v>0.62409</v>
      </c>
      <c r="Z77" t="n">
        <v>0.37</v>
      </c>
      <c r="AA77" t="n">
        <v>65</v>
      </c>
      <c r="AB77" t="n">
        <v>29</v>
      </c>
      <c r="AC77" t="n">
        <v>0</v>
      </c>
      <c r="AD77" t="n">
        <v>205000</v>
      </c>
      <c r="AE77" t="n">
        <v>197.74</v>
      </c>
      <c r="AF77" t="n">
        <v>0.35</v>
      </c>
      <c r="AG77" t="n">
        <v>1</v>
      </c>
      <c r="AH77" t="n">
        <v>1</v>
      </c>
      <c r="AI77" t="n">
        <v>1.2588</v>
      </c>
      <c r="AJ77" t="inlineStr">
        <is>
          <t>21a_FC11_OCR1.3_DR35</t>
        </is>
      </c>
    </row>
    <row r="78">
      <c r="A78" t="inlineStr">
        <is>
          <t>PM5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L2</t>
        </is>
      </c>
      <c r="E78" t="n">
        <v>0</v>
      </c>
      <c r="F78" t="n">
        <v>10</v>
      </c>
      <c r="G78" t="n">
        <v>-19.9</v>
      </c>
      <c r="H78" t="n">
        <v>40</v>
      </c>
      <c r="I78" t="n">
        <v>9.5</v>
      </c>
      <c r="J78" t="n">
        <v>699.5765</v>
      </c>
      <c r="K78" t="n">
        <v>3.3816</v>
      </c>
      <c r="L78" t="n">
        <v>3.664</v>
      </c>
      <c r="M78" t="n">
        <v>0.56513</v>
      </c>
      <c r="N78" t="n">
        <v>583.8268</v>
      </c>
      <c r="O78" t="n">
        <v>0.06716</v>
      </c>
      <c r="P78" t="n">
        <v>38.553</v>
      </c>
      <c r="Q78" t="n">
        <v>2.3293e-14</v>
      </c>
      <c r="R78" t="n">
        <v>1.1819</v>
      </c>
      <c r="S78" t="n">
        <v>0.03</v>
      </c>
      <c r="T78" t="n">
        <v>3.3566</v>
      </c>
      <c r="U78" t="n">
        <v>0.4474</v>
      </c>
      <c r="V78" t="n">
        <v>44.89</v>
      </c>
      <c r="W78" t="n">
        <v>0.02</v>
      </c>
      <c r="X78" t="n">
        <v>0.3515</v>
      </c>
      <c r="Y78" t="n">
        <v>0.62409</v>
      </c>
      <c r="Z78" t="n">
        <v>0.37</v>
      </c>
      <c r="AA78" t="n">
        <v>65</v>
      </c>
      <c r="AB78" t="n">
        <v>29</v>
      </c>
      <c r="AC78" t="n">
        <v>0</v>
      </c>
      <c r="AD78" t="n">
        <v>205000</v>
      </c>
      <c r="AE78" t="n">
        <v>197.74</v>
      </c>
      <c r="AF78" t="n">
        <v>0.35</v>
      </c>
      <c r="AG78" t="n">
        <v>1</v>
      </c>
      <c r="AH78" t="n">
        <v>1</v>
      </c>
      <c r="AI78" t="n">
        <v>1.2588</v>
      </c>
      <c r="AJ78" t="inlineStr">
        <is>
          <t>21a_FC11_OCR1.3_DR35</t>
        </is>
      </c>
    </row>
    <row r="79">
      <c r="A79" t="inlineStr">
        <is>
          <t>PM5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L2</t>
        </is>
      </c>
      <c r="E79" t="n">
        <v>0</v>
      </c>
      <c r="F79" t="n">
        <v>10</v>
      </c>
      <c r="G79" t="n">
        <v>-19.45</v>
      </c>
      <c r="H79" t="n">
        <v>35</v>
      </c>
      <c r="I79" t="n">
        <v>9.5</v>
      </c>
      <c r="J79" t="n">
        <v>699.5765</v>
      </c>
      <c r="K79" t="n">
        <v>3.3715</v>
      </c>
      <c r="L79" t="n">
        <v>3.7178</v>
      </c>
      <c r="M79" t="n">
        <v>0.56513</v>
      </c>
      <c r="N79" t="n">
        <v>641.9844000000001</v>
      </c>
      <c r="O79" t="n">
        <v>0.061339</v>
      </c>
      <c r="P79" t="n">
        <v>38.553</v>
      </c>
      <c r="Q79" t="n">
        <v>2.3293e-14</v>
      </c>
      <c r="R79" t="n">
        <v>1.3327</v>
      </c>
      <c r="S79" t="n">
        <v>0.03</v>
      </c>
      <c r="T79" t="n">
        <v>3.5076</v>
      </c>
      <c r="U79" t="n">
        <v>0.46874</v>
      </c>
      <c r="V79" t="n">
        <v>44.89</v>
      </c>
      <c r="W79" t="n">
        <v>0.02</v>
      </c>
      <c r="X79" t="n">
        <v>0.3515</v>
      </c>
      <c r="Y79" t="n">
        <v>0.62409</v>
      </c>
      <c r="Z79" t="n">
        <v>0.37</v>
      </c>
      <c r="AA79" t="n">
        <v>65</v>
      </c>
      <c r="AB79" t="n">
        <v>29</v>
      </c>
      <c r="AC79" t="n">
        <v>0</v>
      </c>
      <c r="AD79" t="n">
        <v>205000</v>
      </c>
      <c r="AE79" t="n">
        <v>197.74</v>
      </c>
      <c r="AF79" t="n">
        <v>0.35</v>
      </c>
      <c r="AG79" t="n">
        <v>1</v>
      </c>
      <c r="AH79" t="n">
        <v>1</v>
      </c>
      <c r="AI79" t="n">
        <v>1.2588</v>
      </c>
      <c r="AJ79" t="inlineStr">
        <is>
          <t>21a_FC11_OCR1.3_DR35</t>
        </is>
      </c>
    </row>
    <row r="80">
      <c r="A80" t="inlineStr">
        <is>
          <t>PM5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L2</t>
        </is>
      </c>
      <c r="E80" t="n">
        <v>0</v>
      </c>
      <c r="F80" t="n">
        <v>10</v>
      </c>
      <c r="G80" t="n">
        <v>-19.45</v>
      </c>
      <c r="H80" t="n">
        <v>40</v>
      </c>
      <c r="I80" t="n">
        <v>9.5</v>
      </c>
      <c r="J80" t="n">
        <v>699.5765</v>
      </c>
      <c r="K80" t="n">
        <v>3.3836</v>
      </c>
      <c r="L80" t="n">
        <v>3.7178</v>
      </c>
      <c r="M80" t="n">
        <v>0.56513</v>
      </c>
      <c r="N80" t="n">
        <v>574.0471</v>
      </c>
      <c r="O80" t="n">
        <v>0.068285</v>
      </c>
      <c r="P80" t="n">
        <v>38.553</v>
      </c>
      <c r="Q80" t="n">
        <v>2.3293e-14</v>
      </c>
      <c r="R80" t="n">
        <v>1.1819</v>
      </c>
      <c r="S80" t="n">
        <v>0.03</v>
      </c>
      <c r="T80" t="n">
        <v>3.3566</v>
      </c>
      <c r="U80" t="n">
        <v>0.4474</v>
      </c>
      <c r="V80" t="n">
        <v>44.89</v>
      </c>
      <c r="W80" t="n">
        <v>0.02</v>
      </c>
      <c r="X80" t="n">
        <v>0.3515</v>
      </c>
      <c r="Y80" t="n">
        <v>0.62409</v>
      </c>
      <c r="Z80" t="n">
        <v>0.37</v>
      </c>
      <c r="AA80" t="n">
        <v>65</v>
      </c>
      <c r="AB80" t="n">
        <v>29</v>
      </c>
      <c r="AC80" t="n">
        <v>0</v>
      </c>
      <c r="AD80" t="n">
        <v>205000</v>
      </c>
      <c r="AE80" t="n">
        <v>197.74</v>
      </c>
      <c r="AF80" t="n">
        <v>0.35</v>
      </c>
      <c r="AG80" t="n">
        <v>1</v>
      </c>
      <c r="AH80" t="n">
        <v>1</v>
      </c>
      <c r="AI80" t="n">
        <v>1.2588</v>
      </c>
      <c r="AJ80" t="inlineStr">
        <is>
          <t>21a_FC11_OCR1.3_DR35</t>
        </is>
      </c>
    </row>
    <row r="81">
      <c r="A81" t="inlineStr">
        <is>
          <t>PM5</t>
        </is>
      </c>
      <c r="B81" t="inlineStr">
        <is>
          <t>GHS</t>
        </is>
      </c>
      <c r="C81" t="inlineStr">
        <is>
          <t>Empire_Wind_1</t>
        </is>
      </c>
      <c r="D81" t="inlineStr">
        <is>
          <t>L2</t>
        </is>
      </c>
      <c r="E81" t="n">
        <v>0</v>
      </c>
      <c r="F81" t="n">
        <v>10</v>
      </c>
      <c r="G81" t="n">
        <v>-19</v>
      </c>
      <c r="H81" t="n">
        <v>35</v>
      </c>
      <c r="I81" t="n">
        <v>9.5</v>
      </c>
      <c r="J81" t="n">
        <v>699.5765</v>
      </c>
      <c r="K81" t="n">
        <v>3.3737</v>
      </c>
      <c r="L81" t="n">
        <v>3.7716</v>
      </c>
      <c r="M81" t="n">
        <v>0.56513</v>
      </c>
      <c r="N81" t="n">
        <v>628.5278</v>
      </c>
      <c r="O81" t="n">
        <v>0.062624</v>
      </c>
      <c r="P81" t="n">
        <v>38.553</v>
      </c>
      <c r="Q81" t="n">
        <v>2.3293e-14</v>
      </c>
      <c r="R81" t="n">
        <v>1.3327</v>
      </c>
      <c r="S81" t="n">
        <v>0.03</v>
      </c>
      <c r="T81" t="n">
        <v>3.5076</v>
      </c>
      <c r="U81" t="n">
        <v>0.46874</v>
      </c>
      <c r="V81" t="n">
        <v>44.89</v>
      </c>
      <c r="W81" t="n">
        <v>0.02</v>
      </c>
      <c r="X81" t="n">
        <v>0.3515</v>
      </c>
      <c r="Y81" t="n">
        <v>0.62409</v>
      </c>
      <c r="Z81" t="n">
        <v>0.37</v>
      </c>
      <c r="AA81" t="n">
        <v>65</v>
      </c>
      <c r="AB81" t="n">
        <v>29</v>
      </c>
      <c r="AC81" t="n">
        <v>0</v>
      </c>
      <c r="AD81" t="n">
        <v>205000</v>
      </c>
      <c r="AE81" t="n">
        <v>197.74</v>
      </c>
      <c r="AF81" t="n">
        <v>0.35</v>
      </c>
      <c r="AG81" t="n">
        <v>1</v>
      </c>
      <c r="AH81" t="n">
        <v>1</v>
      </c>
      <c r="AI81" t="n">
        <v>1.2588</v>
      </c>
      <c r="AJ81" t="inlineStr">
        <is>
          <t>21a_FC11_OCR1.3_DR35</t>
        </is>
      </c>
    </row>
    <row r="82">
      <c r="A82" t="inlineStr">
        <is>
          <t>PM5</t>
        </is>
      </c>
      <c r="B82" t="inlineStr">
        <is>
          <t>GHS</t>
        </is>
      </c>
      <c r="C82" t="inlineStr">
        <is>
          <t>Empire_Wind_1</t>
        </is>
      </c>
      <c r="D82" t="inlineStr">
        <is>
          <t>L2</t>
        </is>
      </c>
      <c r="E82" t="n">
        <v>0</v>
      </c>
      <c r="F82" t="n">
        <v>10</v>
      </c>
      <c r="G82" t="n">
        <v>-19</v>
      </c>
      <c r="H82" t="n">
        <v>40</v>
      </c>
      <c r="I82" t="n">
        <v>9.5</v>
      </c>
      <c r="J82" t="n">
        <v>699.5765</v>
      </c>
      <c r="K82" t="n">
        <v>3.3855</v>
      </c>
      <c r="L82" t="n">
        <v>3.7716</v>
      </c>
      <c r="M82" t="n">
        <v>0.56513</v>
      </c>
      <c r="N82" t="n">
        <v>564.5896</v>
      </c>
      <c r="O82" t="n">
        <v>0.06941</v>
      </c>
      <c r="P82" t="n">
        <v>38.553</v>
      </c>
      <c r="Q82" t="n">
        <v>2.3293e-14</v>
      </c>
      <c r="R82" t="n">
        <v>1.1819</v>
      </c>
      <c r="S82" t="n">
        <v>0.03</v>
      </c>
      <c r="T82" t="n">
        <v>3.3566</v>
      </c>
      <c r="U82" t="n">
        <v>0.4474</v>
      </c>
      <c r="V82" t="n">
        <v>44.89</v>
      </c>
      <c r="W82" t="n">
        <v>0.02</v>
      </c>
      <c r="X82" t="n">
        <v>0.3515</v>
      </c>
      <c r="Y82" t="n">
        <v>0.62409</v>
      </c>
      <c r="Z82" t="n">
        <v>0.37</v>
      </c>
      <c r="AA82" t="n">
        <v>65</v>
      </c>
      <c r="AB82" t="n">
        <v>29</v>
      </c>
      <c r="AC82" t="n">
        <v>0</v>
      </c>
      <c r="AD82" t="n">
        <v>205000</v>
      </c>
      <c r="AE82" t="n">
        <v>197.74</v>
      </c>
      <c r="AF82" t="n">
        <v>0.35</v>
      </c>
      <c r="AG82" t="n">
        <v>1</v>
      </c>
      <c r="AH82" t="n">
        <v>1</v>
      </c>
      <c r="AI82" t="n">
        <v>1.2588</v>
      </c>
      <c r="AJ82" t="inlineStr">
        <is>
          <t>21a_FC11_OCR1.3_DR35</t>
        </is>
      </c>
    </row>
    <row r="83">
      <c r="A83" t="inlineStr">
        <is>
          <t>PM5</t>
        </is>
      </c>
      <c r="B83" t="inlineStr">
        <is>
          <t>GHS</t>
        </is>
      </c>
      <c r="C83" t="inlineStr">
        <is>
          <t>Empire_Wind_1</t>
        </is>
      </c>
      <c r="D83" t="inlineStr">
        <is>
          <t>L2</t>
        </is>
      </c>
      <c r="E83" t="n">
        <v>0</v>
      </c>
      <c r="F83" t="n">
        <v>11</v>
      </c>
      <c r="G83" t="n">
        <v>-21.6</v>
      </c>
      <c r="H83" t="n">
        <v>35</v>
      </c>
      <c r="I83" t="n">
        <v>9.5</v>
      </c>
      <c r="J83" t="n">
        <v>699.9992999999999</v>
      </c>
      <c r="K83" t="n">
        <v>3.5751</v>
      </c>
      <c r="L83" t="n">
        <v>2.6566</v>
      </c>
      <c r="M83" t="n">
        <v>0.57758</v>
      </c>
      <c r="N83" t="n">
        <v>185.5116</v>
      </c>
      <c r="O83" t="n">
        <v>0.088028</v>
      </c>
      <c r="P83" t="n">
        <v>16.1554</v>
      </c>
      <c r="Q83" t="n">
        <v>2.2204e-14</v>
      </c>
      <c r="R83" t="n">
        <v>1.3298</v>
      </c>
      <c r="S83" t="n">
        <v>0.03</v>
      </c>
      <c r="T83" t="n">
        <v>3.5532</v>
      </c>
      <c r="U83" t="n">
        <v>0.46335</v>
      </c>
      <c r="V83" t="n">
        <v>44.89</v>
      </c>
      <c r="W83" t="n">
        <v>0.02</v>
      </c>
      <c r="X83" t="n">
        <v>0.3515</v>
      </c>
      <c r="Y83" t="n">
        <v>0.6191</v>
      </c>
      <c r="Z83" t="n">
        <v>0.37</v>
      </c>
      <c r="AA83" t="n">
        <v>64</v>
      </c>
      <c r="AB83" t="n">
        <v>29</v>
      </c>
      <c r="AC83" t="n">
        <v>0</v>
      </c>
      <c r="AD83" t="n">
        <v>279000</v>
      </c>
      <c r="AE83" t="n">
        <v>212.89</v>
      </c>
      <c r="AF83" t="n">
        <v>0.35</v>
      </c>
      <c r="AG83" t="n">
        <v>1</v>
      </c>
      <c r="AH83" t="n">
        <v>1</v>
      </c>
      <c r="AI83" t="n">
        <v>1.2452</v>
      </c>
      <c r="AJ83" t="inlineStr">
        <is>
          <t>21a_FC11_OCR1.3_DR35</t>
        </is>
      </c>
    </row>
    <row r="84">
      <c r="A84" t="inlineStr">
        <is>
          <t>PM5</t>
        </is>
      </c>
      <c r="B84" t="inlineStr">
        <is>
          <t>GHS</t>
        </is>
      </c>
      <c r="C84" t="inlineStr">
        <is>
          <t>Empire_Wind_1</t>
        </is>
      </c>
      <c r="D84" t="inlineStr">
        <is>
          <t>L2</t>
        </is>
      </c>
      <c r="E84" t="n">
        <v>0</v>
      </c>
      <c r="F84" t="n">
        <v>11</v>
      </c>
      <c r="G84" t="n">
        <v>-21.6</v>
      </c>
      <c r="H84" t="n">
        <v>40</v>
      </c>
      <c r="I84" t="n">
        <v>9.5</v>
      </c>
      <c r="J84" t="n">
        <v>699.9992999999999</v>
      </c>
      <c r="K84" t="n">
        <v>4.0684</v>
      </c>
      <c r="L84" t="n">
        <v>2.6566</v>
      </c>
      <c r="M84" t="n">
        <v>0.57758</v>
      </c>
      <c r="N84" t="n">
        <v>172.672</v>
      </c>
      <c r="O84" t="n">
        <v>0.094385</v>
      </c>
      <c r="P84" t="n">
        <v>16.1554</v>
      </c>
      <c r="Q84" t="n">
        <v>2.2204e-14</v>
      </c>
      <c r="R84" t="n">
        <v>1.1826</v>
      </c>
      <c r="S84" t="n">
        <v>0.03</v>
      </c>
      <c r="T84" t="n">
        <v>3.4045</v>
      </c>
      <c r="U84" t="n">
        <v>0.44238</v>
      </c>
      <c r="V84" t="n">
        <v>44.89</v>
      </c>
      <c r="W84" t="n">
        <v>0.02</v>
      </c>
      <c r="X84" t="n">
        <v>0.3515</v>
      </c>
      <c r="Y84" t="n">
        <v>0.6191</v>
      </c>
      <c r="Z84" t="n">
        <v>0.37</v>
      </c>
      <c r="AA84" t="n">
        <v>64</v>
      </c>
      <c r="AB84" t="n">
        <v>29</v>
      </c>
      <c r="AC84" t="n">
        <v>0</v>
      </c>
      <c r="AD84" t="n">
        <v>279000</v>
      </c>
      <c r="AE84" t="n">
        <v>212.89</v>
      </c>
      <c r="AF84" t="n">
        <v>0.35</v>
      </c>
      <c r="AG84" t="n">
        <v>1</v>
      </c>
      <c r="AH84" t="n">
        <v>1</v>
      </c>
      <c r="AI84" t="n">
        <v>1.2452</v>
      </c>
      <c r="AJ84" t="inlineStr">
        <is>
          <t>21a_FC11_OCR1.3_DR35</t>
        </is>
      </c>
    </row>
    <row r="85">
      <c r="A85" t="inlineStr">
        <is>
          <t>PM5</t>
        </is>
      </c>
      <c r="B85" t="inlineStr">
        <is>
          <t>GHS</t>
        </is>
      </c>
      <c r="C85" t="inlineStr">
        <is>
          <t>Empire_Wind_1</t>
        </is>
      </c>
      <c r="D85" t="inlineStr">
        <is>
          <t>L2</t>
        </is>
      </c>
      <c r="E85" t="n">
        <v>0</v>
      </c>
      <c r="F85" t="n">
        <v>11</v>
      </c>
      <c r="G85" t="n">
        <v>-21.2</v>
      </c>
      <c r="H85" t="n">
        <v>35</v>
      </c>
      <c r="I85" t="n">
        <v>9.5</v>
      </c>
      <c r="J85" t="n">
        <v>699.9992999999999</v>
      </c>
      <c r="K85" t="n">
        <v>3.6482</v>
      </c>
      <c r="L85" t="n">
        <v>2.748</v>
      </c>
      <c r="M85" t="n">
        <v>0.57758</v>
      </c>
      <c r="N85" t="n">
        <v>183.5266</v>
      </c>
      <c r="O85" t="n">
        <v>0.08896900000000001</v>
      </c>
      <c r="P85" t="n">
        <v>16.1554</v>
      </c>
      <c r="Q85" t="n">
        <v>2.2204e-14</v>
      </c>
      <c r="R85" t="n">
        <v>1.3298</v>
      </c>
      <c r="S85" t="n">
        <v>0.03</v>
      </c>
      <c r="T85" t="n">
        <v>3.5532</v>
      </c>
      <c r="U85" t="n">
        <v>0.46335</v>
      </c>
      <c r="V85" t="n">
        <v>44.89</v>
      </c>
      <c r="W85" t="n">
        <v>0.02</v>
      </c>
      <c r="X85" t="n">
        <v>0.3515</v>
      </c>
      <c r="Y85" t="n">
        <v>0.6191</v>
      </c>
      <c r="Z85" t="n">
        <v>0.37</v>
      </c>
      <c r="AA85" t="n">
        <v>64</v>
      </c>
      <c r="AB85" t="n">
        <v>29</v>
      </c>
      <c r="AC85" t="n">
        <v>0</v>
      </c>
      <c r="AD85" t="n">
        <v>279000</v>
      </c>
      <c r="AE85" t="n">
        <v>212.89</v>
      </c>
      <c r="AF85" t="n">
        <v>0.35</v>
      </c>
      <c r="AG85" t="n">
        <v>1</v>
      </c>
      <c r="AH85" t="n">
        <v>1</v>
      </c>
      <c r="AI85" t="n">
        <v>1.2452</v>
      </c>
      <c r="AJ85" t="inlineStr">
        <is>
          <t>21a_FC11_OCR1.3_DR35</t>
        </is>
      </c>
    </row>
    <row r="86">
      <c r="A86" t="inlineStr">
        <is>
          <t>PM5</t>
        </is>
      </c>
      <c r="B86" t="inlineStr">
        <is>
          <t>GHS</t>
        </is>
      </c>
      <c r="C86" t="inlineStr">
        <is>
          <t>Empire_Wind_1</t>
        </is>
      </c>
      <c r="D86" t="inlineStr">
        <is>
          <t>L2</t>
        </is>
      </c>
      <c r="E86" t="n">
        <v>0</v>
      </c>
      <c r="F86" t="n">
        <v>11</v>
      </c>
      <c r="G86" t="n">
        <v>-21.2</v>
      </c>
      <c r="H86" t="n">
        <v>40</v>
      </c>
      <c r="I86" t="n">
        <v>9.5</v>
      </c>
      <c r="J86" t="n">
        <v>699.9992999999999</v>
      </c>
      <c r="K86" t="n">
        <v>4.1324</v>
      </c>
      <c r="L86" t="n">
        <v>2.748</v>
      </c>
      <c r="M86" t="n">
        <v>0.57758</v>
      </c>
      <c r="N86" t="n">
        <v>171.1643</v>
      </c>
      <c r="O86" t="n">
        <v>0.09521</v>
      </c>
      <c r="P86" t="n">
        <v>16.1554</v>
      </c>
      <c r="Q86" t="n">
        <v>2.2204e-14</v>
      </c>
      <c r="R86" t="n">
        <v>1.1826</v>
      </c>
      <c r="S86" t="n">
        <v>0.03</v>
      </c>
      <c r="T86" t="n">
        <v>3.4045</v>
      </c>
      <c r="U86" t="n">
        <v>0.44238</v>
      </c>
      <c r="V86" t="n">
        <v>44.89</v>
      </c>
      <c r="W86" t="n">
        <v>0.02</v>
      </c>
      <c r="X86" t="n">
        <v>0.3515</v>
      </c>
      <c r="Y86" t="n">
        <v>0.6191</v>
      </c>
      <c r="Z86" t="n">
        <v>0.37</v>
      </c>
      <c r="AA86" t="n">
        <v>64</v>
      </c>
      <c r="AB86" t="n">
        <v>29</v>
      </c>
      <c r="AC86" t="n">
        <v>0</v>
      </c>
      <c r="AD86" t="n">
        <v>279000</v>
      </c>
      <c r="AE86" t="n">
        <v>212.89</v>
      </c>
      <c r="AF86" t="n">
        <v>0.35</v>
      </c>
      <c r="AG86" t="n">
        <v>1</v>
      </c>
      <c r="AH86" t="n">
        <v>1</v>
      </c>
      <c r="AI86" t="n">
        <v>1.2452</v>
      </c>
      <c r="AJ86" t="inlineStr">
        <is>
          <t>21a_FC11_OCR1.3_DR35</t>
        </is>
      </c>
    </row>
    <row r="87">
      <c r="A87" t="inlineStr">
        <is>
          <t>PM5</t>
        </is>
      </c>
      <c r="B87" t="inlineStr">
        <is>
          <t>GHS</t>
        </is>
      </c>
      <c r="C87" t="inlineStr">
        <is>
          <t>Empire_Wind_1</t>
        </is>
      </c>
      <c r="D87" t="inlineStr">
        <is>
          <t>L2</t>
        </is>
      </c>
      <c r="E87" t="n">
        <v>0</v>
      </c>
      <c r="F87" t="n">
        <v>11</v>
      </c>
      <c r="G87" t="n">
        <v>-20.8</v>
      </c>
      <c r="H87" t="n">
        <v>35</v>
      </c>
      <c r="I87" t="n">
        <v>9.5</v>
      </c>
      <c r="J87" t="n">
        <v>699.9992999999999</v>
      </c>
      <c r="K87" t="n">
        <v>3.7213</v>
      </c>
      <c r="L87" t="n">
        <v>2.8394</v>
      </c>
      <c r="M87" t="n">
        <v>0.57758</v>
      </c>
      <c r="N87" t="n">
        <v>181.5837</v>
      </c>
      <c r="O87" t="n">
        <v>0.089911</v>
      </c>
      <c r="P87" t="n">
        <v>16.1554</v>
      </c>
      <c r="Q87" t="n">
        <v>2.2204e-14</v>
      </c>
      <c r="R87" t="n">
        <v>1.3298</v>
      </c>
      <c r="S87" t="n">
        <v>0.03</v>
      </c>
      <c r="T87" t="n">
        <v>3.5532</v>
      </c>
      <c r="U87" t="n">
        <v>0.46335</v>
      </c>
      <c r="V87" t="n">
        <v>44.89</v>
      </c>
      <c r="W87" t="n">
        <v>0.02</v>
      </c>
      <c r="X87" t="n">
        <v>0.3515</v>
      </c>
      <c r="Y87" t="n">
        <v>0.6191</v>
      </c>
      <c r="Z87" t="n">
        <v>0.37</v>
      </c>
      <c r="AA87" t="n">
        <v>64</v>
      </c>
      <c r="AB87" t="n">
        <v>29</v>
      </c>
      <c r="AC87" t="n">
        <v>0</v>
      </c>
      <c r="AD87" t="n">
        <v>279000</v>
      </c>
      <c r="AE87" t="n">
        <v>212.89</v>
      </c>
      <c r="AF87" t="n">
        <v>0.35</v>
      </c>
      <c r="AG87" t="n">
        <v>1</v>
      </c>
      <c r="AH87" t="n">
        <v>1</v>
      </c>
      <c r="AI87" t="n">
        <v>1.2452</v>
      </c>
      <c r="AJ87" t="inlineStr">
        <is>
          <t>21a_FC11_OCR1.3_DR35</t>
        </is>
      </c>
    </row>
    <row r="88">
      <c r="A88" t="inlineStr">
        <is>
          <t>PM5</t>
        </is>
      </c>
      <c r="B88" t="inlineStr">
        <is>
          <t>GHS</t>
        </is>
      </c>
      <c r="C88" t="inlineStr">
        <is>
          <t>Empire_Wind_1</t>
        </is>
      </c>
      <c r="D88" t="inlineStr">
        <is>
          <t>L2</t>
        </is>
      </c>
      <c r="E88" t="n">
        <v>0</v>
      </c>
      <c r="F88" t="n">
        <v>11</v>
      </c>
      <c r="G88" t="n">
        <v>-20.8</v>
      </c>
      <c r="H88" t="n">
        <v>40</v>
      </c>
      <c r="I88" t="n">
        <v>9.5</v>
      </c>
      <c r="J88" t="n">
        <v>699.9992999999999</v>
      </c>
      <c r="K88" t="n">
        <v>4.1963</v>
      </c>
      <c r="L88" t="n">
        <v>2.8394</v>
      </c>
      <c r="M88" t="n">
        <v>0.57758</v>
      </c>
      <c r="N88" t="n">
        <v>169.6826</v>
      </c>
      <c r="O88" t="n">
        <v>0.09603399999999999</v>
      </c>
      <c r="P88" t="n">
        <v>16.1554</v>
      </c>
      <c r="Q88" t="n">
        <v>2.2204e-14</v>
      </c>
      <c r="R88" t="n">
        <v>1.1826</v>
      </c>
      <c r="S88" t="n">
        <v>0.03</v>
      </c>
      <c r="T88" t="n">
        <v>3.4045</v>
      </c>
      <c r="U88" t="n">
        <v>0.44238</v>
      </c>
      <c r="V88" t="n">
        <v>44.89</v>
      </c>
      <c r="W88" t="n">
        <v>0.02</v>
      </c>
      <c r="X88" t="n">
        <v>0.3515</v>
      </c>
      <c r="Y88" t="n">
        <v>0.6191</v>
      </c>
      <c r="Z88" t="n">
        <v>0.37</v>
      </c>
      <c r="AA88" t="n">
        <v>64</v>
      </c>
      <c r="AB88" t="n">
        <v>29</v>
      </c>
      <c r="AC88" t="n">
        <v>0</v>
      </c>
      <c r="AD88" t="n">
        <v>279000</v>
      </c>
      <c r="AE88" t="n">
        <v>212.89</v>
      </c>
      <c r="AF88" t="n">
        <v>0.35</v>
      </c>
      <c r="AG88" t="n">
        <v>1</v>
      </c>
      <c r="AH88" t="n">
        <v>1</v>
      </c>
      <c r="AI88" t="n">
        <v>1.2452</v>
      </c>
      <c r="AJ88" t="inlineStr">
        <is>
          <t>21a_FC11_OCR1.3_DR35</t>
        </is>
      </c>
    </row>
    <row r="89">
      <c r="A89" t="inlineStr">
        <is>
          <t>PM5</t>
        </is>
      </c>
      <c r="B89" t="inlineStr">
        <is>
          <t>GHS</t>
        </is>
      </c>
      <c r="C89" t="inlineStr">
        <is>
          <t>Empire_Wind_1</t>
        </is>
      </c>
      <c r="D89" t="inlineStr">
        <is>
          <t>L2</t>
        </is>
      </c>
      <c r="E89" t="n">
        <v>0</v>
      </c>
      <c r="F89" t="n">
        <v>12</v>
      </c>
      <c r="G89" t="n">
        <v>-24</v>
      </c>
      <c r="H89" t="n">
        <v>35</v>
      </c>
      <c r="I89" t="n">
        <v>9.5</v>
      </c>
      <c r="J89" t="n">
        <v>30</v>
      </c>
      <c r="K89" t="n">
        <v>3.1593</v>
      </c>
      <c r="L89" t="n">
        <v>3.0146</v>
      </c>
      <c r="M89" t="n">
        <v>0.75426</v>
      </c>
      <c r="N89" t="n">
        <v>58.8568</v>
      </c>
      <c r="O89" t="n">
        <v>0.094934</v>
      </c>
      <c r="P89" t="n">
        <v>5.5812</v>
      </c>
      <c r="Q89" t="n">
        <v>0.18288</v>
      </c>
      <c r="R89" t="n">
        <v>1.303</v>
      </c>
      <c r="S89" t="n">
        <v>0.03</v>
      </c>
      <c r="T89" t="n">
        <v>3.9641</v>
      </c>
      <c r="U89" t="n">
        <v>0.4148</v>
      </c>
      <c r="V89" t="n">
        <v>44.89</v>
      </c>
      <c r="W89" t="n">
        <v>0.02</v>
      </c>
      <c r="X89" t="n">
        <v>0.3515</v>
      </c>
      <c r="Y89" t="n">
        <v>0.57423</v>
      </c>
      <c r="Z89" t="n">
        <v>0.37</v>
      </c>
      <c r="AA89" t="n">
        <v>55</v>
      </c>
      <c r="AB89" t="n">
        <v>29</v>
      </c>
      <c r="AC89" t="n">
        <v>0</v>
      </c>
      <c r="AD89" t="n">
        <v>254000</v>
      </c>
      <c r="AE89" t="n">
        <v>231.575</v>
      </c>
      <c r="AF89" t="n">
        <v>0.35</v>
      </c>
      <c r="AG89" t="n">
        <v>1</v>
      </c>
      <c r="AH89" t="n">
        <v>1</v>
      </c>
      <c r="AI89" t="n">
        <v>1.1521</v>
      </c>
      <c r="AJ89" t="inlineStr">
        <is>
          <t>21a_FC11_OCR1.3_DR35</t>
        </is>
      </c>
    </row>
    <row r="90">
      <c r="A90" t="inlineStr">
        <is>
          <t>PM5</t>
        </is>
      </c>
      <c r="B90" t="inlineStr">
        <is>
          <t>GHS</t>
        </is>
      </c>
      <c r="C90" t="inlineStr">
        <is>
          <t>Empire_Wind_1</t>
        </is>
      </c>
      <c r="D90" t="inlineStr">
        <is>
          <t>L2</t>
        </is>
      </c>
      <c r="E90" t="n">
        <v>0</v>
      </c>
      <c r="F90" t="n">
        <v>12</v>
      </c>
      <c r="G90" t="n">
        <v>-24</v>
      </c>
      <c r="H90" t="n">
        <v>40</v>
      </c>
      <c r="I90" t="n">
        <v>9.5</v>
      </c>
      <c r="J90" t="n">
        <v>30</v>
      </c>
      <c r="K90" t="n">
        <v>3.4011</v>
      </c>
      <c r="L90" t="n">
        <v>3.0146</v>
      </c>
      <c r="M90" t="n">
        <v>0.75426</v>
      </c>
      <c r="N90" t="n">
        <v>58.4513</v>
      </c>
      <c r="O90" t="n">
        <v>0.095579</v>
      </c>
      <c r="P90" t="n">
        <v>5.5812</v>
      </c>
      <c r="Q90" t="n">
        <v>0.18288</v>
      </c>
      <c r="R90" t="n">
        <v>1.1891</v>
      </c>
      <c r="S90" t="n">
        <v>0.03</v>
      </c>
      <c r="T90" t="n">
        <v>3.8357</v>
      </c>
      <c r="U90" t="n">
        <v>0.39715</v>
      </c>
      <c r="V90" t="n">
        <v>44.89</v>
      </c>
      <c r="W90" t="n">
        <v>0.02</v>
      </c>
      <c r="X90" t="n">
        <v>0.3515</v>
      </c>
      <c r="Y90" t="n">
        <v>0.57423</v>
      </c>
      <c r="Z90" t="n">
        <v>0.37</v>
      </c>
      <c r="AA90" t="n">
        <v>55</v>
      </c>
      <c r="AB90" t="n">
        <v>29</v>
      </c>
      <c r="AC90" t="n">
        <v>0</v>
      </c>
      <c r="AD90" t="n">
        <v>254000</v>
      </c>
      <c r="AE90" t="n">
        <v>231.575</v>
      </c>
      <c r="AF90" t="n">
        <v>0.35</v>
      </c>
      <c r="AG90" t="n">
        <v>1</v>
      </c>
      <c r="AH90" t="n">
        <v>1</v>
      </c>
      <c r="AI90" t="n">
        <v>1.1521</v>
      </c>
      <c r="AJ90" t="inlineStr">
        <is>
          <t>21a_FC11_OCR1.3_DR35</t>
        </is>
      </c>
    </row>
    <row r="91">
      <c r="A91" t="inlineStr">
        <is>
          <t>PM5</t>
        </is>
      </c>
      <c r="B91" t="inlineStr">
        <is>
          <t>GHS</t>
        </is>
      </c>
      <c r="C91" t="inlineStr">
        <is>
          <t>Empire_Wind_1</t>
        </is>
      </c>
      <c r="D91" t="inlineStr">
        <is>
          <t>L2</t>
        </is>
      </c>
      <c r="E91" t="n">
        <v>0</v>
      </c>
      <c r="F91" t="n">
        <v>12</v>
      </c>
      <c r="G91" t="n">
        <v>-23.5</v>
      </c>
      <c r="H91" t="n">
        <v>35</v>
      </c>
      <c r="I91" t="n">
        <v>9.5</v>
      </c>
      <c r="J91" t="n">
        <v>30</v>
      </c>
      <c r="K91" t="n">
        <v>3.1996</v>
      </c>
      <c r="L91" t="n">
        <v>3.0256</v>
      </c>
      <c r="M91" t="n">
        <v>0.75426</v>
      </c>
      <c r="N91" t="n">
        <v>58.7902</v>
      </c>
      <c r="O91" t="n">
        <v>0.095042</v>
      </c>
      <c r="P91" t="n">
        <v>5.5812</v>
      </c>
      <c r="Q91" t="n">
        <v>0.18288</v>
      </c>
      <c r="R91" t="n">
        <v>1.303</v>
      </c>
      <c r="S91" t="n">
        <v>0.03</v>
      </c>
      <c r="T91" t="n">
        <v>3.9641</v>
      </c>
      <c r="U91" t="n">
        <v>0.4148</v>
      </c>
      <c r="V91" t="n">
        <v>44.89</v>
      </c>
      <c r="W91" t="n">
        <v>0.02</v>
      </c>
      <c r="X91" t="n">
        <v>0.3515</v>
      </c>
      <c r="Y91" t="n">
        <v>0.57423</v>
      </c>
      <c r="Z91" t="n">
        <v>0.37</v>
      </c>
      <c r="AA91" t="n">
        <v>55</v>
      </c>
      <c r="AB91" t="n">
        <v>29</v>
      </c>
      <c r="AC91" t="n">
        <v>0</v>
      </c>
      <c r="AD91" t="n">
        <v>254000</v>
      </c>
      <c r="AE91" t="n">
        <v>231.575</v>
      </c>
      <c r="AF91" t="n">
        <v>0.35</v>
      </c>
      <c r="AG91" t="n">
        <v>1</v>
      </c>
      <c r="AH91" t="n">
        <v>1</v>
      </c>
      <c r="AI91" t="n">
        <v>1.1521</v>
      </c>
      <c r="AJ91" t="inlineStr">
        <is>
          <t>21a_FC11_OCR1.3_DR35</t>
        </is>
      </c>
    </row>
    <row r="92">
      <c r="A92" t="inlineStr">
        <is>
          <t>PM5</t>
        </is>
      </c>
      <c r="B92" t="inlineStr">
        <is>
          <t>GHS</t>
        </is>
      </c>
      <c r="C92" t="inlineStr">
        <is>
          <t>Empire_Wind_1</t>
        </is>
      </c>
      <c r="D92" t="inlineStr">
        <is>
          <t>L2</t>
        </is>
      </c>
      <c r="E92" t="n">
        <v>0</v>
      </c>
      <c r="F92" t="n">
        <v>12</v>
      </c>
      <c r="G92" t="n">
        <v>-23.5</v>
      </c>
      <c r="H92" t="n">
        <v>40</v>
      </c>
      <c r="I92" t="n">
        <v>9.5</v>
      </c>
      <c r="J92" t="n">
        <v>30</v>
      </c>
      <c r="K92" t="n">
        <v>3.4364</v>
      </c>
      <c r="L92" t="n">
        <v>3.0256</v>
      </c>
      <c r="M92" t="n">
        <v>0.75426</v>
      </c>
      <c r="N92" t="n">
        <v>58.3938</v>
      </c>
      <c r="O92" t="n">
        <v>0.09567299999999999</v>
      </c>
      <c r="P92" t="n">
        <v>5.5812</v>
      </c>
      <c r="Q92" t="n">
        <v>0.18288</v>
      </c>
      <c r="R92" t="n">
        <v>1.1891</v>
      </c>
      <c r="S92" t="n">
        <v>0.03</v>
      </c>
      <c r="T92" t="n">
        <v>3.8357</v>
      </c>
      <c r="U92" t="n">
        <v>0.39715</v>
      </c>
      <c r="V92" t="n">
        <v>44.89</v>
      </c>
      <c r="W92" t="n">
        <v>0.02</v>
      </c>
      <c r="X92" t="n">
        <v>0.3515</v>
      </c>
      <c r="Y92" t="n">
        <v>0.57423</v>
      </c>
      <c r="Z92" t="n">
        <v>0.37</v>
      </c>
      <c r="AA92" t="n">
        <v>55</v>
      </c>
      <c r="AB92" t="n">
        <v>29</v>
      </c>
      <c r="AC92" t="n">
        <v>0</v>
      </c>
      <c r="AD92" t="n">
        <v>254000</v>
      </c>
      <c r="AE92" t="n">
        <v>231.575</v>
      </c>
      <c r="AF92" t="n">
        <v>0.35</v>
      </c>
      <c r="AG92" t="n">
        <v>1</v>
      </c>
      <c r="AH92" t="n">
        <v>1</v>
      </c>
      <c r="AI92" t="n">
        <v>1.1521</v>
      </c>
      <c r="AJ92" t="inlineStr">
        <is>
          <t>21a_FC11_OCR1.3_DR35</t>
        </is>
      </c>
    </row>
    <row r="93">
      <c r="A93" t="inlineStr">
        <is>
          <t>PM5</t>
        </is>
      </c>
      <c r="B93" t="inlineStr">
        <is>
          <t>GHS</t>
        </is>
      </c>
      <c r="C93" t="inlineStr">
        <is>
          <t>Empire_Wind_1</t>
        </is>
      </c>
      <c r="D93" t="inlineStr">
        <is>
          <t>L2</t>
        </is>
      </c>
      <c r="E93" t="n">
        <v>0</v>
      </c>
      <c r="F93" t="n">
        <v>12</v>
      </c>
      <c r="G93" t="n">
        <v>-23</v>
      </c>
      <c r="H93" t="n">
        <v>35</v>
      </c>
      <c r="I93" t="n">
        <v>9.5</v>
      </c>
      <c r="J93" t="n">
        <v>30</v>
      </c>
      <c r="K93" t="n">
        <v>3.2399</v>
      </c>
      <c r="L93" t="n">
        <v>3.0367</v>
      </c>
      <c r="M93" t="n">
        <v>0.75426</v>
      </c>
      <c r="N93" t="n">
        <v>58.7238</v>
      </c>
      <c r="O93" t="n">
        <v>0.095149</v>
      </c>
      <c r="P93" t="n">
        <v>5.5812</v>
      </c>
      <c r="Q93" t="n">
        <v>0.18288</v>
      </c>
      <c r="R93" t="n">
        <v>1.303</v>
      </c>
      <c r="S93" t="n">
        <v>0.03</v>
      </c>
      <c r="T93" t="n">
        <v>3.9641</v>
      </c>
      <c r="U93" t="n">
        <v>0.4148</v>
      </c>
      <c r="V93" t="n">
        <v>44.89</v>
      </c>
      <c r="W93" t="n">
        <v>0.02</v>
      </c>
      <c r="X93" t="n">
        <v>0.3515</v>
      </c>
      <c r="Y93" t="n">
        <v>0.57423</v>
      </c>
      <c r="Z93" t="n">
        <v>0.37</v>
      </c>
      <c r="AA93" t="n">
        <v>55</v>
      </c>
      <c r="AB93" t="n">
        <v>29</v>
      </c>
      <c r="AC93" t="n">
        <v>0</v>
      </c>
      <c r="AD93" t="n">
        <v>254000</v>
      </c>
      <c r="AE93" t="n">
        <v>231.575</v>
      </c>
      <c r="AF93" t="n">
        <v>0.35</v>
      </c>
      <c r="AG93" t="n">
        <v>1</v>
      </c>
      <c r="AH93" t="n">
        <v>1</v>
      </c>
      <c r="AI93" t="n">
        <v>1.1521</v>
      </c>
      <c r="AJ93" t="inlineStr">
        <is>
          <t>21a_FC11_OCR1.3_DR35</t>
        </is>
      </c>
    </row>
    <row r="94">
      <c r="A94" t="inlineStr">
        <is>
          <t>PM5</t>
        </is>
      </c>
      <c r="B94" t="inlineStr">
        <is>
          <t>GHS</t>
        </is>
      </c>
      <c r="C94" t="inlineStr">
        <is>
          <t>Empire_Wind_1</t>
        </is>
      </c>
      <c r="D94" t="inlineStr">
        <is>
          <t>L2</t>
        </is>
      </c>
      <c r="E94" t="n">
        <v>0</v>
      </c>
      <c r="F94" t="n">
        <v>12</v>
      </c>
      <c r="G94" t="n">
        <v>-23</v>
      </c>
      <c r="H94" t="n">
        <v>40</v>
      </c>
      <c r="I94" t="n">
        <v>9.5</v>
      </c>
      <c r="J94" t="n">
        <v>30</v>
      </c>
      <c r="K94" t="n">
        <v>3.4716</v>
      </c>
      <c r="L94" t="n">
        <v>3.0367</v>
      </c>
      <c r="M94" t="n">
        <v>0.75426</v>
      </c>
      <c r="N94" t="n">
        <v>58.3365</v>
      </c>
      <c r="O94" t="n">
        <v>0.095767</v>
      </c>
      <c r="P94" t="n">
        <v>5.5812</v>
      </c>
      <c r="Q94" t="n">
        <v>0.18288</v>
      </c>
      <c r="R94" t="n">
        <v>1.1891</v>
      </c>
      <c r="S94" t="n">
        <v>0.03</v>
      </c>
      <c r="T94" t="n">
        <v>3.8357</v>
      </c>
      <c r="U94" t="n">
        <v>0.39715</v>
      </c>
      <c r="V94" t="n">
        <v>44.89</v>
      </c>
      <c r="W94" t="n">
        <v>0.02</v>
      </c>
      <c r="X94" t="n">
        <v>0.3515</v>
      </c>
      <c r="Y94" t="n">
        <v>0.57423</v>
      </c>
      <c r="Z94" t="n">
        <v>0.37</v>
      </c>
      <c r="AA94" t="n">
        <v>55</v>
      </c>
      <c r="AB94" t="n">
        <v>29</v>
      </c>
      <c r="AC94" t="n">
        <v>0</v>
      </c>
      <c r="AD94" t="n">
        <v>254000</v>
      </c>
      <c r="AE94" t="n">
        <v>231.575</v>
      </c>
      <c r="AF94" t="n">
        <v>0.35</v>
      </c>
      <c r="AG94" t="n">
        <v>1</v>
      </c>
      <c r="AH94" t="n">
        <v>1</v>
      </c>
      <c r="AI94" t="n">
        <v>1.1521</v>
      </c>
      <c r="AJ94" t="inlineStr">
        <is>
          <t>21a_FC11_OCR1.3_DR35</t>
        </is>
      </c>
    </row>
    <row r="95">
      <c r="A95" t="inlineStr">
        <is>
          <t>PM5</t>
        </is>
      </c>
      <c r="B95" t="inlineStr">
        <is>
          <t>GHS</t>
        </is>
      </c>
      <c r="C95" t="inlineStr">
        <is>
          <t>Empire_Wind_1</t>
        </is>
      </c>
      <c r="D95" t="inlineStr">
        <is>
          <t>L2</t>
        </is>
      </c>
      <c r="E95" t="n">
        <v>0</v>
      </c>
      <c r="F95" t="n">
        <v>12</v>
      </c>
      <c r="G95" t="n">
        <v>-22.5</v>
      </c>
      <c r="H95" t="n">
        <v>35</v>
      </c>
      <c r="I95" t="n">
        <v>9.5</v>
      </c>
      <c r="J95" t="n">
        <v>30</v>
      </c>
      <c r="K95" t="n">
        <v>3.2802</v>
      </c>
      <c r="L95" t="n">
        <v>3.0477</v>
      </c>
      <c r="M95" t="n">
        <v>0.75426</v>
      </c>
      <c r="N95" t="n">
        <v>58.6575</v>
      </c>
      <c r="O95" t="n">
        <v>0.09525599999999999</v>
      </c>
      <c r="P95" t="n">
        <v>5.5812</v>
      </c>
      <c r="Q95" t="n">
        <v>0.18288</v>
      </c>
      <c r="R95" t="n">
        <v>1.303</v>
      </c>
      <c r="S95" t="n">
        <v>0.03</v>
      </c>
      <c r="T95" t="n">
        <v>3.9641</v>
      </c>
      <c r="U95" t="n">
        <v>0.4148</v>
      </c>
      <c r="V95" t="n">
        <v>44.89</v>
      </c>
      <c r="W95" t="n">
        <v>0.02</v>
      </c>
      <c r="X95" t="n">
        <v>0.3515</v>
      </c>
      <c r="Y95" t="n">
        <v>0.57423</v>
      </c>
      <c r="Z95" t="n">
        <v>0.37</v>
      </c>
      <c r="AA95" t="n">
        <v>55</v>
      </c>
      <c r="AB95" t="n">
        <v>29</v>
      </c>
      <c r="AC95" t="n">
        <v>0</v>
      </c>
      <c r="AD95" t="n">
        <v>254000</v>
      </c>
      <c r="AE95" t="n">
        <v>231.575</v>
      </c>
      <c r="AF95" t="n">
        <v>0.35</v>
      </c>
      <c r="AG95" t="n">
        <v>1</v>
      </c>
      <c r="AH95" t="n">
        <v>1</v>
      </c>
      <c r="AI95" t="n">
        <v>1.1521</v>
      </c>
      <c r="AJ95" t="inlineStr">
        <is>
          <t>21a_FC11_OCR1.3_DR35</t>
        </is>
      </c>
    </row>
    <row r="96">
      <c r="A96" t="inlineStr">
        <is>
          <t>PM5</t>
        </is>
      </c>
      <c r="B96" t="inlineStr">
        <is>
          <t>GHS</t>
        </is>
      </c>
      <c r="C96" t="inlineStr">
        <is>
          <t>Empire_Wind_1</t>
        </is>
      </c>
      <c r="D96" t="inlineStr">
        <is>
          <t>L2</t>
        </is>
      </c>
      <c r="E96" t="n">
        <v>0</v>
      </c>
      <c r="F96" t="n">
        <v>12</v>
      </c>
      <c r="G96" t="n">
        <v>-22.5</v>
      </c>
      <c r="H96" t="n">
        <v>40</v>
      </c>
      <c r="I96" t="n">
        <v>9.5</v>
      </c>
      <c r="J96" t="n">
        <v>30</v>
      </c>
      <c r="K96" t="n">
        <v>3.5069</v>
      </c>
      <c r="L96" t="n">
        <v>3.0477</v>
      </c>
      <c r="M96" t="n">
        <v>0.75426</v>
      </c>
      <c r="N96" t="n">
        <v>58.2792</v>
      </c>
      <c r="O96" t="n">
        <v>0.095861</v>
      </c>
      <c r="P96" t="n">
        <v>5.5812</v>
      </c>
      <c r="Q96" t="n">
        <v>0.18288</v>
      </c>
      <c r="R96" t="n">
        <v>1.1891</v>
      </c>
      <c r="S96" t="n">
        <v>0.03</v>
      </c>
      <c r="T96" t="n">
        <v>3.8357</v>
      </c>
      <c r="U96" t="n">
        <v>0.39715</v>
      </c>
      <c r="V96" t="n">
        <v>44.89</v>
      </c>
      <c r="W96" t="n">
        <v>0.02</v>
      </c>
      <c r="X96" t="n">
        <v>0.3515</v>
      </c>
      <c r="Y96" t="n">
        <v>0.57423</v>
      </c>
      <c r="Z96" t="n">
        <v>0.37</v>
      </c>
      <c r="AA96" t="n">
        <v>55</v>
      </c>
      <c r="AB96" t="n">
        <v>29</v>
      </c>
      <c r="AC96" t="n">
        <v>0</v>
      </c>
      <c r="AD96" t="n">
        <v>254000</v>
      </c>
      <c r="AE96" t="n">
        <v>231.575</v>
      </c>
      <c r="AF96" t="n">
        <v>0.35</v>
      </c>
      <c r="AG96" t="n">
        <v>1</v>
      </c>
      <c r="AH96" t="n">
        <v>1</v>
      </c>
      <c r="AI96" t="n">
        <v>1.1521</v>
      </c>
      <c r="AJ96" t="inlineStr">
        <is>
          <t>21a_FC11_OCR1.3_DR35</t>
        </is>
      </c>
    </row>
    <row r="97">
      <c r="A97" t="inlineStr">
        <is>
          <t>PM5</t>
        </is>
      </c>
      <c r="B97" t="inlineStr">
        <is>
          <t>GHS</t>
        </is>
      </c>
      <c r="C97" t="inlineStr">
        <is>
          <t>Empire_Wind_1</t>
        </is>
      </c>
      <c r="D97" t="inlineStr">
        <is>
          <t>L2</t>
        </is>
      </c>
      <c r="E97" t="n">
        <v>0</v>
      </c>
      <c r="F97" t="n">
        <v>12</v>
      </c>
      <c r="G97" t="n">
        <v>-22</v>
      </c>
      <c r="H97" t="n">
        <v>35</v>
      </c>
      <c r="I97" t="n">
        <v>9.5</v>
      </c>
      <c r="J97" t="n">
        <v>30</v>
      </c>
      <c r="K97" t="n">
        <v>3.3205</v>
      </c>
      <c r="L97" t="n">
        <v>3.0588</v>
      </c>
      <c r="M97" t="n">
        <v>0.75426</v>
      </c>
      <c r="N97" t="n">
        <v>58.5914</v>
      </c>
      <c r="O97" t="n">
        <v>0.095364</v>
      </c>
      <c r="P97" t="n">
        <v>5.5812</v>
      </c>
      <c r="Q97" t="n">
        <v>0.18288</v>
      </c>
      <c r="R97" t="n">
        <v>1.303</v>
      </c>
      <c r="S97" t="n">
        <v>0.03</v>
      </c>
      <c r="T97" t="n">
        <v>3.9641</v>
      </c>
      <c r="U97" t="n">
        <v>0.4148</v>
      </c>
      <c r="V97" t="n">
        <v>44.89</v>
      </c>
      <c r="W97" t="n">
        <v>0.02</v>
      </c>
      <c r="X97" t="n">
        <v>0.3515</v>
      </c>
      <c r="Y97" t="n">
        <v>0.57423</v>
      </c>
      <c r="Z97" t="n">
        <v>0.37</v>
      </c>
      <c r="AA97" t="n">
        <v>55</v>
      </c>
      <c r="AB97" t="n">
        <v>29</v>
      </c>
      <c r="AC97" t="n">
        <v>0</v>
      </c>
      <c r="AD97" t="n">
        <v>254000</v>
      </c>
      <c r="AE97" t="n">
        <v>231.575</v>
      </c>
      <c r="AF97" t="n">
        <v>0.35</v>
      </c>
      <c r="AG97" t="n">
        <v>1</v>
      </c>
      <c r="AH97" t="n">
        <v>1</v>
      </c>
      <c r="AI97" t="n">
        <v>1.1521</v>
      </c>
      <c r="AJ97" t="inlineStr">
        <is>
          <t>21a_FC11_OCR1.3_DR35</t>
        </is>
      </c>
    </row>
    <row r="98">
      <c r="A98" t="inlineStr">
        <is>
          <t>PM5</t>
        </is>
      </c>
      <c r="B98" t="inlineStr">
        <is>
          <t>GHS</t>
        </is>
      </c>
      <c r="C98" t="inlineStr">
        <is>
          <t>Empire_Wind_1</t>
        </is>
      </c>
      <c r="D98" t="inlineStr">
        <is>
          <t>L2</t>
        </is>
      </c>
      <c r="E98" t="n">
        <v>0</v>
      </c>
      <c r="F98" t="n">
        <v>12</v>
      </c>
      <c r="G98" t="n">
        <v>-22</v>
      </c>
      <c r="H98" t="n">
        <v>40</v>
      </c>
      <c r="I98" t="n">
        <v>9.5</v>
      </c>
      <c r="J98" t="n">
        <v>30</v>
      </c>
      <c r="K98" t="n">
        <v>3.5422</v>
      </c>
      <c r="L98" t="n">
        <v>3.0588</v>
      </c>
      <c r="M98" t="n">
        <v>0.75426</v>
      </c>
      <c r="N98" t="n">
        <v>58.2221</v>
      </c>
      <c r="O98" t="n">
        <v>0.095955</v>
      </c>
      <c r="P98" t="n">
        <v>5.5812</v>
      </c>
      <c r="Q98" t="n">
        <v>0.18288</v>
      </c>
      <c r="R98" t="n">
        <v>1.1891</v>
      </c>
      <c r="S98" t="n">
        <v>0.03</v>
      </c>
      <c r="T98" t="n">
        <v>3.8357</v>
      </c>
      <c r="U98" t="n">
        <v>0.39715</v>
      </c>
      <c r="V98" t="n">
        <v>44.89</v>
      </c>
      <c r="W98" t="n">
        <v>0.02</v>
      </c>
      <c r="X98" t="n">
        <v>0.3515</v>
      </c>
      <c r="Y98" t="n">
        <v>0.57423</v>
      </c>
      <c r="Z98" t="n">
        <v>0.37</v>
      </c>
      <c r="AA98" t="n">
        <v>55</v>
      </c>
      <c r="AB98" t="n">
        <v>29</v>
      </c>
      <c r="AC98" t="n">
        <v>0</v>
      </c>
      <c r="AD98" t="n">
        <v>254000</v>
      </c>
      <c r="AE98" t="n">
        <v>231.575</v>
      </c>
      <c r="AF98" t="n">
        <v>0.35</v>
      </c>
      <c r="AG98" t="n">
        <v>1</v>
      </c>
      <c r="AH98" t="n">
        <v>1</v>
      </c>
      <c r="AI98" t="n">
        <v>1.1521</v>
      </c>
      <c r="AJ98" t="inlineStr">
        <is>
          <t>21a_FC11_OCR1.3_DR35</t>
        </is>
      </c>
    </row>
    <row r="99">
      <c r="A99" t="inlineStr">
        <is>
          <t>PM5</t>
        </is>
      </c>
      <c r="B99" t="inlineStr">
        <is>
          <t>GHS</t>
        </is>
      </c>
      <c r="C99" t="inlineStr">
        <is>
          <t>Empire_Wind_1</t>
        </is>
      </c>
      <c r="D99" t="inlineStr">
        <is>
          <t>L2</t>
        </is>
      </c>
      <c r="E99" t="n">
        <v>0</v>
      </c>
      <c r="F99" t="n">
        <v>13</v>
      </c>
      <c r="G99" t="n">
        <v>-25</v>
      </c>
      <c r="H99" t="n">
        <v>35</v>
      </c>
      <c r="I99" t="n">
        <v>9.5</v>
      </c>
      <c r="J99" t="n">
        <v>30</v>
      </c>
      <c r="K99" t="n">
        <v>3.0786</v>
      </c>
      <c r="L99" t="n">
        <v>2.9925</v>
      </c>
      <c r="M99" t="n">
        <v>0.75426</v>
      </c>
      <c r="N99" t="n">
        <v>58.9905</v>
      </c>
      <c r="O99" t="n">
        <v>0.094719</v>
      </c>
      <c r="P99" t="n">
        <v>5.5812</v>
      </c>
      <c r="Q99" t="n">
        <v>0.18288</v>
      </c>
      <c r="R99" t="n">
        <v>1.303</v>
      </c>
      <c r="S99" t="n">
        <v>0.03</v>
      </c>
      <c r="T99" t="n">
        <v>3.9641</v>
      </c>
      <c r="U99" t="n">
        <v>0.4148</v>
      </c>
      <c r="V99" t="n">
        <v>44.89</v>
      </c>
      <c r="W99" t="n">
        <v>0.02</v>
      </c>
      <c r="X99" t="n">
        <v>0.3515</v>
      </c>
      <c r="Y99" t="n">
        <v>0.57423</v>
      </c>
      <c r="Z99" t="n">
        <v>0.37</v>
      </c>
      <c r="AA99" t="n">
        <v>55</v>
      </c>
      <c r="AB99" t="n">
        <v>29</v>
      </c>
      <c r="AC99" t="n">
        <v>0</v>
      </c>
      <c r="AD99" t="n">
        <v>258285.7143</v>
      </c>
      <c r="AE99" t="n">
        <v>249.25</v>
      </c>
      <c r="AF99" t="n">
        <v>0.35</v>
      </c>
      <c r="AG99" t="n">
        <v>1</v>
      </c>
      <c r="AH99" t="n">
        <v>1</v>
      </c>
      <c r="AI99" t="n">
        <v>1.1521</v>
      </c>
      <c r="AJ99" t="inlineStr">
        <is>
          <t>21a_FC11_OCR1.3_DR35</t>
        </is>
      </c>
    </row>
    <row r="100">
      <c r="A100" t="inlineStr">
        <is>
          <t>PM5</t>
        </is>
      </c>
      <c r="B100" t="inlineStr">
        <is>
          <t>GHS</t>
        </is>
      </c>
      <c r="C100" t="inlineStr">
        <is>
          <t>Empire_Wind_1</t>
        </is>
      </c>
      <c r="D100" t="inlineStr">
        <is>
          <t>L2</t>
        </is>
      </c>
      <c r="E100" t="n">
        <v>0</v>
      </c>
      <c r="F100" t="n">
        <v>13</v>
      </c>
      <c r="G100" t="n">
        <v>-25</v>
      </c>
      <c r="H100" t="n">
        <v>40</v>
      </c>
      <c r="I100" t="n">
        <v>9.5</v>
      </c>
      <c r="J100" t="n">
        <v>30</v>
      </c>
      <c r="K100" t="n">
        <v>3.3306</v>
      </c>
      <c r="L100" t="n">
        <v>2.9925</v>
      </c>
      <c r="M100" t="n">
        <v>0.75426</v>
      </c>
      <c r="N100" t="n">
        <v>58.5666</v>
      </c>
      <c r="O100" t="n">
        <v>0.095391</v>
      </c>
      <c r="P100" t="n">
        <v>5.5812</v>
      </c>
      <c r="Q100" t="n">
        <v>0.18288</v>
      </c>
      <c r="R100" t="n">
        <v>1.1891</v>
      </c>
      <c r="S100" t="n">
        <v>0.03</v>
      </c>
      <c r="T100" t="n">
        <v>3.8357</v>
      </c>
      <c r="U100" t="n">
        <v>0.39715</v>
      </c>
      <c r="V100" t="n">
        <v>44.89</v>
      </c>
      <c r="W100" t="n">
        <v>0.02</v>
      </c>
      <c r="X100" t="n">
        <v>0.3515</v>
      </c>
      <c r="Y100" t="n">
        <v>0.57423</v>
      </c>
      <c r="Z100" t="n">
        <v>0.37</v>
      </c>
      <c r="AA100" t="n">
        <v>55</v>
      </c>
      <c r="AB100" t="n">
        <v>29</v>
      </c>
      <c r="AC100" t="n">
        <v>0</v>
      </c>
      <c r="AD100" t="n">
        <v>258285.7143</v>
      </c>
      <c r="AE100" t="n">
        <v>249.25</v>
      </c>
      <c r="AF100" t="n">
        <v>0.35</v>
      </c>
      <c r="AG100" t="n">
        <v>1</v>
      </c>
      <c r="AH100" t="n">
        <v>1</v>
      </c>
      <c r="AI100" t="n">
        <v>1.1521</v>
      </c>
      <c r="AJ100" t="inlineStr">
        <is>
          <t>21a_FC11_OCR1.3_DR35</t>
        </is>
      </c>
    </row>
    <row r="101">
      <c r="A101" t="inlineStr">
        <is>
          <t>PM5</t>
        </is>
      </c>
      <c r="B101" t="inlineStr">
        <is>
          <t>GHS</t>
        </is>
      </c>
      <c r="C101" t="inlineStr">
        <is>
          <t>Empire_Wind_1</t>
        </is>
      </c>
      <c r="D101" t="inlineStr">
        <is>
          <t>L2</t>
        </is>
      </c>
      <c r="E101" t="n">
        <v>0</v>
      </c>
      <c r="F101" t="n">
        <v>13</v>
      </c>
      <c r="G101" t="n">
        <v>-24.5</v>
      </c>
      <c r="H101" t="n">
        <v>35</v>
      </c>
      <c r="I101" t="n">
        <v>9.5</v>
      </c>
      <c r="J101" t="n">
        <v>30</v>
      </c>
      <c r="K101" t="n">
        <v>3.119</v>
      </c>
      <c r="L101" t="n">
        <v>3.0035</v>
      </c>
      <c r="M101" t="n">
        <v>0.75426</v>
      </c>
      <c r="N101" t="n">
        <v>58.9236</v>
      </c>
      <c r="O101" t="n">
        <v>0.09482699999999999</v>
      </c>
      <c r="P101" t="n">
        <v>5.5812</v>
      </c>
      <c r="Q101" t="n">
        <v>0.18288</v>
      </c>
      <c r="R101" t="n">
        <v>1.303</v>
      </c>
      <c r="S101" t="n">
        <v>0.03</v>
      </c>
      <c r="T101" t="n">
        <v>3.9641</v>
      </c>
      <c r="U101" t="n">
        <v>0.4148</v>
      </c>
      <c r="V101" t="n">
        <v>44.89</v>
      </c>
      <c r="W101" t="n">
        <v>0.02</v>
      </c>
      <c r="X101" t="n">
        <v>0.3515</v>
      </c>
      <c r="Y101" t="n">
        <v>0.57423</v>
      </c>
      <c r="Z101" t="n">
        <v>0.37</v>
      </c>
      <c r="AA101" t="n">
        <v>55</v>
      </c>
      <c r="AB101" t="n">
        <v>29</v>
      </c>
      <c r="AC101" t="n">
        <v>0</v>
      </c>
      <c r="AD101" t="n">
        <v>258285.7143</v>
      </c>
      <c r="AE101" t="n">
        <v>249.25</v>
      </c>
      <c r="AF101" t="n">
        <v>0.35</v>
      </c>
      <c r="AG101" t="n">
        <v>1</v>
      </c>
      <c r="AH101" t="n">
        <v>1</v>
      </c>
      <c r="AI101" t="n">
        <v>1.1521</v>
      </c>
      <c r="AJ101" t="inlineStr">
        <is>
          <t>21a_FC11_OCR1.3_DR35</t>
        </is>
      </c>
    </row>
    <row r="102">
      <c r="A102" t="inlineStr">
        <is>
          <t>PM5</t>
        </is>
      </c>
      <c r="B102" t="inlineStr">
        <is>
          <t>GHS</t>
        </is>
      </c>
      <c r="C102" t="inlineStr">
        <is>
          <t>Empire_Wind_1</t>
        </is>
      </c>
      <c r="D102" t="inlineStr">
        <is>
          <t>L2</t>
        </is>
      </c>
      <c r="E102" t="n">
        <v>0</v>
      </c>
      <c r="F102" t="n">
        <v>13</v>
      </c>
      <c r="G102" t="n">
        <v>-24.5</v>
      </c>
      <c r="H102" t="n">
        <v>40</v>
      </c>
      <c r="I102" t="n">
        <v>9.5</v>
      </c>
      <c r="J102" t="n">
        <v>30</v>
      </c>
      <c r="K102" t="n">
        <v>3.3658</v>
      </c>
      <c r="L102" t="n">
        <v>3.0035</v>
      </c>
      <c r="M102" t="n">
        <v>0.75426</v>
      </c>
      <c r="N102" t="n">
        <v>58.5089</v>
      </c>
      <c r="O102" t="n">
        <v>0.095485</v>
      </c>
      <c r="P102" t="n">
        <v>5.5812</v>
      </c>
      <c r="Q102" t="n">
        <v>0.18288</v>
      </c>
      <c r="R102" t="n">
        <v>1.1891</v>
      </c>
      <c r="S102" t="n">
        <v>0.03</v>
      </c>
      <c r="T102" t="n">
        <v>3.8357</v>
      </c>
      <c r="U102" t="n">
        <v>0.39715</v>
      </c>
      <c r="V102" t="n">
        <v>44.89</v>
      </c>
      <c r="W102" t="n">
        <v>0.02</v>
      </c>
      <c r="X102" t="n">
        <v>0.3515</v>
      </c>
      <c r="Y102" t="n">
        <v>0.57423</v>
      </c>
      <c r="Z102" t="n">
        <v>0.37</v>
      </c>
      <c r="AA102" t="n">
        <v>55</v>
      </c>
      <c r="AB102" t="n">
        <v>29</v>
      </c>
      <c r="AC102" t="n">
        <v>0</v>
      </c>
      <c r="AD102" t="n">
        <v>258285.7143</v>
      </c>
      <c r="AE102" t="n">
        <v>249.25</v>
      </c>
      <c r="AF102" t="n">
        <v>0.35</v>
      </c>
      <c r="AG102" t="n">
        <v>1</v>
      </c>
      <c r="AH102" t="n">
        <v>1</v>
      </c>
      <c r="AI102" t="n">
        <v>1.1521</v>
      </c>
      <c r="AJ102" t="inlineStr">
        <is>
          <t>21a_FC11_OCR1.3_DR35</t>
        </is>
      </c>
    </row>
    <row r="103">
      <c r="A103" t="inlineStr">
        <is>
          <t>PM5</t>
        </is>
      </c>
      <c r="B103" t="inlineStr">
        <is>
          <t>GHS</t>
        </is>
      </c>
      <c r="C103" t="inlineStr">
        <is>
          <t>Empire_Wind_1</t>
        </is>
      </c>
      <c r="D103" t="inlineStr">
        <is>
          <t>L2</t>
        </is>
      </c>
      <c r="E103" t="n">
        <v>0</v>
      </c>
      <c r="F103" t="n">
        <v>14</v>
      </c>
      <c r="G103" t="n">
        <v>-28</v>
      </c>
      <c r="H103" t="n">
        <v>35</v>
      </c>
      <c r="I103" t="n">
        <v>9.5</v>
      </c>
      <c r="J103" t="n">
        <v>88.48699999999999</v>
      </c>
      <c r="K103" t="n">
        <v>3.5689</v>
      </c>
      <c r="L103" t="n">
        <v>135.4606</v>
      </c>
      <c r="M103" t="n">
        <v>0.99636</v>
      </c>
      <c r="N103" t="n">
        <v>0.9249000000000001</v>
      </c>
      <c r="O103" t="n">
        <v>0.22399</v>
      </c>
      <c r="P103" t="n">
        <v>0.20849</v>
      </c>
      <c r="Q103" t="n">
        <v>0.44627</v>
      </c>
      <c r="R103" t="n">
        <v>1.3001</v>
      </c>
      <c r="S103" t="n">
        <v>0.03</v>
      </c>
      <c r="T103" t="n">
        <v>4.0098</v>
      </c>
      <c r="U103" t="n">
        <v>0.40942</v>
      </c>
      <c r="V103" t="n">
        <v>44.89</v>
      </c>
      <c r="W103" t="n">
        <v>0.02</v>
      </c>
      <c r="X103" t="n">
        <v>0.3515</v>
      </c>
      <c r="Y103" t="n">
        <v>0.56924</v>
      </c>
      <c r="Z103" t="n">
        <v>0.37</v>
      </c>
      <c r="AA103" t="n">
        <v>54</v>
      </c>
      <c r="AB103" t="n">
        <v>29</v>
      </c>
      <c r="AC103" t="n">
        <v>0</v>
      </c>
      <c r="AD103" t="n">
        <v>280000</v>
      </c>
      <c r="AE103" t="n">
        <v>269.45</v>
      </c>
      <c r="AF103" t="n">
        <v>0.35</v>
      </c>
      <c r="AG103" t="n">
        <v>1</v>
      </c>
      <c r="AH103" t="n">
        <v>1</v>
      </c>
      <c r="AI103" t="n">
        <v>1.1425</v>
      </c>
      <c r="AJ103" t="inlineStr">
        <is>
          <t>21a_FC11_OCR1.3_DR35</t>
        </is>
      </c>
    </row>
    <row r="104">
      <c r="A104" t="inlineStr">
        <is>
          <t>PM5</t>
        </is>
      </c>
      <c r="B104" t="inlineStr">
        <is>
          <t>GHS</t>
        </is>
      </c>
      <c r="C104" t="inlineStr">
        <is>
          <t>Empire_Wind_1</t>
        </is>
      </c>
      <c r="D104" t="inlineStr">
        <is>
          <t>L2</t>
        </is>
      </c>
      <c r="E104" t="n">
        <v>0</v>
      </c>
      <c r="F104" t="n">
        <v>14</v>
      </c>
      <c r="G104" t="n">
        <v>-28</v>
      </c>
      <c r="H104" t="n">
        <v>40</v>
      </c>
      <c r="I104" t="n">
        <v>9.5</v>
      </c>
      <c r="J104" t="n">
        <v>88.48699999999999</v>
      </c>
      <c r="K104" t="n">
        <v>3.5785</v>
      </c>
      <c r="L104" t="n">
        <v>135.4606</v>
      </c>
      <c r="M104" t="n">
        <v>0.99636</v>
      </c>
      <c r="N104" t="n">
        <v>0.9686399999999999</v>
      </c>
      <c r="O104" t="n">
        <v>0.21399</v>
      </c>
      <c r="P104" t="n">
        <v>0.20849</v>
      </c>
      <c r="Q104" t="n">
        <v>0.44627</v>
      </c>
      <c r="R104" t="n">
        <v>1.1898</v>
      </c>
      <c r="S104" t="n">
        <v>0.03</v>
      </c>
      <c r="T104" t="n">
        <v>3.8837</v>
      </c>
      <c r="U104" t="n">
        <v>0.39214</v>
      </c>
      <c r="V104" t="n">
        <v>44.89</v>
      </c>
      <c r="W104" t="n">
        <v>0.02</v>
      </c>
      <c r="X104" t="n">
        <v>0.3515</v>
      </c>
      <c r="Y104" t="n">
        <v>0.56924</v>
      </c>
      <c r="Z104" t="n">
        <v>0.37</v>
      </c>
      <c r="AA104" t="n">
        <v>54</v>
      </c>
      <c r="AB104" t="n">
        <v>29</v>
      </c>
      <c r="AC104" t="n">
        <v>0</v>
      </c>
      <c r="AD104" t="n">
        <v>280000</v>
      </c>
      <c r="AE104" t="n">
        <v>269.45</v>
      </c>
      <c r="AF104" t="n">
        <v>0.35</v>
      </c>
      <c r="AG104" t="n">
        <v>1</v>
      </c>
      <c r="AH104" t="n">
        <v>1</v>
      </c>
      <c r="AI104" t="n">
        <v>1.1425</v>
      </c>
      <c r="AJ104" t="inlineStr">
        <is>
          <t>21a_FC11_OCR1.3_DR35</t>
        </is>
      </c>
    </row>
    <row r="105">
      <c r="A105" t="inlineStr">
        <is>
          <t>PM5</t>
        </is>
      </c>
      <c r="B105" t="inlineStr">
        <is>
          <t>GHS</t>
        </is>
      </c>
      <c r="C105" t="inlineStr">
        <is>
          <t>Empire_Wind_1</t>
        </is>
      </c>
      <c r="D105" t="inlineStr">
        <is>
          <t>L2</t>
        </is>
      </c>
      <c r="E105" t="n">
        <v>0</v>
      </c>
      <c r="F105" t="n">
        <v>14</v>
      </c>
      <c r="G105" t="n">
        <v>-27.5</v>
      </c>
      <c r="H105" t="n">
        <v>35</v>
      </c>
      <c r="I105" t="n">
        <v>9.5</v>
      </c>
      <c r="J105" t="n">
        <v>88.48699999999999</v>
      </c>
      <c r="K105" t="n">
        <v>3.5702</v>
      </c>
      <c r="L105" t="n">
        <v>133.046</v>
      </c>
      <c r="M105" t="n">
        <v>0.99636</v>
      </c>
      <c r="N105" t="n">
        <v>0.9308</v>
      </c>
      <c r="O105" t="n">
        <v>0.22256</v>
      </c>
      <c r="P105" t="n">
        <v>0.20849</v>
      </c>
      <c r="Q105" t="n">
        <v>0.44627</v>
      </c>
      <c r="R105" t="n">
        <v>1.3001</v>
      </c>
      <c r="S105" t="n">
        <v>0.03</v>
      </c>
      <c r="T105" t="n">
        <v>4.0098</v>
      </c>
      <c r="U105" t="n">
        <v>0.40942</v>
      </c>
      <c r="V105" t="n">
        <v>44.89</v>
      </c>
      <c r="W105" t="n">
        <v>0.02</v>
      </c>
      <c r="X105" t="n">
        <v>0.3515</v>
      </c>
      <c r="Y105" t="n">
        <v>0.56924</v>
      </c>
      <c r="Z105" t="n">
        <v>0.37</v>
      </c>
      <c r="AA105" t="n">
        <v>54</v>
      </c>
      <c r="AB105" t="n">
        <v>29</v>
      </c>
      <c r="AC105" t="n">
        <v>0</v>
      </c>
      <c r="AD105" t="n">
        <v>280000</v>
      </c>
      <c r="AE105" t="n">
        <v>269.45</v>
      </c>
      <c r="AF105" t="n">
        <v>0.35</v>
      </c>
      <c r="AG105" t="n">
        <v>1</v>
      </c>
      <c r="AH105" t="n">
        <v>1</v>
      </c>
      <c r="AI105" t="n">
        <v>1.1425</v>
      </c>
      <c r="AJ105" t="inlineStr">
        <is>
          <t>21a_FC11_OCR1.3_DR35</t>
        </is>
      </c>
    </row>
    <row r="106">
      <c r="A106" t="inlineStr">
        <is>
          <t>PM5</t>
        </is>
      </c>
      <c r="B106" t="inlineStr">
        <is>
          <t>GHS</t>
        </is>
      </c>
      <c r="C106" t="inlineStr">
        <is>
          <t>Empire_Wind_1</t>
        </is>
      </c>
      <c r="D106" t="inlineStr">
        <is>
          <t>L2</t>
        </is>
      </c>
      <c r="E106" t="n">
        <v>0</v>
      </c>
      <c r="F106" t="n">
        <v>14</v>
      </c>
      <c r="G106" t="n">
        <v>-27.5</v>
      </c>
      <c r="H106" t="n">
        <v>40</v>
      </c>
      <c r="I106" t="n">
        <v>9.5</v>
      </c>
      <c r="J106" t="n">
        <v>88.48699999999999</v>
      </c>
      <c r="K106" t="n">
        <v>3.5797</v>
      </c>
      <c r="L106" t="n">
        <v>133.046</v>
      </c>
      <c r="M106" t="n">
        <v>0.99636</v>
      </c>
      <c r="N106" t="n">
        <v>0.9743000000000001</v>
      </c>
      <c r="O106" t="n">
        <v>0.21274</v>
      </c>
      <c r="P106" t="n">
        <v>0.20849</v>
      </c>
      <c r="Q106" t="n">
        <v>0.44627</v>
      </c>
      <c r="R106" t="n">
        <v>1.1898</v>
      </c>
      <c r="S106" t="n">
        <v>0.03</v>
      </c>
      <c r="T106" t="n">
        <v>3.8837</v>
      </c>
      <c r="U106" t="n">
        <v>0.39214</v>
      </c>
      <c r="V106" t="n">
        <v>44.89</v>
      </c>
      <c r="W106" t="n">
        <v>0.02</v>
      </c>
      <c r="X106" t="n">
        <v>0.3515</v>
      </c>
      <c r="Y106" t="n">
        <v>0.56924</v>
      </c>
      <c r="Z106" t="n">
        <v>0.37</v>
      </c>
      <c r="AA106" t="n">
        <v>54</v>
      </c>
      <c r="AB106" t="n">
        <v>29</v>
      </c>
      <c r="AC106" t="n">
        <v>0</v>
      </c>
      <c r="AD106" t="n">
        <v>280000</v>
      </c>
      <c r="AE106" t="n">
        <v>269.45</v>
      </c>
      <c r="AF106" t="n">
        <v>0.35</v>
      </c>
      <c r="AG106" t="n">
        <v>1</v>
      </c>
      <c r="AH106" t="n">
        <v>1</v>
      </c>
      <c r="AI106" t="n">
        <v>1.1425</v>
      </c>
      <c r="AJ106" t="inlineStr">
        <is>
          <t>21a_FC11_OCR1.3_DR35</t>
        </is>
      </c>
    </row>
    <row r="107">
      <c r="A107" t="inlineStr">
        <is>
          <t>PM5</t>
        </is>
      </c>
      <c r="B107" t="inlineStr">
        <is>
          <t>GHS</t>
        </is>
      </c>
      <c r="C107" t="inlineStr">
        <is>
          <t>Empire_Wind_1</t>
        </is>
      </c>
      <c r="D107" t="inlineStr">
        <is>
          <t>L2</t>
        </is>
      </c>
      <c r="E107" t="n">
        <v>0</v>
      </c>
      <c r="F107" t="n">
        <v>14</v>
      </c>
      <c r="G107" t="n">
        <v>-27</v>
      </c>
      <c r="H107" t="n">
        <v>35</v>
      </c>
      <c r="I107" t="n">
        <v>9.5</v>
      </c>
      <c r="J107" t="n">
        <v>88.48699999999999</v>
      </c>
      <c r="K107" t="n">
        <v>3.5716</v>
      </c>
      <c r="L107" t="n">
        <v>130.6315</v>
      </c>
      <c r="M107" t="n">
        <v>0.99636</v>
      </c>
      <c r="N107" t="n">
        <v>0.9367799999999999</v>
      </c>
      <c r="O107" t="n">
        <v>0.22113</v>
      </c>
      <c r="P107" t="n">
        <v>0.20849</v>
      </c>
      <c r="Q107" t="n">
        <v>0.44627</v>
      </c>
      <c r="R107" t="n">
        <v>1.3001</v>
      </c>
      <c r="S107" t="n">
        <v>0.03</v>
      </c>
      <c r="T107" t="n">
        <v>4.0098</v>
      </c>
      <c r="U107" t="n">
        <v>0.40942</v>
      </c>
      <c r="V107" t="n">
        <v>44.89</v>
      </c>
      <c r="W107" t="n">
        <v>0.02</v>
      </c>
      <c r="X107" t="n">
        <v>0.3515</v>
      </c>
      <c r="Y107" t="n">
        <v>0.56924</v>
      </c>
      <c r="Z107" t="n">
        <v>0.37</v>
      </c>
      <c r="AA107" t="n">
        <v>54</v>
      </c>
      <c r="AB107" t="n">
        <v>29</v>
      </c>
      <c r="AC107" t="n">
        <v>0</v>
      </c>
      <c r="AD107" t="n">
        <v>280000</v>
      </c>
      <c r="AE107" t="n">
        <v>269.45</v>
      </c>
      <c r="AF107" t="n">
        <v>0.35</v>
      </c>
      <c r="AG107" t="n">
        <v>1</v>
      </c>
      <c r="AH107" t="n">
        <v>1</v>
      </c>
      <c r="AI107" t="n">
        <v>1.1425</v>
      </c>
      <c r="AJ107" t="inlineStr">
        <is>
          <t>21a_FC11_OCR1.3_DR35</t>
        </is>
      </c>
    </row>
    <row r="108">
      <c r="A108" t="inlineStr">
        <is>
          <t>PM5</t>
        </is>
      </c>
      <c r="B108" t="inlineStr">
        <is>
          <t>GHS</t>
        </is>
      </c>
      <c r="C108" t="inlineStr">
        <is>
          <t>Empire_Wind_1</t>
        </is>
      </c>
      <c r="D108" t="inlineStr">
        <is>
          <t>L2</t>
        </is>
      </c>
      <c r="E108" t="n">
        <v>0</v>
      </c>
      <c r="F108" t="n">
        <v>14</v>
      </c>
      <c r="G108" t="n">
        <v>-27</v>
      </c>
      <c r="H108" t="n">
        <v>40</v>
      </c>
      <c r="I108" t="n">
        <v>9.5</v>
      </c>
      <c r="J108" t="n">
        <v>88.48699999999999</v>
      </c>
      <c r="K108" t="n">
        <v>3.5809</v>
      </c>
      <c r="L108" t="n">
        <v>130.6315</v>
      </c>
      <c r="M108" t="n">
        <v>0.99636</v>
      </c>
      <c r="N108" t="n">
        <v>0.98002</v>
      </c>
      <c r="O108" t="n">
        <v>0.21149</v>
      </c>
      <c r="P108" t="n">
        <v>0.20849</v>
      </c>
      <c r="Q108" t="n">
        <v>0.44627</v>
      </c>
      <c r="R108" t="n">
        <v>1.1898</v>
      </c>
      <c r="S108" t="n">
        <v>0.03</v>
      </c>
      <c r="T108" t="n">
        <v>3.8837</v>
      </c>
      <c r="U108" t="n">
        <v>0.39214</v>
      </c>
      <c r="V108" t="n">
        <v>44.89</v>
      </c>
      <c r="W108" t="n">
        <v>0.02</v>
      </c>
      <c r="X108" t="n">
        <v>0.3515</v>
      </c>
      <c r="Y108" t="n">
        <v>0.56924</v>
      </c>
      <c r="Z108" t="n">
        <v>0.37</v>
      </c>
      <c r="AA108" t="n">
        <v>54</v>
      </c>
      <c r="AB108" t="n">
        <v>29</v>
      </c>
      <c r="AC108" t="n">
        <v>0</v>
      </c>
      <c r="AD108" t="n">
        <v>280000</v>
      </c>
      <c r="AE108" t="n">
        <v>269.45</v>
      </c>
      <c r="AF108" t="n">
        <v>0.35</v>
      </c>
      <c r="AG108" t="n">
        <v>1</v>
      </c>
      <c r="AH108" t="n">
        <v>1</v>
      </c>
      <c r="AI108" t="n">
        <v>1.1425</v>
      </c>
      <c r="AJ108" t="inlineStr">
        <is>
          <t>21a_FC11_OCR1.3_DR35</t>
        </is>
      </c>
    </row>
    <row r="109">
      <c r="A109" t="inlineStr">
        <is>
          <t>PM5</t>
        </is>
      </c>
      <c r="B109" t="inlineStr">
        <is>
          <t>GHS</t>
        </is>
      </c>
      <c r="C109" t="inlineStr">
        <is>
          <t>Empire_Wind_1</t>
        </is>
      </c>
      <c r="D109" t="inlineStr">
        <is>
          <t>L2</t>
        </is>
      </c>
      <c r="E109" t="n">
        <v>0</v>
      </c>
      <c r="F109" t="n">
        <v>14</v>
      </c>
      <c r="G109" t="n">
        <v>-26.5</v>
      </c>
      <c r="H109" t="n">
        <v>35</v>
      </c>
      <c r="I109" t="n">
        <v>9.5</v>
      </c>
      <c r="J109" t="n">
        <v>88.48699999999999</v>
      </c>
      <c r="K109" t="n">
        <v>3.573</v>
      </c>
      <c r="L109" t="n">
        <v>128.2169</v>
      </c>
      <c r="M109" t="n">
        <v>0.99636</v>
      </c>
      <c r="N109" t="n">
        <v>0.9428299999999999</v>
      </c>
      <c r="O109" t="n">
        <v>0.2197</v>
      </c>
      <c r="P109" t="n">
        <v>0.20849</v>
      </c>
      <c r="Q109" t="n">
        <v>0.44627</v>
      </c>
      <c r="R109" t="n">
        <v>1.3001</v>
      </c>
      <c r="S109" t="n">
        <v>0.03</v>
      </c>
      <c r="T109" t="n">
        <v>4.0098</v>
      </c>
      <c r="U109" t="n">
        <v>0.40942</v>
      </c>
      <c r="V109" t="n">
        <v>44.89</v>
      </c>
      <c r="W109" t="n">
        <v>0.02</v>
      </c>
      <c r="X109" t="n">
        <v>0.3515</v>
      </c>
      <c r="Y109" t="n">
        <v>0.56924</v>
      </c>
      <c r="Z109" t="n">
        <v>0.37</v>
      </c>
      <c r="AA109" t="n">
        <v>54</v>
      </c>
      <c r="AB109" t="n">
        <v>29</v>
      </c>
      <c r="AC109" t="n">
        <v>0</v>
      </c>
      <c r="AD109" t="n">
        <v>280000</v>
      </c>
      <c r="AE109" t="n">
        <v>269.45</v>
      </c>
      <c r="AF109" t="n">
        <v>0.35</v>
      </c>
      <c r="AG109" t="n">
        <v>1</v>
      </c>
      <c r="AH109" t="n">
        <v>1</v>
      </c>
      <c r="AI109" t="n">
        <v>1.1425</v>
      </c>
      <c r="AJ109" t="inlineStr">
        <is>
          <t>21a_FC11_OCR1.3_DR35</t>
        </is>
      </c>
    </row>
    <row r="110">
      <c r="A110" t="inlineStr">
        <is>
          <t>PM5</t>
        </is>
      </c>
      <c r="B110" t="inlineStr">
        <is>
          <t>GHS</t>
        </is>
      </c>
      <c r="C110" t="inlineStr">
        <is>
          <t>Empire_Wind_1</t>
        </is>
      </c>
      <c r="D110" t="inlineStr">
        <is>
          <t>L2</t>
        </is>
      </c>
      <c r="E110" t="n">
        <v>0</v>
      </c>
      <c r="F110" t="n">
        <v>14</v>
      </c>
      <c r="G110" t="n">
        <v>-26.5</v>
      </c>
      <c r="H110" t="n">
        <v>40</v>
      </c>
      <c r="I110" t="n">
        <v>9.5</v>
      </c>
      <c r="J110" t="n">
        <v>88.48699999999999</v>
      </c>
      <c r="K110" t="n">
        <v>3.5821</v>
      </c>
      <c r="L110" t="n">
        <v>128.2169</v>
      </c>
      <c r="M110" t="n">
        <v>0.99636</v>
      </c>
      <c r="N110" t="n">
        <v>0.98581</v>
      </c>
      <c r="O110" t="n">
        <v>0.21024</v>
      </c>
      <c r="P110" t="n">
        <v>0.20849</v>
      </c>
      <c r="Q110" t="n">
        <v>0.44627</v>
      </c>
      <c r="R110" t="n">
        <v>1.1898</v>
      </c>
      <c r="S110" t="n">
        <v>0.03</v>
      </c>
      <c r="T110" t="n">
        <v>3.8837</v>
      </c>
      <c r="U110" t="n">
        <v>0.39214</v>
      </c>
      <c r="V110" t="n">
        <v>44.89</v>
      </c>
      <c r="W110" t="n">
        <v>0.02</v>
      </c>
      <c r="X110" t="n">
        <v>0.3515</v>
      </c>
      <c r="Y110" t="n">
        <v>0.56924</v>
      </c>
      <c r="Z110" t="n">
        <v>0.37</v>
      </c>
      <c r="AA110" t="n">
        <v>54</v>
      </c>
      <c r="AB110" t="n">
        <v>29</v>
      </c>
      <c r="AC110" t="n">
        <v>0</v>
      </c>
      <c r="AD110" t="n">
        <v>280000</v>
      </c>
      <c r="AE110" t="n">
        <v>269.45</v>
      </c>
      <c r="AF110" t="n">
        <v>0.35</v>
      </c>
      <c r="AG110" t="n">
        <v>1</v>
      </c>
      <c r="AH110" t="n">
        <v>1</v>
      </c>
      <c r="AI110" t="n">
        <v>1.1425</v>
      </c>
      <c r="AJ110" t="inlineStr">
        <is>
          <t>21a_FC11_OCR1.3_DR35</t>
        </is>
      </c>
    </row>
    <row r="111">
      <c r="A111" t="inlineStr">
        <is>
          <t>PM5</t>
        </is>
      </c>
      <c r="B111" t="inlineStr">
        <is>
          <t>GHS</t>
        </is>
      </c>
      <c r="C111" t="inlineStr">
        <is>
          <t>Empire_Wind_1</t>
        </is>
      </c>
      <c r="D111" t="inlineStr">
        <is>
          <t>L2</t>
        </is>
      </c>
      <c r="E111" t="n">
        <v>0</v>
      </c>
      <c r="F111" t="n">
        <v>14</v>
      </c>
      <c r="G111" t="n">
        <v>-26</v>
      </c>
      <c r="H111" t="n">
        <v>35</v>
      </c>
      <c r="I111" t="n">
        <v>9.5</v>
      </c>
      <c r="J111" t="n">
        <v>88.48699999999999</v>
      </c>
      <c r="K111" t="n">
        <v>3.5743</v>
      </c>
      <c r="L111" t="n">
        <v>125.8023</v>
      </c>
      <c r="M111" t="n">
        <v>0.99636</v>
      </c>
      <c r="N111" t="n">
        <v>0.94896</v>
      </c>
      <c r="O111" t="n">
        <v>0.21828</v>
      </c>
      <c r="P111" t="n">
        <v>0.20849</v>
      </c>
      <c r="Q111" t="n">
        <v>0.44627</v>
      </c>
      <c r="R111" t="n">
        <v>1.3001</v>
      </c>
      <c r="S111" t="n">
        <v>0.03</v>
      </c>
      <c r="T111" t="n">
        <v>4.0098</v>
      </c>
      <c r="U111" t="n">
        <v>0.40942</v>
      </c>
      <c r="V111" t="n">
        <v>44.89</v>
      </c>
      <c r="W111" t="n">
        <v>0.02</v>
      </c>
      <c r="X111" t="n">
        <v>0.3515</v>
      </c>
      <c r="Y111" t="n">
        <v>0.56924</v>
      </c>
      <c r="Z111" t="n">
        <v>0.37</v>
      </c>
      <c r="AA111" t="n">
        <v>54</v>
      </c>
      <c r="AB111" t="n">
        <v>29</v>
      </c>
      <c r="AC111" t="n">
        <v>0</v>
      </c>
      <c r="AD111" t="n">
        <v>280000</v>
      </c>
      <c r="AE111" t="n">
        <v>269.45</v>
      </c>
      <c r="AF111" t="n">
        <v>0.35</v>
      </c>
      <c r="AG111" t="n">
        <v>1</v>
      </c>
      <c r="AH111" t="n">
        <v>1</v>
      </c>
      <c r="AI111" t="n">
        <v>1.1425</v>
      </c>
      <c r="AJ111" t="inlineStr">
        <is>
          <t>21a_FC11_OCR1.3_DR35</t>
        </is>
      </c>
    </row>
    <row r="112">
      <c r="A112" t="inlineStr">
        <is>
          <t>PM5</t>
        </is>
      </c>
      <c r="B112" t="inlineStr">
        <is>
          <t>GHS</t>
        </is>
      </c>
      <c r="C112" t="inlineStr">
        <is>
          <t>Empire_Wind_1</t>
        </is>
      </c>
      <c r="D112" t="inlineStr">
        <is>
          <t>L2</t>
        </is>
      </c>
      <c r="E112" t="n">
        <v>0</v>
      </c>
      <c r="F112" t="n">
        <v>14</v>
      </c>
      <c r="G112" t="n">
        <v>-26</v>
      </c>
      <c r="H112" t="n">
        <v>40</v>
      </c>
      <c r="I112" t="n">
        <v>9.5</v>
      </c>
      <c r="J112" t="n">
        <v>88.48699999999999</v>
      </c>
      <c r="K112" t="n">
        <v>3.5833</v>
      </c>
      <c r="L112" t="n">
        <v>125.8023</v>
      </c>
      <c r="M112" t="n">
        <v>0.99636</v>
      </c>
      <c r="N112" t="n">
        <v>0.99168</v>
      </c>
      <c r="O112" t="n">
        <v>0.20899</v>
      </c>
      <c r="P112" t="n">
        <v>0.20849</v>
      </c>
      <c r="Q112" t="n">
        <v>0.44627</v>
      </c>
      <c r="R112" t="n">
        <v>1.1898</v>
      </c>
      <c r="S112" t="n">
        <v>0.03</v>
      </c>
      <c r="T112" t="n">
        <v>3.8837</v>
      </c>
      <c r="U112" t="n">
        <v>0.39214</v>
      </c>
      <c r="V112" t="n">
        <v>44.89</v>
      </c>
      <c r="W112" t="n">
        <v>0.02</v>
      </c>
      <c r="X112" t="n">
        <v>0.3515</v>
      </c>
      <c r="Y112" t="n">
        <v>0.56924</v>
      </c>
      <c r="Z112" t="n">
        <v>0.37</v>
      </c>
      <c r="AA112" t="n">
        <v>54</v>
      </c>
      <c r="AB112" t="n">
        <v>29</v>
      </c>
      <c r="AC112" t="n">
        <v>0</v>
      </c>
      <c r="AD112" t="n">
        <v>280000</v>
      </c>
      <c r="AE112" t="n">
        <v>269.45</v>
      </c>
      <c r="AF112" t="n">
        <v>0.35</v>
      </c>
      <c r="AG112" t="n">
        <v>1</v>
      </c>
      <c r="AH112" t="n">
        <v>1</v>
      </c>
      <c r="AI112" t="n">
        <v>1.1425</v>
      </c>
      <c r="AJ112" t="inlineStr">
        <is>
          <t>21a_FC11_OCR1.3_DR35</t>
        </is>
      </c>
    </row>
    <row r="113">
      <c r="A113" t="inlineStr">
        <is>
          <t>PM5</t>
        </is>
      </c>
      <c r="B113" t="inlineStr">
        <is>
          <t>GHS</t>
        </is>
      </c>
      <c r="C113" t="inlineStr">
        <is>
          <t>Empire_Wind_1</t>
        </is>
      </c>
      <c r="D113" t="inlineStr">
        <is>
          <t>L2</t>
        </is>
      </c>
      <c r="E113" t="n">
        <v>0</v>
      </c>
      <c r="F113" t="n">
        <v>14</v>
      </c>
      <c r="G113" t="n">
        <v>-25.5</v>
      </c>
      <c r="H113" t="n">
        <v>35</v>
      </c>
      <c r="I113" t="n">
        <v>9.5</v>
      </c>
      <c r="J113" t="n">
        <v>88.48699999999999</v>
      </c>
      <c r="K113" t="n">
        <v>3.5757</v>
      </c>
      <c r="L113" t="n">
        <v>123.3878</v>
      </c>
      <c r="M113" t="n">
        <v>0.99636</v>
      </c>
      <c r="N113" t="n">
        <v>0.95517</v>
      </c>
      <c r="O113" t="n">
        <v>0.21685</v>
      </c>
      <c r="P113" t="n">
        <v>0.20849</v>
      </c>
      <c r="Q113" t="n">
        <v>0.44627</v>
      </c>
      <c r="R113" t="n">
        <v>1.3001</v>
      </c>
      <c r="S113" t="n">
        <v>0.03</v>
      </c>
      <c r="T113" t="n">
        <v>4.0098</v>
      </c>
      <c r="U113" t="n">
        <v>0.40942</v>
      </c>
      <c r="V113" t="n">
        <v>44.89</v>
      </c>
      <c r="W113" t="n">
        <v>0.02</v>
      </c>
      <c r="X113" t="n">
        <v>0.3515</v>
      </c>
      <c r="Y113" t="n">
        <v>0.56924</v>
      </c>
      <c r="Z113" t="n">
        <v>0.37</v>
      </c>
      <c r="AA113" t="n">
        <v>54</v>
      </c>
      <c r="AB113" t="n">
        <v>29</v>
      </c>
      <c r="AC113" t="n">
        <v>0</v>
      </c>
      <c r="AD113" t="n">
        <v>280000</v>
      </c>
      <c r="AE113" t="n">
        <v>269.45</v>
      </c>
      <c r="AF113" t="n">
        <v>0.35</v>
      </c>
      <c r="AG113" t="n">
        <v>1</v>
      </c>
      <c r="AH113" t="n">
        <v>1</v>
      </c>
      <c r="AI113" t="n">
        <v>1.1425</v>
      </c>
      <c r="AJ113" t="inlineStr">
        <is>
          <t>21a_FC11_OCR1.3_DR35</t>
        </is>
      </c>
    </row>
    <row r="114">
      <c r="A114" t="inlineStr">
        <is>
          <t>PM5</t>
        </is>
      </c>
      <c r="B114" t="inlineStr">
        <is>
          <t>GHS</t>
        </is>
      </c>
      <c r="C114" t="inlineStr">
        <is>
          <t>Empire_Wind_1</t>
        </is>
      </c>
      <c r="D114" t="inlineStr">
        <is>
          <t>L2</t>
        </is>
      </c>
      <c r="E114" t="n">
        <v>0</v>
      </c>
      <c r="F114" t="n">
        <v>14</v>
      </c>
      <c r="G114" t="n">
        <v>-25.5</v>
      </c>
      <c r="H114" t="n">
        <v>40</v>
      </c>
      <c r="I114" t="n">
        <v>9.5</v>
      </c>
      <c r="J114" t="n">
        <v>88.48699999999999</v>
      </c>
      <c r="K114" t="n">
        <v>3.5844</v>
      </c>
      <c r="L114" t="n">
        <v>123.3878</v>
      </c>
      <c r="M114" t="n">
        <v>0.99636</v>
      </c>
      <c r="N114" t="n">
        <v>0.99761</v>
      </c>
      <c r="O114" t="n">
        <v>0.20774</v>
      </c>
      <c r="P114" t="n">
        <v>0.20849</v>
      </c>
      <c r="Q114" t="n">
        <v>0.44627</v>
      </c>
      <c r="R114" t="n">
        <v>1.1898</v>
      </c>
      <c r="S114" t="n">
        <v>0.03</v>
      </c>
      <c r="T114" t="n">
        <v>3.8837</v>
      </c>
      <c r="U114" t="n">
        <v>0.39214</v>
      </c>
      <c r="V114" t="n">
        <v>44.89</v>
      </c>
      <c r="W114" t="n">
        <v>0.02</v>
      </c>
      <c r="X114" t="n">
        <v>0.3515</v>
      </c>
      <c r="Y114" t="n">
        <v>0.56924</v>
      </c>
      <c r="Z114" t="n">
        <v>0.37</v>
      </c>
      <c r="AA114" t="n">
        <v>54</v>
      </c>
      <c r="AB114" t="n">
        <v>29</v>
      </c>
      <c r="AC114" t="n">
        <v>0</v>
      </c>
      <c r="AD114" t="n">
        <v>280000</v>
      </c>
      <c r="AE114" t="n">
        <v>269.45</v>
      </c>
      <c r="AF114" t="n">
        <v>0.35</v>
      </c>
      <c r="AG114" t="n">
        <v>1</v>
      </c>
      <c r="AH114" t="n">
        <v>1</v>
      </c>
      <c r="AI114" t="n">
        <v>1.1425</v>
      </c>
      <c r="AJ114" t="inlineStr">
        <is>
          <t>21a_FC11_OCR1.3_DR35</t>
        </is>
      </c>
    </row>
    <row r="115">
      <c r="A115" t="inlineStr">
        <is>
          <t>PM5</t>
        </is>
      </c>
      <c r="B115" t="inlineStr">
        <is>
          <t>GHS</t>
        </is>
      </c>
      <c r="C115" t="inlineStr">
        <is>
          <t>Empire_Wind_1</t>
        </is>
      </c>
      <c r="D115" t="inlineStr">
        <is>
          <t>L2</t>
        </is>
      </c>
      <c r="E115" t="n">
        <v>0</v>
      </c>
      <c r="F115" t="n">
        <v>15</v>
      </c>
      <c r="G115" t="n">
        <v>-31</v>
      </c>
      <c r="H115" t="n">
        <v>35</v>
      </c>
      <c r="I115" t="n">
        <v>9.5</v>
      </c>
      <c r="J115" t="n">
        <v>88.48699999999999</v>
      </c>
      <c r="K115" t="n">
        <v>3.5606</v>
      </c>
      <c r="L115" t="n">
        <v>149.948</v>
      </c>
      <c r="M115" t="n">
        <v>0.99636</v>
      </c>
      <c r="N115" t="n">
        <v>0.89102</v>
      </c>
      <c r="O115" t="n">
        <v>0.23256</v>
      </c>
      <c r="P115" t="n">
        <v>0.20849</v>
      </c>
      <c r="Q115" t="n">
        <v>0.44627</v>
      </c>
      <c r="R115" t="n">
        <v>1.3001</v>
      </c>
      <c r="S115" t="n">
        <v>0.03</v>
      </c>
      <c r="T115" t="n">
        <v>4.0098</v>
      </c>
      <c r="U115" t="n">
        <v>0.40942</v>
      </c>
      <c r="V115" t="n">
        <v>44.89</v>
      </c>
      <c r="W115" t="n">
        <v>0.02</v>
      </c>
      <c r="X115" t="n">
        <v>0.3515</v>
      </c>
      <c r="Y115" t="n">
        <v>0.56924</v>
      </c>
      <c r="Z115" t="n">
        <v>0.37</v>
      </c>
      <c r="AA115" t="n">
        <v>54</v>
      </c>
      <c r="AB115" t="n">
        <v>29</v>
      </c>
      <c r="AC115" t="n">
        <v>0</v>
      </c>
      <c r="AD115" t="n">
        <v>280000</v>
      </c>
      <c r="AE115" t="n">
        <v>299.75</v>
      </c>
      <c r="AF115" t="n">
        <v>0.35</v>
      </c>
      <c r="AG115" t="n">
        <v>1</v>
      </c>
      <c r="AH115" t="n">
        <v>1</v>
      </c>
      <c r="AI115" t="n">
        <v>1.1425</v>
      </c>
      <c r="AJ115" t="inlineStr">
        <is>
          <t>21a_FC11_OCR1.3_DR35</t>
        </is>
      </c>
    </row>
    <row r="116">
      <c r="A116" t="inlineStr">
        <is>
          <t>PM5</t>
        </is>
      </c>
      <c r="B116" t="inlineStr">
        <is>
          <t>GHS</t>
        </is>
      </c>
      <c r="C116" t="inlineStr">
        <is>
          <t>Empire_Wind_1</t>
        </is>
      </c>
      <c r="D116" t="inlineStr">
        <is>
          <t>L2</t>
        </is>
      </c>
      <c r="E116" t="n">
        <v>0</v>
      </c>
      <c r="F116" t="n">
        <v>15</v>
      </c>
      <c r="G116" t="n">
        <v>-31</v>
      </c>
      <c r="H116" t="n">
        <v>40</v>
      </c>
      <c r="I116" t="n">
        <v>9.5</v>
      </c>
      <c r="J116" t="n">
        <v>88.48699999999999</v>
      </c>
      <c r="K116" t="n">
        <v>3.5713</v>
      </c>
      <c r="L116" t="n">
        <v>149.948</v>
      </c>
      <c r="M116" t="n">
        <v>0.99636</v>
      </c>
      <c r="N116" t="n">
        <v>0.93602</v>
      </c>
      <c r="O116" t="n">
        <v>0.22149</v>
      </c>
      <c r="P116" t="n">
        <v>0.20849</v>
      </c>
      <c r="Q116" t="n">
        <v>0.44627</v>
      </c>
      <c r="R116" t="n">
        <v>1.1898</v>
      </c>
      <c r="S116" t="n">
        <v>0.03</v>
      </c>
      <c r="T116" t="n">
        <v>3.8837</v>
      </c>
      <c r="U116" t="n">
        <v>0.39214</v>
      </c>
      <c r="V116" t="n">
        <v>44.89</v>
      </c>
      <c r="W116" t="n">
        <v>0.02</v>
      </c>
      <c r="X116" t="n">
        <v>0.3515</v>
      </c>
      <c r="Y116" t="n">
        <v>0.56924</v>
      </c>
      <c r="Z116" t="n">
        <v>0.37</v>
      </c>
      <c r="AA116" t="n">
        <v>54</v>
      </c>
      <c r="AB116" t="n">
        <v>29</v>
      </c>
      <c r="AC116" t="n">
        <v>0</v>
      </c>
      <c r="AD116" t="n">
        <v>280000</v>
      </c>
      <c r="AE116" t="n">
        <v>299.75</v>
      </c>
      <c r="AF116" t="n">
        <v>0.35</v>
      </c>
      <c r="AG116" t="n">
        <v>1</v>
      </c>
      <c r="AH116" t="n">
        <v>1</v>
      </c>
      <c r="AI116" t="n">
        <v>1.1425</v>
      </c>
      <c r="AJ116" t="inlineStr">
        <is>
          <t>21a_FC11_OCR1.3_DR35</t>
        </is>
      </c>
    </row>
    <row r="117">
      <c r="A117" t="inlineStr">
        <is>
          <t>PM5</t>
        </is>
      </c>
      <c r="B117" t="inlineStr">
        <is>
          <t>GHS</t>
        </is>
      </c>
      <c r="C117" t="inlineStr">
        <is>
          <t>Empire_Wind_1</t>
        </is>
      </c>
      <c r="D117" t="inlineStr">
        <is>
          <t>L2</t>
        </is>
      </c>
      <c r="E117" t="n">
        <v>0</v>
      </c>
      <c r="F117" t="n">
        <v>15</v>
      </c>
      <c r="G117" t="n">
        <v>-30.5</v>
      </c>
      <c r="H117" t="n">
        <v>35</v>
      </c>
      <c r="I117" t="n">
        <v>9.5</v>
      </c>
      <c r="J117" t="n">
        <v>88.48699999999999</v>
      </c>
      <c r="K117" t="n">
        <v>3.562</v>
      </c>
      <c r="L117" t="n">
        <v>147.5335</v>
      </c>
      <c r="M117" t="n">
        <v>0.99636</v>
      </c>
      <c r="N117" t="n">
        <v>0.89649</v>
      </c>
      <c r="O117" t="n">
        <v>0.23113</v>
      </c>
      <c r="P117" t="n">
        <v>0.20849</v>
      </c>
      <c r="Q117" t="n">
        <v>0.44627</v>
      </c>
      <c r="R117" t="n">
        <v>1.3001</v>
      </c>
      <c r="S117" t="n">
        <v>0.03</v>
      </c>
      <c r="T117" t="n">
        <v>4.0098</v>
      </c>
      <c r="U117" t="n">
        <v>0.40942</v>
      </c>
      <c r="V117" t="n">
        <v>44.89</v>
      </c>
      <c r="W117" t="n">
        <v>0.02</v>
      </c>
      <c r="X117" t="n">
        <v>0.3515</v>
      </c>
      <c r="Y117" t="n">
        <v>0.56924</v>
      </c>
      <c r="Z117" t="n">
        <v>0.37</v>
      </c>
      <c r="AA117" t="n">
        <v>54</v>
      </c>
      <c r="AB117" t="n">
        <v>29</v>
      </c>
      <c r="AC117" t="n">
        <v>0</v>
      </c>
      <c r="AD117" t="n">
        <v>280000</v>
      </c>
      <c r="AE117" t="n">
        <v>299.75</v>
      </c>
      <c r="AF117" t="n">
        <v>0.35</v>
      </c>
      <c r="AG117" t="n">
        <v>1</v>
      </c>
      <c r="AH117" t="n">
        <v>1</v>
      </c>
      <c r="AI117" t="n">
        <v>1.1425</v>
      </c>
      <c r="AJ117" t="inlineStr">
        <is>
          <t>21a_FC11_OCR1.3_DR35</t>
        </is>
      </c>
    </row>
    <row r="118">
      <c r="A118" t="inlineStr">
        <is>
          <t>PM5</t>
        </is>
      </c>
      <c r="B118" t="inlineStr">
        <is>
          <t>GHS</t>
        </is>
      </c>
      <c r="C118" t="inlineStr">
        <is>
          <t>Empire_Wind_1</t>
        </is>
      </c>
      <c r="D118" t="inlineStr">
        <is>
          <t>L2</t>
        </is>
      </c>
      <c r="E118" t="n">
        <v>0</v>
      </c>
      <c r="F118" t="n">
        <v>15</v>
      </c>
      <c r="G118" t="n">
        <v>-30.5</v>
      </c>
      <c r="H118" t="n">
        <v>40</v>
      </c>
      <c r="I118" t="n">
        <v>9.5</v>
      </c>
      <c r="J118" t="n">
        <v>88.48699999999999</v>
      </c>
      <c r="K118" t="n">
        <v>3.5725</v>
      </c>
      <c r="L118" t="n">
        <v>147.5335</v>
      </c>
      <c r="M118" t="n">
        <v>0.99636</v>
      </c>
      <c r="N118" t="n">
        <v>0.94131</v>
      </c>
      <c r="O118" t="n">
        <v>0.22024</v>
      </c>
      <c r="P118" t="n">
        <v>0.20849</v>
      </c>
      <c r="Q118" t="n">
        <v>0.44627</v>
      </c>
      <c r="R118" t="n">
        <v>1.1898</v>
      </c>
      <c r="S118" t="n">
        <v>0.03</v>
      </c>
      <c r="T118" t="n">
        <v>3.8837</v>
      </c>
      <c r="U118" t="n">
        <v>0.39214</v>
      </c>
      <c r="V118" t="n">
        <v>44.89</v>
      </c>
      <c r="W118" t="n">
        <v>0.02</v>
      </c>
      <c r="X118" t="n">
        <v>0.3515</v>
      </c>
      <c r="Y118" t="n">
        <v>0.56924</v>
      </c>
      <c r="Z118" t="n">
        <v>0.37</v>
      </c>
      <c r="AA118" t="n">
        <v>54</v>
      </c>
      <c r="AB118" t="n">
        <v>29</v>
      </c>
      <c r="AC118" t="n">
        <v>0</v>
      </c>
      <c r="AD118" t="n">
        <v>280000</v>
      </c>
      <c r="AE118" t="n">
        <v>299.75</v>
      </c>
      <c r="AF118" t="n">
        <v>0.35</v>
      </c>
      <c r="AG118" t="n">
        <v>1</v>
      </c>
      <c r="AH118" t="n">
        <v>1</v>
      </c>
      <c r="AI118" t="n">
        <v>1.1425</v>
      </c>
      <c r="AJ118" t="inlineStr">
        <is>
          <t>21a_FC11_OCR1.3_DR35</t>
        </is>
      </c>
    </row>
    <row r="119">
      <c r="A119" t="inlineStr">
        <is>
          <t>PM5</t>
        </is>
      </c>
      <c r="B119" t="inlineStr">
        <is>
          <t>GHS</t>
        </is>
      </c>
      <c r="C119" t="inlineStr">
        <is>
          <t>Empire_Wind_1</t>
        </is>
      </c>
      <c r="D119" t="inlineStr">
        <is>
          <t>L2</t>
        </is>
      </c>
      <c r="E119" t="n">
        <v>0</v>
      </c>
      <c r="F119" t="n">
        <v>15</v>
      </c>
      <c r="G119" t="n">
        <v>-30</v>
      </c>
      <c r="H119" t="n">
        <v>35</v>
      </c>
      <c r="I119" t="n">
        <v>9.5</v>
      </c>
      <c r="J119" t="n">
        <v>88.48699999999999</v>
      </c>
      <c r="K119" t="n">
        <v>3.5634</v>
      </c>
      <c r="L119" t="n">
        <v>145.1189</v>
      </c>
      <c r="M119" t="n">
        <v>0.99636</v>
      </c>
      <c r="N119" t="n">
        <v>0.90204</v>
      </c>
      <c r="O119" t="n">
        <v>0.2297</v>
      </c>
      <c r="P119" t="n">
        <v>0.20849</v>
      </c>
      <c r="Q119" t="n">
        <v>0.44627</v>
      </c>
      <c r="R119" t="n">
        <v>1.3001</v>
      </c>
      <c r="S119" t="n">
        <v>0.03</v>
      </c>
      <c r="T119" t="n">
        <v>4.0098</v>
      </c>
      <c r="U119" t="n">
        <v>0.40942</v>
      </c>
      <c r="V119" t="n">
        <v>44.89</v>
      </c>
      <c r="W119" t="n">
        <v>0.02</v>
      </c>
      <c r="X119" t="n">
        <v>0.3515</v>
      </c>
      <c r="Y119" t="n">
        <v>0.56924</v>
      </c>
      <c r="Z119" t="n">
        <v>0.37</v>
      </c>
      <c r="AA119" t="n">
        <v>54</v>
      </c>
      <c r="AB119" t="n">
        <v>29</v>
      </c>
      <c r="AC119" t="n">
        <v>0</v>
      </c>
      <c r="AD119" t="n">
        <v>280000</v>
      </c>
      <c r="AE119" t="n">
        <v>299.75</v>
      </c>
      <c r="AF119" t="n">
        <v>0.35</v>
      </c>
      <c r="AG119" t="n">
        <v>1</v>
      </c>
      <c r="AH119" t="n">
        <v>1</v>
      </c>
      <c r="AI119" t="n">
        <v>1.1425</v>
      </c>
      <c r="AJ119" t="inlineStr">
        <is>
          <t>21a_FC11_OCR1.3_DR35</t>
        </is>
      </c>
    </row>
    <row r="120">
      <c r="A120" t="inlineStr">
        <is>
          <t>PM5</t>
        </is>
      </c>
      <c r="B120" t="inlineStr">
        <is>
          <t>GHS</t>
        </is>
      </c>
      <c r="C120" t="inlineStr">
        <is>
          <t>Empire_Wind_1</t>
        </is>
      </c>
      <c r="D120" t="inlineStr">
        <is>
          <t>L2</t>
        </is>
      </c>
      <c r="E120" t="n">
        <v>0</v>
      </c>
      <c r="F120" t="n">
        <v>15</v>
      </c>
      <c r="G120" t="n">
        <v>-30</v>
      </c>
      <c r="H120" t="n">
        <v>40</v>
      </c>
      <c r="I120" t="n">
        <v>9.5</v>
      </c>
      <c r="J120" t="n">
        <v>88.48699999999999</v>
      </c>
      <c r="K120" t="n">
        <v>3.5737</v>
      </c>
      <c r="L120" t="n">
        <v>145.1189</v>
      </c>
      <c r="M120" t="n">
        <v>0.99636</v>
      </c>
      <c r="N120" t="n">
        <v>0.94665</v>
      </c>
      <c r="O120" t="n">
        <v>0.21899</v>
      </c>
      <c r="P120" t="n">
        <v>0.20849</v>
      </c>
      <c r="Q120" t="n">
        <v>0.44627</v>
      </c>
      <c r="R120" t="n">
        <v>1.1898</v>
      </c>
      <c r="S120" t="n">
        <v>0.03</v>
      </c>
      <c r="T120" t="n">
        <v>3.8837</v>
      </c>
      <c r="U120" t="n">
        <v>0.39214</v>
      </c>
      <c r="V120" t="n">
        <v>44.89</v>
      </c>
      <c r="W120" t="n">
        <v>0.02</v>
      </c>
      <c r="X120" t="n">
        <v>0.3515</v>
      </c>
      <c r="Y120" t="n">
        <v>0.56924</v>
      </c>
      <c r="Z120" t="n">
        <v>0.37</v>
      </c>
      <c r="AA120" t="n">
        <v>54</v>
      </c>
      <c r="AB120" t="n">
        <v>29</v>
      </c>
      <c r="AC120" t="n">
        <v>0</v>
      </c>
      <c r="AD120" t="n">
        <v>280000</v>
      </c>
      <c r="AE120" t="n">
        <v>299.75</v>
      </c>
      <c r="AF120" t="n">
        <v>0.35</v>
      </c>
      <c r="AG120" t="n">
        <v>1</v>
      </c>
      <c r="AH120" t="n">
        <v>1</v>
      </c>
      <c r="AI120" t="n">
        <v>1.1425</v>
      </c>
      <c r="AJ120" t="inlineStr">
        <is>
          <t>21a_FC11_OCR1.3_DR35</t>
        </is>
      </c>
    </row>
    <row r="121">
      <c r="A121" t="inlineStr">
        <is>
          <t>PM5</t>
        </is>
      </c>
      <c r="B121" t="inlineStr">
        <is>
          <t>GHS</t>
        </is>
      </c>
      <c r="C121" t="inlineStr">
        <is>
          <t>Empire_Wind_1</t>
        </is>
      </c>
      <c r="D121" t="inlineStr">
        <is>
          <t>L2</t>
        </is>
      </c>
      <c r="E121" t="n">
        <v>0</v>
      </c>
      <c r="F121" t="n">
        <v>15</v>
      </c>
      <c r="G121" t="n">
        <v>-29.5</v>
      </c>
      <c r="H121" t="n">
        <v>35</v>
      </c>
      <c r="I121" t="n">
        <v>9.5</v>
      </c>
      <c r="J121" t="n">
        <v>88.48699999999999</v>
      </c>
      <c r="K121" t="n">
        <v>3.5648</v>
      </c>
      <c r="L121" t="n">
        <v>142.7043</v>
      </c>
      <c r="M121" t="n">
        <v>0.99636</v>
      </c>
      <c r="N121" t="n">
        <v>0.90765</v>
      </c>
      <c r="O121" t="n">
        <v>0.22828</v>
      </c>
      <c r="P121" t="n">
        <v>0.20849</v>
      </c>
      <c r="Q121" t="n">
        <v>0.44627</v>
      </c>
      <c r="R121" t="n">
        <v>1.3001</v>
      </c>
      <c r="S121" t="n">
        <v>0.03</v>
      </c>
      <c r="T121" t="n">
        <v>4.0098</v>
      </c>
      <c r="U121" t="n">
        <v>0.40942</v>
      </c>
      <c r="V121" t="n">
        <v>44.89</v>
      </c>
      <c r="W121" t="n">
        <v>0.02</v>
      </c>
      <c r="X121" t="n">
        <v>0.3515</v>
      </c>
      <c r="Y121" t="n">
        <v>0.56924</v>
      </c>
      <c r="Z121" t="n">
        <v>0.37</v>
      </c>
      <c r="AA121" t="n">
        <v>54</v>
      </c>
      <c r="AB121" t="n">
        <v>29</v>
      </c>
      <c r="AC121" t="n">
        <v>0</v>
      </c>
      <c r="AD121" t="n">
        <v>280000</v>
      </c>
      <c r="AE121" t="n">
        <v>299.75</v>
      </c>
      <c r="AF121" t="n">
        <v>0.35</v>
      </c>
      <c r="AG121" t="n">
        <v>1</v>
      </c>
      <c r="AH121" t="n">
        <v>1</v>
      </c>
      <c r="AI121" t="n">
        <v>1.1425</v>
      </c>
      <c r="AJ121" t="inlineStr">
        <is>
          <t>21a_FC11_OCR1.3_DR35</t>
        </is>
      </c>
    </row>
    <row r="122">
      <c r="A122" t="inlineStr">
        <is>
          <t>PM5</t>
        </is>
      </c>
      <c r="B122" t="inlineStr">
        <is>
          <t>GHS</t>
        </is>
      </c>
      <c r="C122" t="inlineStr">
        <is>
          <t>Empire_Wind_1</t>
        </is>
      </c>
      <c r="D122" t="inlineStr">
        <is>
          <t>L2</t>
        </is>
      </c>
      <c r="E122" t="n">
        <v>0</v>
      </c>
      <c r="F122" t="n">
        <v>15</v>
      </c>
      <c r="G122" t="n">
        <v>-29.5</v>
      </c>
      <c r="H122" t="n">
        <v>40</v>
      </c>
      <c r="I122" t="n">
        <v>9.5</v>
      </c>
      <c r="J122" t="n">
        <v>88.48699999999999</v>
      </c>
      <c r="K122" t="n">
        <v>3.5749</v>
      </c>
      <c r="L122" t="n">
        <v>142.7043</v>
      </c>
      <c r="M122" t="n">
        <v>0.99636</v>
      </c>
      <c r="N122" t="n">
        <v>0.95205</v>
      </c>
      <c r="O122" t="n">
        <v>0.21774</v>
      </c>
      <c r="P122" t="n">
        <v>0.20849</v>
      </c>
      <c r="Q122" t="n">
        <v>0.44627</v>
      </c>
      <c r="R122" t="n">
        <v>1.1898</v>
      </c>
      <c r="S122" t="n">
        <v>0.03</v>
      </c>
      <c r="T122" t="n">
        <v>3.8837</v>
      </c>
      <c r="U122" t="n">
        <v>0.39214</v>
      </c>
      <c r="V122" t="n">
        <v>44.89</v>
      </c>
      <c r="W122" t="n">
        <v>0.02</v>
      </c>
      <c r="X122" t="n">
        <v>0.3515</v>
      </c>
      <c r="Y122" t="n">
        <v>0.56924</v>
      </c>
      <c r="Z122" t="n">
        <v>0.37</v>
      </c>
      <c r="AA122" t="n">
        <v>54</v>
      </c>
      <c r="AB122" t="n">
        <v>29</v>
      </c>
      <c r="AC122" t="n">
        <v>0</v>
      </c>
      <c r="AD122" t="n">
        <v>280000</v>
      </c>
      <c r="AE122" t="n">
        <v>299.75</v>
      </c>
      <c r="AF122" t="n">
        <v>0.35</v>
      </c>
      <c r="AG122" t="n">
        <v>1</v>
      </c>
      <c r="AH122" t="n">
        <v>1</v>
      </c>
      <c r="AI122" t="n">
        <v>1.1425</v>
      </c>
      <c r="AJ122" t="inlineStr">
        <is>
          <t>21a_FC11_OCR1.3_DR35</t>
        </is>
      </c>
    </row>
    <row r="123">
      <c r="A123" t="inlineStr">
        <is>
          <t>PM5</t>
        </is>
      </c>
      <c r="B123" t="inlineStr">
        <is>
          <t>GHS</t>
        </is>
      </c>
      <c r="C123" t="inlineStr">
        <is>
          <t>Empire_Wind_1</t>
        </is>
      </c>
      <c r="D123" t="inlineStr">
        <is>
          <t>L2</t>
        </is>
      </c>
      <c r="E123" t="n">
        <v>0</v>
      </c>
      <c r="F123" t="n">
        <v>15</v>
      </c>
      <c r="G123" t="n">
        <v>-29</v>
      </c>
      <c r="H123" t="n">
        <v>35</v>
      </c>
      <c r="I123" t="n">
        <v>9.5</v>
      </c>
      <c r="J123" t="n">
        <v>88.48699999999999</v>
      </c>
      <c r="K123" t="n">
        <v>3.5661</v>
      </c>
      <c r="L123" t="n">
        <v>140.2897</v>
      </c>
      <c r="M123" t="n">
        <v>0.99636</v>
      </c>
      <c r="N123" t="n">
        <v>0.91333</v>
      </c>
      <c r="O123" t="n">
        <v>0.22685</v>
      </c>
      <c r="P123" t="n">
        <v>0.20849</v>
      </c>
      <c r="Q123" t="n">
        <v>0.44627</v>
      </c>
      <c r="R123" t="n">
        <v>1.3001</v>
      </c>
      <c r="S123" t="n">
        <v>0.03</v>
      </c>
      <c r="T123" t="n">
        <v>4.0098</v>
      </c>
      <c r="U123" t="n">
        <v>0.40942</v>
      </c>
      <c r="V123" t="n">
        <v>44.89</v>
      </c>
      <c r="W123" t="n">
        <v>0.02</v>
      </c>
      <c r="X123" t="n">
        <v>0.3515</v>
      </c>
      <c r="Y123" t="n">
        <v>0.56924</v>
      </c>
      <c r="Z123" t="n">
        <v>0.37</v>
      </c>
      <c r="AA123" t="n">
        <v>54</v>
      </c>
      <c r="AB123" t="n">
        <v>29</v>
      </c>
      <c r="AC123" t="n">
        <v>0</v>
      </c>
      <c r="AD123" t="n">
        <v>280000</v>
      </c>
      <c r="AE123" t="n">
        <v>299.75</v>
      </c>
      <c r="AF123" t="n">
        <v>0.35</v>
      </c>
      <c r="AG123" t="n">
        <v>1</v>
      </c>
      <c r="AH123" t="n">
        <v>1</v>
      </c>
      <c r="AI123" t="n">
        <v>1.1425</v>
      </c>
      <c r="AJ123" t="inlineStr">
        <is>
          <t>21a_FC11_OCR1.3_DR35</t>
        </is>
      </c>
    </row>
    <row r="124">
      <c r="A124" t="inlineStr">
        <is>
          <t>PM5</t>
        </is>
      </c>
      <c r="B124" t="inlineStr">
        <is>
          <t>GHS</t>
        </is>
      </c>
      <c r="C124" t="inlineStr">
        <is>
          <t>Empire_Wind_1</t>
        </is>
      </c>
      <c r="D124" t="inlineStr">
        <is>
          <t>L2</t>
        </is>
      </c>
      <c r="E124" t="n">
        <v>0</v>
      </c>
      <c r="F124" t="n">
        <v>15</v>
      </c>
      <c r="G124" t="n">
        <v>-29</v>
      </c>
      <c r="H124" t="n">
        <v>40</v>
      </c>
      <c r="I124" t="n">
        <v>9.5</v>
      </c>
      <c r="J124" t="n">
        <v>88.48699999999999</v>
      </c>
      <c r="K124" t="n">
        <v>3.5761</v>
      </c>
      <c r="L124" t="n">
        <v>140.2897</v>
      </c>
      <c r="M124" t="n">
        <v>0.99636</v>
      </c>
      <c r="N124" t="n">
        <v>0.95752</v>
      </c>
      <c r="O124" t="n">
        <v>0.21649</v>
      </c>
      <c r="P124" t="n">
        <v>0.20849</v>
      </c>
      <c r="Q124" t="n">
        <v>0.44627</v>
      </c>
      <c r="R124" t="n">
        <v>1.1898</v>
      </c>
      <c r="S124" t="n">
        <v>0.03</v>
      </c>
      <c r="T124" t="n">
        <v>3.8837</v>
      </c>
      <c r="U124" t="n">
        <v>0.39214</v>
      </c>
      <c r="V124" t="n">
        <v>44.89</v>
      </c>
      <c r="W124" t="n">
        <v>0.02</v>
      </c>
      <c r="X124" t="n">
        <v>0.3515</v>
      </c>
      <c r="Y124" t="n">
        <v>0.56924</v>
      </c>
      <c r="Z124" t="n">
        <v>0.37</v>
      </c>
      <c r="AA124" t="n">
        <v>54</v>
      </c>
      <c r="AB124" t="n">
        <v>29</v>
      </c>
      <c r="AC124" t="n">
        <v>0</v>
      </c>
      <c r="AD124" t="n">
        <v>280000</v>
      </c>
      <c r="AE124" t="n">
        <v>299.75</v>
      </c>
      <c r="AF124" t="n">
        <v>0.35</v>
      </c>
      <c r="AG124" t="n">
        <v>1</v>
      </c>
      <c r="AH124" t="n">
        <v>1</v>
      </c>
      <c r="AI124" t="n">
        <v>1.1425</v>
      </c>
      <c r="AJ124" t="inlineStr">
        <is>
          <t>21a_FC11_OCR1.3_DR35</t>
        </is>
      </c>
    </row>
    <row r="125">
      <c r="A125" t="inlineStr">
        <is>
          <t>PM5</t>
        </is>
      </c>
      <c r="B125" t="inlineStr">
        <is>
          <t>GHS</t>
        </is>
      </c>
      <c r="C125" t="inlineStr">
        <is>
          <t>Empire_Wind_1</t>
        </is>
      </c>
      <c r="D125" t="inlineStr">
        <is>
          <t>L2</t>
        </is>
      </c>
      <c r="E125" t="n">
        <v>0</v>
      </c>
      <c r="F125" t="n">
        <v>15</v>
      </c>
      <c r="G125" t="n">
        <v>-28.5</v>
      </c>
      <c r="H125" t="n">
        <v>35</v>
      </c>
      <c r="I125" t="n">
        <v>9.5</v>
      </c>
      <c r="J125" t="n">
        <v>88.48699999999999</v>
      </c>
      <c r="K125" t="n">
        <v>3.5675</v>
      </c>
      <c r="L125" t="n">
        <v>137.8752</v>
      </c>
      <c r="M125" t="n">
        <v>0.99636</v>
      </c>
      <c r="N125" t="n">
        <v>0.91908</v>
      </c>
      <c r="O125" t="n">
        <v>0.22542</v>
      </c>
      <c r="P125" t="n">
        <v>0.20849</v>
      </c>
      <c r="Q125" t="n">
        <v>0.44627</v>
      </c>
      <c r="R125" t="n">
        <v>1.3001</v>
      </c>
      <c r="S125" t="n">
        <v>0.03</v>
      </c>
      <c r="T125" t="n">
        <v>4.0098</v>
      </c>
      <c r="U125" t="n">
        <v>0.40942</v>
      </c>
      <c r="V125" t="n">
        <v>44.89</v>
      </c>
      <c r="W125" t="n">
        <v>0.02</v>
      </c>
      <c r="X125" t="n">
        <v>0.3515</v>
      </c>
      <c r="Y125" t="n">
        <v>0.56924</v>
      </c>
      <c r="Z125" t="n">
        <v>0.37</v>
      </c>
      <c r="AA125" t="n">
        <v>54</v>
      </c>
      <c r="AB125" t="n">
        <v>29</v>
      </c>
      <c r="AC125" t="n">
        <v>0</v>
      </c>
      <c r="AD125" t="n">
        <v>280000</v>
      </c>
      <c r="AE125" t="n">
        <v>299.75</v>
      </c>
      <c r="AF125" t="n">
        <v>0.35</v>
      </c>
      <c r="AG125" t="n">
        <v>1</v>
      </c>
      <c r="AH125" t="n">
        <v>1</v>
      </c>
      <c r="AI125" t="n">
        <v>1.1425</v>
      </c>
      <c r="AJ125" t="inlineStr">
        <is>
          <t>21a_FC11_OCR1.3_DR35</t>
        </is>
      </c>
    </row>
    <row r="126">
      <c r="A126" t="inlineStr">
        <is>
          <t>PM5</t>
        </is>
      </c>
      <c r="B126" t="inlineStr">
        <is>
          <t>GHS</t>
        </is>
      </c>
      <c r="C126" t="inlineStr">
        <is>
          <t>Empire_Wind_1</t>
        </is>
      </c>
      <c r="D126" t="inlineStr">
        <is>
          <t>L2</t>
        </is>
      </c>
      <c r="E126" t="n">
        <v>0</v>
      </c>
      <c r="F126" t="n">
        <v>15</v>
      </c>
      <c r="G126" t="n">
        <v>-28.5</v>
      </c>
      <c r="H126" t="n">
        <v>40</v>
      </c>
      <c r="I126" t="n">
        <v>9.5</v>
      </c>
      <c r="J126" t="n">
        <v>88.48699999999999</v>
      </c>
      <c r="K126" t="n">
        <v>3.5773</v>
      </c>
      <c r="L126" t="n">
        <v>137.8752</v>
      </c>
      <c r="M126" t="n">
        <v>0.99636</v>
      </c>
      <c r="N126" t="n">
        <v>0.96305</v>
      </c>
      <c r="O126" t="n">
        <v>0.21524</v>
      </c>
      <c r="P126" t="n">
        <v>0.20849</v>
      </c>
      <c r="Q126" t="n">
        <v>0.44627</v>
      </c>
      <c r="R126" t="n">
        <v>1.1898</v>
      </c>
      <c r="S126" t="n">
        <v>0.03</v>
      </c>
      <c r="T126" t="n">
        <v>3.8837</v>
      </c>
      <c r="U126" t="n">
        <v>0.39214</v>
      </c>
      <c r="V126" t="n">
        <v>44.89</v>
      </c>
      <c r="W126" t="n">
        <v>0.02</v>
      </c>
      <c r="X126" t="n">
        <v>0.3515</v>
      </c>
      <c r="Y126" t="n">
        <v>0.56924</v>
      </c>
      <c r="Z126" t="n">
        <v>0.37</v>
      </c>
      <c r="AA126" t="n">
        <v>54</v>
      </c>
      <c r="AB126" t="n">
        <v>29</v>
      </c>
      <c r="AC126" t="n">
        <v>0</v>
      </c>
      <c r="AD126" t="n">
        <v>280000</v>
      </c>
      <c r="AE126" t="n">
        <v>299.75</v>
      </c>
      <c r="AF126" t="n">
        <v>0.35</v>
      </c>
      <c r="AG126" t="n">
        <v>1</v>
      </c>
      <c r="AH126" t="n">
        <v>1</v>
      </c>
      <c r="AI126" t="n">
        <v>1.1425</v>
      </c>
      <c r="AJ126" t="inlineStr">
        <is>
          <t>21a_FC11_OCR1.3_DR35</t>
        </is>
      </c>
    </row>
    <row r="127">
      <c r="A127" t="inlineStr">
        <is>
          <t>PM5</t>
        </is>
      </c>
      <c r="B127" t="inlineStr">
        <is>
          <t>GHS</t>
        </is>
      </c>
      <c r="C127" t="inlineStr">
        <is>
          <t>Empire_Wind_1</t>
        </is>
      </c>
      <c r="D127" t="inlineStr">
        <is>
          <t>S3</t>
        </is>
      </c>
      <c r="E127" t="n">
        <v>0</v>
      </c>
      <c r="F127" t="n">
        <v>16</v>
      </c>
      <c r="G127" t="n">
        <v>-34.4</v>
      </c>
      <c r="H127" t="n">
        <v>35</v>
      </c>
      <c r="I127" t="n">
        <v>9.699999999999999</v>
      </c>
      <c r="J127" t="n">
        <v>61.1536</v>
      </c>
      <c r="K127" t="n">
        <v>21.3901</v>
      </c>
      <c r="L127" t="n">
        <v>12.6124</v>
      </c>
      <c r="M127" t="n">
        <v>0.98375</v>
      </c>
      <c r="N127" t="n">
        <v>23.0713</v>
      </c>
      <c r="O127" t="n">
        <v>0.021054</v>
      </c>
      <c r="P127" t="n">
        <v>0.45279</v>
      </c>
      <c r="Q127" t="n">
        <v>0.3919</v>
      </c>
      <c r="R127" t="n">
        <v>18.18</v>
      </c>
      <c r="S127" t="n">
        <v>0.020017</v>
      </c>
      <c r="T127" t="n">
        <v>0.0025756</v>
      </c>
      <c r="U127" t="n">
        <v>0.32421</v>
      </c>
      <c r="V127" t="n">
        <v>35</v>
      </c>
      <c r="W127" t="n">
        <v>0.008600200000000001</v>
      </c>
      <c r="X127" t="n">
        <v>0.0041283</v>
      </c>
      <c r="Y127" t="n">
        <v>1.2618e-07</v>
      </c>
      <c r="Z127" t="n">
        <v>0.37</v>
      </c>
      <c r="AA127" t="n">
        <v>75</v>
      </c>
      <c r="AB127" t="n">
        <v>30</v>
      </c>
      <c r="AC127" t="n">
        <v>0</v>
      </c>
      <c r="AD127" t="n">
        <v>390000</v>
      </c>
      <c r="AE127" t="n">
        <v>292.34</v>
      </c>
      <c r="AF127" t="n">
        <v>0.35</v>
      </c>
      <c r="AG127" t="n">
        <v>1</v>
      </c>
      <c r="AH127" t="n">
        <v>1</v>
      </c>
      <c r="AI127" t="n">
        <v>1.5431</v>
      </c>
      <c r="AJ127" t="inlineStr">
        <is>
          <t>21a_FC11_OCR1.3_DR35</t>
        </is>
      </c>
    </row>
    <row r="128">
      <c r="A128" t="inlineStr">
        <is>
          <t>PM5</t>
        </is>
      </c>
      <c r="B128" t="inlineStr">
        <is>
          <t>GHS</t>
        </is>
      </c>
      <c r="C128" t="inlineStr">
        <is>
          <t>Empire_Wind_1</t>
        </is>
      </c>
      <c r="D128" t="inlineStr">
        <is>
          <t>S3</t>
        </is>
      </c>
      <c r="E128" t="n">
        <v>0</v>
      </c>
      <c r="F128" t="n">
        <v>16</v>
      </c>
      <c r="G128" t="n">
        <v>-34.4</v>
      </c>
      <c r="H128" t="n">
        <v>40</v>
      </c>
      <c r="I128" t="n">
        <v>9.699999999999999</v>
      </c>
      <c r="J128" t="n">
        <v>61.1536</v>
      </c>
      <c r="K128" t="n">
        <v>18.8413</v>
      </c>
      <c r="L128" t="n">
        <v>12.6124</v>
      </c>
      <c r="M128" t="n">
        <v>0.98375</v>
      </c>
      <c r="N128" t="n">
        <v>14.11</v>
      </c>
      <c r="O128" t="n">
        <v>0.03334</v>
      </c>
      <c r="P128" t="n">
        <v>0.45279</v>
      </c>
      <c r="Q128" t="n">
        <v>0.3919</v>
      </c>
      <c r="R128" t="n">
        <v>18.18</v>
      </c>
      <c r="S128" t="n">
        <v>0.020017</v>
      </c>
      <c r="T128" t="n">
        <v>0.0025756</v>
      </c>
      <c r="U128" t="n">
        <v>0.32421</v>
      </c>
      <c r="V128" t="n">
        <v>35</v>
      </c>
      <c r="W128" t="n">
        <v>0.008600200000000001</v>
      </c>
      <c r="X128" t="n">
        <v>0.0041283</v>
      </c>
      <c r="Y128" t="n">
        <v>1.2618e-07</v>
      </c>
      <c r="Z128" t="n">
        <v>0.37</v>
      </c>
      <c r="AA128" t="n">
        <v>75</v>
      </c>
      <c r="AB128" t="n">
        <v>30</v>
      </c>
      <c r="AC128" t="n">
        <v>0</v>
      </c>
      <c r="AD128" t="n">
        <v>390000</v>
      </c>
      <c r="AE128" t="n">
        <v>292.34</v>
      </c>
      <c r="AF128" t="n">
        <v>0.35</v>
      </c>
      <c r="AG128" t="n">
        <v>1</v>
      </c>
      <c r="AH128" t="n">
        <v>1</v>
      </c>
      <c r="AI128" t="n">
        <v>1.5431</v>
      </c>
      <c r="AJ128" t="inlineStr">
        <is>
          <t>21a_FC11_OCR1.3_DR35</t>
        </is>
      </c>
    </row>
    <row r="129">
      <c r="A129" t="inlineStr">
        <is>
          <t>PM5</t>
        </is>
      </c>
      <c r="B129" t="inlineStr">
        <is>
          <t>GHS</t>
        </is>
      </c>
      <c r="C129" t="inlineStr">
        <is>
          <t>Empire_Wind_1</t>
        </is>
      </c>
      <c r="D129" t="inlineStr">
        <is>
          <t>S3</t>
        </is>
      </c>
      <c r="E129" t="n">
        <v>0</v>
      </c>
      <c r="F129" t="n">
        <v>16</v>
      </c>
      <c r="G129" t="n">
        <v>-33.9</v>
      </c>
      <c r="H129" t="n">
        <v>35</v>
      </c>
      <c r="I129" t="n">
        <v>9.699999999999999</v>
      </c>
      <c r="J129" t="n">
        <v>61.1536</v>
      </c>
      <c r="K129" t="n">
        <v>21.0937</v>
      </c>
      <c r="L129" t="n">
        <v>12.432</v>
      </c>
      <c r="M129" t="n">
        <v>0.98375</v>
      </c>
      <c r="N129" t="n">
        <v>21.5058</v>
      </c>
      <c r="O129" t="n">
        <v>0.022483</v>
      </c>
      <c r="P129" t="n">
        <v>0.45279</v>
      </c>
      <c r="Q129" t="n">
        <v>0.3919</v>
      </c>
      <c r="R129" t="n">
        <v>18.18</v>
      </c>
      <c r="S129" t="n">
        <v>0.020017</v>
      </c>
      <c r="T129" t="n">
        <v>0.0025756</v>
      </c>
      <c r="U129" t="n">
        <v>0.32421</v>
      </c>
      <c r="V129" t="n">
        <v>35</v>
      </c>
      <c r="W129" t="n">
        <v>0.008600200000000001</v>
      </c>
      <c r="X129" t="n">
        <v>0.0041283</v>
      </c>
      <c r="Y129" t="n">
        <v>1.2618e-07</v>
      </c>
      <c r="Z129" t="n">
        <v>0.37</v>
      </c>
      <c r="AA129" t="n">
        <v>75</v>
      </c>
      <c r="AB129" t="n">
        <v>30</v>
      </c>
      <c r="AC129" t="n">
        <v>0</v>
      </c>
      <c r="AD129" t="n">
        <v>390000</v>
      </c>
      <c r="AE129" t="n">
        <v>292.34</v>
      </c>
      <c r="AF129" t="n">
        <v>0.35</v>
      </c>
      <c r="AG129" t="n">
        <v>1</v>
      </c>
      <c r="AH129" t="n">
        <v>1</v>
      </c>
      <c r="AI129" t="n">
        <v>1.5431</v>
      </c>
      <c r="AJ129" t="inlineStr">
        <is>
          <t>21a_FC11_OCR1.3_DR35</t>
        </is>
      </c>
    </row>
    <row r="130">
      <c r="A130" t="inlineStr">
        <is>
          <t>PM5</t>
        </is>
      </c>
      <c r="B130" t="inlineStr">
        <is>
          <t>GHS</t>
        </is>
      </c>
      <c r="C130" t="inlineStr">
        <is>
          <t>Empire_Wind_1</t>
        </is>
      </c>
      <c r="D130" t="inlineStr">
        <is>
          <t>S3</t>
        </is>
      </c>
      <c r="E130" t="n">
        <v>0</v>
      </c>
      <c r="F130" t="n">
        <v>16</v>
      </c>
      <c r="G130" t="n">
        <v>-33.9</v>
      </c>
      <c r="H130" t="n">
        <v>40</v>
      </c>
      <c r="I130" t="n">
        <v>9.699999999999999</v>
      </c>
      <c r="J130" t="n">
        <v>61.1536</v>
      </c>
      <c r="K130" t="n">
        <v>18.582</v>
      </c>
      <c r="L130" t="n">
        <v>12.432</v>
      </c>
      <c r="M130" t="n">
        <v>0.98375</v>
      </c>
      <c r="N130" t="n">
        <v>13.581</v>
      </c>
      <c r="O130" t="n">
        <v>0.03459</v>
      </c>
      <c r="P130" t="n">
        <v>0.45279</v>
      </c>
      <c r="Q130" t="n">
        <v>0.3919</v>
      </c>
      <c r="R130" t="n">
        <v>18.18</v>
      </c>
      <c r="S130" t="n">
        <v>0.020017</v>
      </c>
      <c r="T130" t="n">
        <v>0.0025756</v>
      </c>
      <c r="U130" t="n">
        <v>0.32421</v>
      </c>
      <c r="V130" t="n">
        <v>35</v>
      </c>
      <c r="W130" t="n">
        <v>0.008600200000000001</v>
      </c>
      <c r="X130" t="n">
        <v>0.0041283</v>
      </c>
      <c r="Y130" t="n">
        <v>1.2618e-07</v>
      </c>
      <c r="Z130" t="n">
        <v>0.37</v>
      </c>
      <c r="AA130" t="n">
        <v>75</v>
      </c>
      <c r="AB130" t="n">
        <v>30</v>
      </c>
      <c r="AC130" t="n">
        <v>0</v>
      </c>
      <c r="AD130" t="n">
        <v>390000</v>
      </c>
      <c r="AE130" t="n">
        <v>292.34</v>
      </c>
      <c r="AF130" t="n">
        <v>0.35</v>
      </c>
      <c r="AG130" t="n">
        <v>1</v>
      </c>
      <c r="AH130" t="n">
        <v>1</v>
      </c>
      <c r="AI130" t="n">
        <v>1.5431</v>
      </c>
      <c r="AJ130" t="inlineStr">
        <is>
          <t>21a_FC11_OCR1.3_DR35</t>
        </is>
      </c>
    </row>
    <row r="131">
      <c r="A131" t="inlineStr">
        <is>
          <t>PM5</t>
        </is>
      </c>
      <c r="B131" t="inlineStr">
        <is>
          <t>GHS</t>
        </is>
      </c>
      <c r="C131" t="inlineStr">
        <is>
          <t>Empire_Wind_1</t>
        </is>
      </c>
      <c r="D131" t="inlineStr">
        <is>
          <t>S3</t>
        </is>
      </c>
      <c r="E131" t="n">
        <v>0</v>
      </c>
      <c r="F131" t="n">
        <v>16</v>
      </c>
      <c r="G131" t="n">
        <v>-33.4</v>
      </c>
      <c r="H131" t="n">
        <v>35</v>
      </c>
      <c r="I131" t="n">
        <v>9.699999999999999</v>
      </c>
      <c r="J131" t="n">
        <v>61.1536</v>
      </c>
      <c r="K131" t="n">
        <v>20.7973</v>
      </c>
      <c r="L131" t="n">
        <v>12.2515</v>
      </c>
      <c r="M131" t="n">
        <v>0.98375</v>
      </c>
      <c r="N131" t="n">
        <v>20.1393</v>
      </c>
      <c r="O131" t="n">
        <v>0.023911</v>
      </c>
      <c r="P131" t="n">
        <v>0.45279</v>
      </c>
      <c r="Q131" t="n">
        <v>0.3919</v>
      </c>
      <c r="R131" t="n">
        <v>18.18</v>
      </c>
      <c r="S131" t="n">
        <v>0.020017</v>
      </c>
      <c r="T131" t="n">
        <v>0.0025756</v>
      </c>
      <c r="U131" t="n">
        <v>0.32421</v>
      </c>
      <c r="V131" t="n">
        <v>35</v>
      </c>
      <c r="W131" t="n">
        <v>0.008600200000000001</v>
      </c>
      <c r="X131" t="n">
        <v>0.0041283</v>
      </c>
      <c r="Y131" t="n">
        <v>1.2618e-07</v>
      </c>
      <c r="Z131" t="n">
        <v>0.37</v>
      </c>
      <c r="AA131" t="n">
        <v>75</v>
      </c>
      <c r="AB131" t="n">
        <v>30</v>
      </c>
      <c r="AC131" t="n">
        <v>0</v>
      </c>
      <c r="AD131" t="n">
        <v>390000</v>
      </c>
      <c r="AE131" t="n">
        <v>292.34</v>
      </c>
      <c r="AF131" t="n">
        <v>0.35</v>
      </c>
      <c r="AG131" t="n">
        <v>1</v>
      </c>
      <c r="AH131" t="n">
        <v>1</v>
      </c>
      <c r="AI131" t="n">
        <v>1.5431</v>
      </c>
      <c r="AJ131" t="inlineStr">
        <is>
          <t>21a_FC11_OCR1.3_DR35</t>
        </is>
      </c>
    </row>
    <row r="132">
      <c r="A132" t="inlineStr">
        <is>
          <t>PM5</t>
        </is>
      </c>
      <c r="B132" t="inlineStr">
        <is>
          <t>GHS</t>
        </is>
      </c>
      <c r="C132" t="inlineStr">
        <is>
          <t>Empire_Wind_1</t>
        </is>
      </c>
      <c r="D132" t="inlineStr">
        <is>
          <t>S3</t>
        </is>
      </c>
      <c r="E132" t="n">
        <v>0</v>
      </c>
      <c r="F132" t="n">
        <v>16</v>
      </c>
      <c r="G132" t="n">
        <v>-33.4</v>
      </c>
      <c r="H132" t="n">
        <v>40</v>
      </c>
      <c r="I132" t="n">
        <v>9.699999999999999</v>
      </c>
      <c r="J132" t="n">
        <v>61.1536</v>
      </c>
      <c r="K132" t="n">
        <v>18.3227</v>
      </c>
      <c r="L132" t="n">
        <v>12.2515</v>
      </c>
      <c r="M132" t="n">
        <v>0.98375</v>
      </c>
      <c r="N132" t="n">
        <v>13.0902</v>
      </c>
      <c r="O132" t="n">
        <v>0.03584</v>
      </c>
      <c r="P132" t="n">
        <v>0.45279</v>
      </c>
      <c r="Q132" t="n">
        <v>0.3919</v>
      </c>
      <c r="R132" t="n">
        <v>18.18</v>
      </c>
      <c r="S132" t="n">
        <v>0.020017</v>
      </c>
      <c r="T132" t="n">
        <v>0.0025756</v>
      </c>
      <c r="U132" t="n">
        <v>0.32421</v>
      </c>
      <c r="V132" t="n">
        <v>35</v>
      </c>
      <c r="W132" t="n">
        <v>0.008600200000000001</v>
      </c>
      <c r="X132" t="n">
        <v>0.0041283</v>
      </c>
      <c r="Y132" t="n">
        <v>1.2618e-07</v>
      </c>
      <c r="Z132" t="n">
        <v>0.37</v>
      </c>
      <c r="AA132" t="n">
        <v>75</v>
      </c>
      <c r="AB132" t="n">
        <v>30</v>
      </c>
      <c r="AC132" t="n">
        <v>0</v>
      </c>
      <c r="AD132" t="n">
        <v>390000</v>
      </c>
      <c r="AE132" t="n">
        <v>292.34</v>
      </c>
      <c r="AF132" t="n">
        <v>0.35</v>
      </c>
      <c r="AG132" t="n">
        <v>1</v>
      </c>
      <c r="AH132" t="n">
        <v>1</v>
      </c>
      <c r="AI132" t="n">
        <v>1.5431</v>
      </c>
      <c r="AJ132" t="inlineStr">
        <is>
          <t>21a_FC11_OCR1.3_DR35</t>
        </is>
      </c>
    </row>
    <row r="133">
      <c r="A133" t="inlineStr">
        <is>
          <t>PM5</t>
        </is>
      </c>
      <c r="B133" t="inlineStr">
        <is>
          <t>GHS</t>
        </is>
      </c>
      <c r="C133" t="inlineStr">
        <is>
          <t>Empire_Wind_1</t>
        </is>
      </c>
      <c r="D133" t="inlineStr">
        <is>
          <t>S3</t>
        </is>
      </c>
      <c r="E133" t="n">
        <v>0</v>
      </c>
      <c r="F133" t="n">
        <v>16</v>
      </c>
      <c r="G133" t="n">
        <v>-32.9</v>
      </c>
      <c r="H133" t="n">
        <v>35</v>
      </c>
      <c r="I133" t="n">
        <v>9.699999999999999</v>
      </c>
      <c r="J133" t="n">
        <v>61.1536</v>
      </c>
      <c r="K133" t="n">
        <v>20.501</v>
      </c>
      <c r="L133" t="n">
        <v>12.0711</v>
      </c>
      <c r="M133" t="n">
        <v>0.98375</v>
      </c>
      <c r="N133" t="n">
        <v>18.9361</v>
      </c>
      <c r="O133" t="n">
        <v>0.02534</v>
      </c>
      <c r="P133" t="n">
        <v>0.45279</v>
      </c>
      <c r="Q133" t="n">
        <v>0.3919</v>
      </c>
      <c r="R133" t="n">
        <v>18.18</v>
      </c>
      <c r="S133" t="n">
        <v>0.020017</v>
      </c>
      <c r="T133" t="n">
        <v>0.0025756</v>
      </c>
      <c r="U133" t="n">
        <v>0.32421</v>
      </c>
      <c r="V133" t="n">
        <v>35</v>
      </c>
      <c r="W133" t="n">
        <v>0.008600200000000001</v>
      </c>
      <c r="X133" t="n">
        <v>0.0041283</v>
      </c>
      <c r="Y133" t="n">
        <v>1.2618e-07</v>
      </c>
      <c r="Z133" t="n">
        <v>0.37</v>
      </c>
      <c r="AA133" t="n">
        <v>75</v>
      </c>
      <c r="AB133" t="n">
        <v>30</v>
      </c>
      <c r="AC133" t="n">
        <v>0</v>
      </c>
      <c r="AD133" t="n">
        <v>390000</v>
      </c>
      <c r="AE133" t="n">
        <v>292.34</v>
      </c>
      <c r="AF133" t="n">
        <v>0.35</v>
      </c>
      <c r="AG133" t="n">
        <v>1</v>
      </c>
      <c r="AH133" t="n">
        <v>1</v>
      </c>
      <c r="AI133" t="n">
        <v>1.5431</v>
      </c>
      <c r="AJ133" t="inlineStr">
        <is>
          <t>21a_FC11_OCR1.3_DR35</t>
        </is>
      </c>
    </row>
    <row r="134">
      <c r="A134" t="inlineStr">
        <is>
          <t>PM5</t>
        </is>
      </c>
      <c r="B134" t="inlineStr">
        <is>
          <t>GHS</t>
        </is>
      </c>
      <c r="C134" t="inlineStr">
        <is>
          <t>Empire_Wind_1</t>
        </is>
      </c>
      <c r="D134" t="inlineStr">
        <is>
          <t>S3</t>
        </is>
      </c>
      <c r="E134" t="n">
        <v>0</v>
      </c>
      <c r="F134" t="n">
        <v>16</v>
      </c>
      <c r="G134" t="n">
        <v>-32.9</v>
      </c>
      <c r="H134" t="n">
        <v>40</v>
      </c>
      <c r="I134" t="n">
        <v>9.699999999999999</v>
      </c>
      <c r="J134" t="n">
        <v>61.1536</v>
      </c>
      <c r="K134" t="n">
        <v>18.0633</v>
      </c>
      <c r="L134" t="n">
        <v>12.0711</v>
      </c>
      <c r="M134" t="n">
        <v>0.98375</v>
      </c>
      <c r="N134" t="n">
        <v>12.6336</v>
      </c>
      <c r="O134" t="n">
        <v>0.03709</v>
      </c>
      <c r="P134" t="n">
        <v>0.45279</v>
      </c>
      <c r="Q134" t="n">
        <v>0.3919</v>
      </c>
      <c r="R134" t="n">
        <v>18.18</v>
      </c>
      <c r="S134" t="n">
        <v>0.020017</v>
      </c>
      <c r="T134" t="n">
        <v>0.0025756</v>
      </c>
      <c r="U134" t="n">
        <v>0.32421</v>
      </c>
      <c r="V134" t="n">
        <v>35</v>
      </c>
      <c r="W134" t="n">
        <v>0.008600200000000001</v>
      </c>
      <c r="X134" t="n">
        <v>0.0041283</v>
      </c>
      <c r="Y134" t="n">
        <v>1.2618e-07</v>
      </c>
      <c r="Z134" t="n">
        <v>0.37</v>
      </c>
      <c r="AA134" t="n">
        <v>75</v>
      </c>
      <c r="AB134" t="n">
        <v>30</v>
      </c>
      <c r="AC134" t="n">
        <v>0</v>
      </c>
      <c r="AD134" t="n">
        <v>390000</v>
      </c>
      <c r="AE134" t="n">
        <v>292.34</v>
      </c>
      <c r="AF134" t="n">
        <v>0.35</v>
      </c>
      <c r="AG134" t="n">
        <v>1</v>
      </c>
      <c r="AH134" t="n">
        <v>1</v>
      </c>
      <c r="AI134" t="n">
        <v>1.5431</v>
      </c>
      <c r="AJ134" t="inlineStr">
        <is>
          <t>21a_FC11_OCR1.3_DR35</t>
        </is>
      </c>
    </row>
    <row r="135">
      <c r="A135" t="inlineStr">
        <is>
          <t>PM5</t>
        </is>
      </c>
      <c r="B135" t="inlineStr">
        <is>
          <t>GHS</t>
        </is>
      </c>
      <c r="C135" t="inlineStr">
        <is>
          <t>Empire_Wind_1</t>
        </is>
      </c>
      <c r="D135" t="inlineStr">
        <is>
          <t>S3</t>
        </is>
      </c>
      <c r="E135" t="n">
        <v>0</v>
      </c>
      <c r="F135" t="n">
        <v>16</v>
      </c>
      <c r="G135" t="n">
        <v>-32.4</v>
      </c>
      <c r="H135" t="n">
        <v>35</v>
      </c>
      <c r="I135" t="n">
        <v>9.699999999999999</v>
      </c>
      <c r="J135" t="n">
        <v>61.1536</v>
      </c>
      <c r="K135" t="n">
        <v>20.2046</v>
      </c>
      <c r="L135" t="n">
        <v>11.8907</v>
      </c>
      <c r="M135" t="n">
        <v>0.98375</v>
      </c>
      <c r="N135" t="n">
        <v>17.8686</v>
      </c>
      <c r="O135" t="n">
        <v>0.026769</v>
      </c>
      <c r="P135" t="n">
        <v>0.45279</v>
      </c>
      <c r="Q135" t="n">
        <v>0.3919</v>
      </c>
      <c r="R135" t="n">
        <v>18.18</v>
      </c>
      <c r="S135" t="n">
        <v>0.020017</v>
      </c>
      <c r="T135" t="n">
        <v>0.0025756</v>
      </c>
      <c r="U135" t="n">
        <v>0.32421</v>
      </c>
      <c r="V135" t="n">
        <v>35</v>
      </c>
      <c r="W135" t="n">
        <v>0.008600200000000001</v>
      </c>
      <c r="X135" t="n">
        <v>0.0041283</v>
      </c>
      <c r="Y135" t="n">
        <v>1.2618e-07</v>
      </c>
      <c r="Z135" t="n">
        <v>0.37</v>
      </c>
      <c r="AA135" t="n">
        <v>75</v>
      </c>
      <c r="AB135" t="n">
        <v>30</v>
      </c>
      <c r="AC135" t="n">
        <v>0</v>
      </c>
      <c r="AD135" t="n">
        <v>390000</v>
      </c>
      <c r="AE135" t="n">
        <v>292.34</v>
      </c>
      <c r="AF135" t="n">
        <v>0.35</v>
      </c>
      <c r="AG135" t="n">
        <v>1</v>
      </c>
      <c r="AH135" t="n">
        <v>1</v>
      </c>
      <c r="AI135" t="n">
        <v>1.5431</v>
      </c>
      <c r="AJ135" t="inlineStr">
        <is>
          <t>21a_FC11_OCR1.3_DR35</t>
        </is>
      </c>
    </row>
    <row r="136">
      <c r="A136" t="inlineStr">
        <is>
          <t>PM5</t>
        </is>
      </c>
      <c r="B136" t="inlineStr">
        <is>
          <t>GHS</t>
        </is>
      </c>
      <c r="C136" t="inlineStr">
        <is>
          <t>Empire_Wind_1</t>
        </is>
      </c>
      <c r="D136" t="inlineStr">
        <is>
          <t>S3</t>
        </is>
      </c>
      <c r="E136" t="n">
        <v>0</v>
      </c>
      <c r="F136" t="n">
        <v>16</v>
      </c>
      <c r="G136" t="n">
        <v>-32.4</v>
      </c>
      <c r="H136" t="n">
        <v>40</v>
      </c>
      <c r="I136" t="n">
        <v>9.699999999999999</v>
      </c>
      <c r="J136" t="n">
        <v>61.1536</v>
      </c>
      <c r="K136" t="n">
        <v>17.804</v>
      </c>
      <c r="L136" t="n">
        <v>11.8907</v>
      </c>
      <c r="M136" t="n">
        <v>0.98375</v>
      </c>
      <c r="N136" t="n">
        <v>12.2079</v>
      </c>
      <c r="O136" t="n">
        <v>0.03834</v>
      </c>
      <c r="P136" t="n">
        <v>0.45279</v>
      </c>
      <c r="Q136" t="n">
        <v>0.3919</v>
      </c>
      <c r="R136" t="n">
        <v>18.18</v>
      </c>
      <c r="S136" t="n">
        <v>0.020017</v>
      </c>
      <c r="T136" t="n">
        <v>0.0025756</v>
      </c>
      <c r="U136" t="n">
        <v>0.32421</v>
      </c>
      <c r="V136" t="n">
        <v>35</v>
      </c>
      <c r="W136" t="n">
        <v>0.008600200000000001</v>
      </c>
      <c r="X136" t="n">
        <v>0.0041283</v>
      </c>
      <c r="Y136" t="n">
        <v>1.2618e-07</v>
      </c>
      <c r="Z136" t="n">
        <v>0.37</v>
      </c>
      <c r="AA136" t="n">
        <v>75</v>
      </c>
      <c r="AB136" t="n">
        <v>30</v>
      </c>
      <c r="AC136" t="n">
        <v>0</v>
      </c>
      <c r="AD136" t="n">
        <v>390000</v>
      </c>
      <c r="AE136" t="n">
        <v>292.34</v>
      </c>
      <c r="AF136" t="n">
        <v>0.35</v>
      </c>
      <c r="AG136" t="n">
        <v>1</v>
      </c>
      <c r="AH136" t="n">
        <v>1</v>
      </c>
      <c r="AI136" t="n">
        <v>1.5431</v>
      </c>
      <c r="AJ136" t="inlineStr">
        <is>
          <t>21a_FC11_OCR1.3_DR35</t>
        </is>
      </c>
    </row>
    <row r="137">
      <c r="A137" t="inlineStr">
        <is>
          <t>PM5</t>
        </is>
      </c>
      <c r="B137" t="inlineStr">
        <is>
          <t>GHS</t>
        </is>
      </c>
      <c r="C137" t="inlineStr">
        <is>
          <t>Empire_Wind_1</t>
        </is>
      </c>
      <c r="D137" t="inlineStr">
        <is>
          <t>S3</t>
        </is>
      </c>
      <c r="E137" t="n">
        <v>0</v>
      </c>
      <c r="F137" t="n">
        <v>16</v>
      </c>
      <c r="G137" t="n">
        <v>-31.9</v>
      </c>
      <c r="H137" t="n">
        <v>35</v>
      </c>
      <c r="I137" t="n">
        <v>9.699999999999999</v>
      </c>
      <c r="J137" t="n">
        <v>61.1536</v>
      </c>
      <c r="K137" t="n">
        <v>19.9082</v>
      </c>
      <c r="L137" t="n">
        <v>11.7103</v>
      </c>
      <c r="M137" t="n">
        <v>0.98375</v>
      </c>
      <c r="N137" t="n">
        <v>16.915</v>
      </c>
      <c r="O137" t="n">
        <v>0.028197</v>
      </c>
      <c r="P137" t="n">
        <v>0.45279</v>
      </c>
      <c r="Q137" t="n">
        <v>0.3919</v>
      </c>
      <c r="R137" t="n">
        <v>18.18</v>
      </c>
      <c r="S137" t="n">
        <v>0.020017</v>
      </c>
      <c r="T137" t="n">
        <v>0.0025756</v>
      </c>
      <c r="U137" t="n">
        <v>0.32421</v>
      </c>
      <c r="V137" t="n">
        <v>35</v>
      </c>
      <c r="W137" t="n">
        <v>0.008600200000000001</v>
      </c>
      <c r="X137" t="n">
        <v>0.0041283</v>
      </c>
      <c r="Y137" t="n">
        <v>1.2618e-07</v>
      </c>
      <c r="Z137" t="n">
        <v>0.37</v>
      </c>
      <c r="AA137" t="n">
        <v>75</v>
      </c>
      <c r="AB137" t="n">
        <v>30</v>
      </c>
      <c r="AC137" t="n">
        <v>0</v>
      </c>
      <c r="AD137" t="n">
        <v>390000</v>
      </c>
      <c r="AE137" t="n">
        <v>292.34</v>
      </c>
      <c r="AF137" t="n">
        <v>0.35</v>
      </c>
      <c r="AG137" t="n">
        <v>1</v>
      </c>
      <c r="AH137" t="n">
        <v>1</v>
      </c>
      <c r="AI137" t="n">
        <v>1.5431</v>
      </c>
      <c r="AJ137" t="inlineStr">
        <is>
          <t>21a_FC11_OCR1.3_DR35</t>
        </is>
      </c>
    </row>
    <row r="138">
      <c r="A138" t="inlineStr">
        <is>
          <t>PM5</t>
        </is>
      </c>
      <c r="B138" t="inlineStr">
        <is>
          <t>GHS</t>
        </is>
      </c>
      <c r="C138" t="inlineStr">
        <is>
          <t>Empire_Wind_1</t>
        </is>
      </c>
      <c r="D138" t="inlineStr">
        <is>
          <t>S3</t>
        </is>
      </c>
      <c r="E138" t="n">
        <v>0</v>
      </c>
      <c r="F138" t="n">
        <v>16</v>
      </c>
      <c r="G138" t="n">
        <v>-31.9</v>
      </c>
      <c r="H138" t="n">
        <v>40</v>
      </c>
      <c r="I138" t="n">
        <v>9.699999999999999</v>
      </c>
      <c r="J138" t="n">
        <v>61.1536</v>
      </c>
      <c r="K138" t="n">
        <v>17.5447</v>
      </c>
      <c r="L138" t="n">
        <v>11.7103</v>
      </c>
      <c r="M138" t="n">
        <v>0.98375</v>
      </c>
      <c r="N138" t="n">
        <v>11.8099</v>
      </c>
      <c r="O138" t="n">
        <v>0.03959</v>
      </c>
      <c r="P138" t="n">
        <v>0.45279</v>
      </c>
      <c r="Q138" t="n">
        <v>0.3919</v>
      </c>
      <c r="R138" t="n">
        <v>18.18</v>
      </c>
      <c r="S138" t="n">
        <v>0.020017</v>
      </c>
      <c r="T138" t="n">
        <v>0.0025756</v>
      </c>
      <c r="U138" t="n">
        <v>0.32421</v>
      </c>
      <c r="V138" t="n">
        <v>35</v>
      </c>
      <c r="W138" t="n">
        <v>0.008600200000000001</v>
      </c>
      <c r="X138" t="n">
        <v>0.0041283</v>
      </c>
      <c r="Y138" t="n">
        <v>1.2618e-07</v>
      </c>
      <c r="Z138" t="n">
        <v>0.37</v>
      </c>
      <c r="AA138" t="n">
        <v>75</v>
      </c>
      <c r="AB138" t="n">
        <v>30</v>
      </c>
      <c r="AC138" t="n">
        <v>0</v>
      </c>
      <c r="AD138" t="n">
        <v>390000</v>
      </c>
      <c r="AE138" t="n">
        <v>292.34</v>
      </c>
      <c r="AF138" t="n">
        <v>0.35</v>
      </c>
      <c r="AG138" t="n">
        <v>1</v>
      </c>
      <c r="AH138" t="n">
        <v>1</v>
      </c>
      <c r="AI138" t="n">
        <v>1.5431</v>
      </c>
      <c r="AJ138" t="inlineStr">
        <is>
          <t>21a_FC11_OCR1.3_DR35</t>
        </is>
      </c>
    </row>
    <row r="139">
      <c r="A139" t="inlineStr">
        <is>
          <t>PM5</t>
        </is>
      </c>
      <c r="B139" t="inlineStr">
        <is>
          <t>GHS</t>
        </is>
      </c>
      <c r="C139" t="inlineStr">
        <is>
          <t>Empire_Wind_1</t>
        </is>
      </c>
      <c r="D139" t="inlineStr">
        <is>
          <t>S3</t>
        </is>
      </c>
      <c r="E139" t="n">
        <v>0</v>
      </c>
      <c r="F139" t="n">
        <v>17</v>
      </c>
      <c r="G139" t="n">
        <v>-37.4</v>
      </c>
      <c r="H139" t="n">
        <v>40</v>
      </c>
      <c r="I139" t="n">
        <v>9.699999999999999</v>
      </c>
      <c r="J139" t="n">
        <v>61.1536</v>
      </c>
      <c r="K139" t="n">
        <v>20.3972</v>
      </c>
      <c r="L139" t="n">
        <v>13.6948</v>
      </c>
      <c r="M139" t="n">
        <v>0.98375</v>
      </c>
      <c r="N139" t="n">
        <v>18.4136</v>
      </c>
      <c r="O139" t="n">
        <v>0.02584</v>
      </c>
      <c r="P139" t="n">
        <v>0.45279</v>
      </c>
      <c r="Q139" t="n">
        <v>0.3919</v>
      </c>
      <c r="R139" t="n">
        <v>18.18</v>
      </c>
      <c r="S139" t="n">
        <v>0.020017</v>
      </c>
      <c r="T139" t="n">
        <v>0.0025756</v>
      </c>
      <c r="U139" t="n">
        <v>0.32421</v>
      </c>
      <c r="V139" t="n">
        <v>35</v>
      </c>
      <c r="W139" t="n">
        <v>0.008600200000000001</v>
      </c>
      <c r="X139" t="n">
        <v>0.0041283</v>
      </c>
      <c r="Y139" t="n">
        <v>1.2618e-07</v>
      </c>
      <c r="Z139" t="n">
        <v>0.37</v>
      </c>
      <c r="AA139" t="n">
        <v>75</v>
      </c>
      <c r="AB139" t="n">
        <v>30</v>
      </c>
      <c r="AC139" t="n">
        <v>0</v>
      </c>
      <c r="AD139" t="n">
        <v>390000</v>
      </c>
      <c r="AE139" t="n">
        <v>322.64</v>
      </c>
      <c r="AF139" t="n">
        <v>0.35</v>
      </c>
      <c r="AG139" t="n">
        <v>1</v>
      </c>
      <c r="AH139" t="n">
        <v>1</v>
      </c>
      <c r="AI139" t="n">
        <v>1.5431</v>
      </c>
      <c r="AJ139" t="inlineStr">
        <is>
          <t>21a_FC11_OCR1.3_DR35</t>
        </is>
      </c>
    </row>
    <row r="140">
      <c r="A140" t="inlineStr">
        <is>
          <t>PM5</t>
        </is>
      </c>
      <c r="B140" t="inlineStr">
        <is>
          <t>GHS</t>
        </is>
      </c>
      <c r="C140" t="inlineStr">
        <is>
          <t>Empire_Wind_1</t>
        </is>
      </c>
      <c r="D140" t="inlineStr">
        <is>
          <t>S3</t>
        </is>
      </c>
      <c r="E140" t="n">
        <v>0</v>
      </c>
      <c r="F140" t="n">
        <v>17</v>
      </c>
      <c r="G140" t="n">
        <v>-36.9</v>
      </c>
      <c r="H140" t="n">
        <v>40</v>
      </c>
      <c r="I140" t="n">
        <v>9.699999999999999</v>
      </c>
      <c r="J140" t="n">
        <v>61.1536</v>
      </c>
      <c r="K140" t="n">
        <v>20.1379</v>
      </c>
      <c r="L140" t="n">
        <v>13.5144</v>
      </c>
      <c r="M140" t="n">
        <v>0.98375</v>
      </c>
      <c r="N140" t="n">
        <v>17.5228</v>
      </c>
      <c r="O140" t="n">
        <v>0.02709</v>
      </c>
      <c r="P140" t="n">
        <v>0.45279</v>
      </c>
      <c r="Q140" t="n">
        <v>0.3919</v>
      </c>
      <c r="R140" t="n">
        <v>18.18</v>
      </c>
      <c r="S140" t="n">
        <v>0.020017</v>
      </c>
      <c r="T140" t="n">
        <v>0.0025756</v>
      </c>
      <c r="U140" t="n">
        <v>0.32421</v>
      </c>
      <c r="V140" t="n">
        <v>35</v>
      </c>
      <c r="W140" t="n">
        <v>0.008600200000000001</v>
      </c>
      <c r="X140" t="n">
        <v>0.0041283</v>
      </c>
      <c r="Y140" t="n">
        <v>1.2618e-07</v>
      </c>
      <c r="Z140" t="n">
        <v>0.37</v>
      </c>
      <c r="AA140" t="n">
        <v>75</v>
      </c>
      <c r="AB140" t="n">
        <v>30</v>
      </c>
      <c r="AC140" t="n">
        <v>0</v>
      </c>
      <c r="AD140" t="n">
        <v>390000</v>
      </c>
      <c r="AE140" t="n">
        <v>322.64</v>
      </c>
      <c r="AF140" t="n">
        <v>0.35</v>
      </c>
      <c r="AG140" t="n">
        <v>1</v>
      </c>
      <c r="AH140" t="n">
        <v>1</v>
      </c>
      <c r="AI140" t="n">
        <v>1.5431</v>
      </c>
      <c r="AJ140" t="inlineStr">
        <is>
          <t>21a_FC11_OCR1.3_DR35</t>
        </is>
      </c>
    </row>
    <row r="141">
      <c r="A141" t="inlineStr">
        <is>
          <t>PM5</t>
        </is>
      </c>
      <c r="B141" t="inlineStr">
        <is>
          <t>GHS</t>
        </is>
      </c>
      <c r="C141" t="inlineStr">
        <is>
          <t>Empire_Wind_1</t>
        </is>
      </c>
      <c r="D141" t="inlineStr">
        <is>
          <t>S3</t>
        </is>
      </c>
      <c r="E141" t="n">
        <v>0</v>
      </c>
      <c r="F141" t="n">
        <v>17</v>
      </c>
      <c r="G141" t="n">
        <v>-36.4</v>
      </c>
      <c r="H141" t="n">
        <v>40</v>
      </c>
      <c r="I141" t="n">
        <v>9.699999999999999</v>
      </c>
      <c r="J141" t="n">
        <v>61.1536</v>
      </c>
      <c r="K141" t="n">
        <v>19.8786</v>
      </c>
      <c r="L141" t="n">
        <v>13.334</v>
      </c>
      <c r="M141" t="n">
        <v>0.98375</v>
      </c>
      <c r="N141" t="n">
        <v>16.7143</v>
      </c>
      <c r="O141" t="n">
        <v>0.02834</v>
      </c>
      <c r="P141" t="n">
        <v>0.45279</v>
      </c>
      <c r="Q141" t="n">
        <v>0.3919</v>
      </c>
      <c r="R141" t="n">
        <v>18.18</v>
      </c>
      <c r="S141" t="n">
        <v>0.020017</v>
      </c>
      <c r="T141" t="n">
        <v>0.0025756</v>
      </c>
      <c r="U141" t="n">
        <v>0.32421</v>
      </c>
      <c r="V141" t="n">
        <v>35</v>
      </c>
      <c r="W141" t="n">
        <v>0.008600200000000001</v>
      </c>
      <c r="X141" t="n">
        <v>0.0041283</v>
      </c>
      <c r="Y141" t="n">
        <v>1.2618e-07</v>
      </c>
      <c r="Z141" t="n">
        <v>0.37</v>
      </c>
      <c r="AA141" t="n">
        <v>75</v>
      </c>
      <c r="AB141" t="n">
        <v>30</v>
      </c>
      <c r="AC141" t="n">
        <v>0</v>
      </c>
      <c r="AD141" t="n">
        <v>390000</v>
      </c>
      <c r="AE141" t="n">
        <v>322.64</v>
      </c>
      <c r="AF141" t="n">
        <v>0.35</v>
      </c>
      <c r="AG141" t="n">
        <v>1</v>
      </c>
      <c r="AH141" t="n">
        <v>1</v>
      </c>
      <c r="AI141" t="n">
        <v>1.5431</v>
      </c>
      <c r="AJ141" t="inlineStr">
        <is>
          <t>21a_FC11_OCR1.3_DR35</t>
        </is>
      </c>
    </row>
    <row r="142">
      <c r="A142" t="inlineStr">
        <is>
          <t>PM5</t>
        </is>
      </c>
      <c r="B142" t="inlineStr">
        <is>
          <t>GHS</t>
        </is>
      </c>
      <c r="C142" t="inlineStr">
        <is>
          <t>Empire_Wind_1</t>
        </is>
      </c>
      <c r="D142" t="inlineStr">
        <is>
          <t>S3</t>
        </is>
      </c>
      <c r="E142" t="n">
        <v>0</v>
      </c>
      <c r="F142" t="n">
        <v>17</v>
      </c>
      <c r="G142" t="n">
        <v>-35.9</v>
      </c>
      <c r="H142" t="n">
        <v>40</v>
      </c>
      <c r="I142" t="n">
        <v>9.699999999999999</v>
      </c>
      <c r="J142" t="n">
        <v>61.1536</v>
      </c>
      <c r="K142" t="n">
        <v>19.6193</v>
      </c>
      <c r="L142" t="n">
        <v>13.1536</v>
      </c>
      <c r="M142" t="n">
        <v>0.98375</v>
      </c>
      <c r="N142" t="n">
        <v>15.9771</v>
      </c>
      <c r="O142" t="n">
        <v>0.02959</v>
      </c>
      <c r="P142" t="n">
        <v>0.45279</v>
      </c>
      <c r="Q142" t="n">
        <v>0.3919</v>
      </c>
      <c r="R142" t="n">
        <v>18.18</v>
      </c>
      <c r="S142" t="n">
        <v>0.020017</v>
      </c>
      <c r="T142" t="n">
        <v>0.0025756</v>
      </c>
      <c r="U142" t="n">
        <v>0.32421</v>
      </c>
      <c r="V142" t="n">
        <v>35</v>
      </c>
      <c r="W142" t="n">
        <v>0.008600200000000001</v>
      </c>
      <c r="X142" t="n">
        <v>0.0041283</v>
      </c>
      <c r="Y142" t="n">
        <v>1.2618e-07</v>
      </c>
      <c r="Z142" t="n">
        <v>0.37</v>
      </c>
      <c r="AA142" t="n">
        <v>75</v>
      </c>
      <c r="AB142" t="n">
        <v>30</v>
      </c>
      <c r="AC142" t="n">
        <v>0</v>
      </c>
      <c r="AD142" t="n">
        <v>390000</v>
      </c>
      <c r="AE142" t="n">
        <v>322.64</v>
      </c>
      <c r="AF142" t="n">
        <v>0.35</v>
      </c>
      <c r="AG142" t="n">
        <v>1</v>
      </c>
      <c r="AH142" t="n">
        <v>1</v>
      </c>
      <c r="AI142" t="n">
        <v>1.5431</v>
      </c>
      <c r="AJ142" t="inlineStr">
        <is>
          <t>21a_FC11_OCR1.3_DR35</t>
        </is>
      </c>
    </row>
    <row r="143">
      <c r="A143" t="inlineStr">
        <is>
          <t>PM5</t>
        </is>
      </c>
      <c r="B143" t="inlineStr">
        <is>
          <t>GHS</t>
        </is>
      </c>
      <c r="C143" t="inlineStr">
        <is>
          <t>Empire_Wind_1</t>
        </is>
      </c>
      <c r="D143" t="inlineStr">
        <is>
          <t>S3</t>
        </is>
      </c>
      <c r="E143" t="n">
        <v>0</v>
      </c>
      <c r="F143" t="n">
        <v>17</v>
      </c>
      <c r="G143" t="n">
        <v>-35.4</v>
      </c>
      <c r="H143" t="n">
        <v>40</v>
      </c>
      <c r="I143" t="n">
        <v>9.699999999999999</v>
      </c>
      <c r="J143" t="n">
        <v>61.1536</v>
      </c>
      <c r="K143" t="n">
        <v>19.3599</v>
      </c>
      <c r="L143" t="n">
        <v>12.9732</v>
      </c>
      <c r="M143" t="n">
        <v>0.98375</v>
      </c>
      <c r="N143" t="n">
        <v>15.3021</v>
      </c>
      <c r="O143" t="n">
        <v>0.03084</v>
      </c>
      <c r="P143" t="n">
        <v>0.45279</v>
      </c>
      <c r="Q143" t="n">
        <v>0.3919</v>
      </c>
      <c r="R143" t="n">
        <v>18.18</v>
      </c>
      <c r="S143" t="n">
        <v>0.020017</v>
      </c>
      <c r="T143" t="n">
        <v>0.0025756</v>
      </c>
      <c r="U143" t="n">
        <v>0.32421</v>
      </c>
      <c r="V143" t="n">
        <v>35</v>
      </c>
      <c r="W143" t="n">
        <v>0.008600200000000001</v>
      </c>
      <c r="X143" t="n">
        <v>0.0041283</v>
      </c>
      <c r="Y143" t="n">
        <v>1.2618e-07</v>
      </c>
      <c r="Z143" t="n">
        <v>0.37</v>
      </c>
      <c r="AA143" t="n">
        <v>75</v>
      </c>
      <c r="AB143" t="n">
        <v>30</v>
      </c>
      <c r="AC143" t="n">
        <v>0</v>
      </c>
      <c r="AD143" t="n">
        <v>390000</v>
      </c>
      <c r="AE143" t="n">
        <v>322.64</v>
      </c>
      <c r="AF143" t="n">
        <v>0.35</v>
      </c>
      <c r="AG143" t="n">
        <v>1</v>
      </c>
      <c r="AH143" t="n">
        <v>1</v>
      </c>
      <c r="AI143" t="n">
        <v>1.5431</v>
      </c>
      <c r="AJ143" t="inlineStr">
        <is>
          <t>21a_FC11_OCR1.3_DR35</t>
        </is>
      </c>
    </row>
    <row r="144">
      <c r="A144" t="inlineStr">
        <is>
          <t>PM5</t>
        </is>
      </c>
      <c r="B144" t="inlineStr">
        <is>
          <t>GHS</t>
        </is>
      </c>
      <c r="C144" t="inlineStr">
        <is>
          <t>Empire_Wind_1</t>
        </is>
      </c>
      <c r="D144" t="inlineStr">
        <is>
          <t>S3</t>
        </is>
      </c>
      <c r="E144" t="n">
        <v>0</v>
      </c>
      <c r="F144" t="n">
        <v>17</v>
      </c>
      <c r="G144" t="n">
        <v>-35</v>
      </c>
      <c r="H144" t="n">
        <v>35</v>
      </c>
      <c r="I144" t="n">
        <v>9.699999999999999</v>
      </c>
      <c r="J144" t="n">
        <v>61.1536</v>
      </c>
      <c r="K144" t="n">
        <v>21.7457</v>
      </c>
      <c r="L144" t="n">
        <v>12.8289</v>
      </c>
      <c r="M144" t="n">
        <v>0.98375</v>
      </c>
      <c r="N144" t="n">
        <v>23.4815</v>
      </c>
      <c r="O144" t="n">
        <v>0.01934</v>
      </c>
      <c r="P144" t="n">
        <v>0.45279</v>
      </c>
      <c r="Q144" t="n">
        <v>0.3919</v>
      </c>
      <c r="R144" t="n">
        <v>18.18</v>
      </c>
      <c r="S144" t="n">
        <v>0.020017</v>
      </c>
      <c r="T144" t="n">
        <v>0.0025756</v>
      </c>
      <c r="U144" t="n">
        <v>0.32421</v>
      </c>
      <c r="V144" t="n">
        <v>35</v>
      </c>
      <c r="W144" t="n">
        <v>0.008600200000000001</v>
      </c>
      <c r="X144" t="n">
        <v>0.0041283</v>
      </c>
      <c r="Y144" t="n">
        <v>1.2618e-07</v>
      </c>
      <c r="Z144" t="n">
        <v>0.37</v>
      </c>
      <c r="AA144" t="n">
        <v>75</v>
      </c>
      <c r="AB144" t="n">
        <v>30</v>
      </c>
      <c r="AC144" t="n">
        <v>0</v>
      </c>
      <c r="AD144" t="n">
        <v>390000</v>
      </c>
      <c r="AE144" t="n">
        <v>322.64</v>
      </c>
      <c r="AF144" t="n">
        <v>0.35</v>
      </c>
      <c r="AG144" t="n">
        <v>1</v>
      </c>
      <c r="AH144" t="n">
        <v>1</v>
      </c>
      <c r="AI144" t="n">
        <v>1.5431</v>
      </c>
      <c r="AJ144" t="inlineStr">
        <is>
          <t>21a_FC11_OCR1.3_DR35</t>
        </is>
      </c>
    </row>
    <row r="145">
      <c r="A145" t="inlineStr">
        <is>
          <t>PM5</t>
        </is>
      </c>
      <c r="B145" t="inlineStr">
        <is>
          <t>GHS</t>
        </is>
      </c>
      <c r="C145" t="inlineStr">
        <is>
          <t>Empire_Wind_1</t>
        </is>
      </c>
      <c r="D145" t="inlineStr">
        <is>
          <t>S3</t>
        </is>
      </c>
      <c r="E145" t="n">
        <v>0</v>
      </c>
      <c r="F145" t="n">
        <v>17</v>
      </c>
      <c r="G145" t="n">
        <v>-34.9</v>
      </c>
      <c r="H145" t="n">
        <v>35</v>
      </c>
      <c r="I145" t="n">
        <v>9.699999999999999</v>
      </c>
      <c r="J145" t="n">
        <v>61.1536</v>
      </c>
      <c r="K145" t="n">
        <v>21.6864</v>
      </c>
      <c r="L145" t="n">
        <v>12.7928</v>
      </c>
      <c r="M145" t="n">
        <v>0.98375</v>
      </c>
      <c r="N145" t="n">
        <v>23.4121</v>
      </c>
      <c r="O145" t="n">
        <v>0.019626</v>
      </c>
      <c r="P145" t="n">
        <v>0.45279</v>
      </c>
      <c r="Q145" t="n">
        <v>0.3919</v>
      </c>
      <c r="R145" t="n">
        <v>18.18</v>
      </c>
      <c r="S145" t="n">
        <v>0.020017</v>
      </c>
      <c r="T145" t="n">
        <v>0.0025756</v>
      </c>
      <c r="U145" t="n">
        <v>0.32421</v>
      </c>
      <c r="V145" t="n">
        <v>35</v>
      </c>
      <c r="W145" t="n">
        <v>0.008600200000000001</v>
      </c>
      <c r="X145" t="n">
        <v>0.0041283</v>
      </c>
      <c r="Y145" t="n">
        <v>1.2618e-07</v>
      </c>
      <c r="Z145" t="n">
        <v>0.37</v>
      </c>
      <c r="AA145" t="n">
        <v>75</v>
      </c>
      <c r="AB145" t="n">
        <v>30</v>
      </c>
      <c r="AC145" t="n">
        <v>0</v>
      </c>
      <c r="AD145" t="n">
        <v>390000</v>
      </c>
      <c r="AE145" t="n">
        <v>322.64</v>
      </c>
      <c r="AF145" t="n">
        <v>0.35</v>
      </c>
      <c r="AG145" t="n">
        <v>1</v>
      </c>
      <c r="AH145" t="n">
        <v>1</v>
      </c>
      <c r="AI145" t="n">
        <v>1.5431</v>
      </c>
      <c r="AJ145" t="inlineStr">
        <is>
          <t>21a_FC11_OCR1.3_DR35</t>
        </is>
      </c>
    </row>
    <row r="146">
      <c r="A146" t="inlineStr">
        <is>
          <t>PM5</t>
        </is>
      </c>
      <c r="B146" t="inlineStr">
        <is>
          <t>GHS</t>
        </is>
      </c>
      <c r="C146" t="inlineStr">
        <is>
          <t>Empire_Wind_1</t>
        </is>
      </c>
      <c r="D146" t="inlineStr">
        <is>
          <t>S3</t>
        </is>
      </c>
      <c r="E146" t="n">
        <v>0</v>
      </c>
      <c r="F146" t="n">
        <v>17</v>
      </c>
      <c r="G146" t="n">
        <v>-34.9</v>
      </c>
      <c r="H146" t="n">
        <v>40</v>
      </c>
      <c r="I146" t="n">
        <v>9.699999999999999</v>
      </c>
      <c r="J146" t="n">
        <v>61.1536</v>
      </c>
      <c r="K146" t="n">
        <v>19.1006</v>
      </c>
      <c r="L146" t="n">
        <v>12.7928</v>
      </c>
      <c r="M146" t="n">
        <v>0.98375</v>
      </c>
      <c r="N146" t="n">
        <v>14.6819</v>
      </c>
      <c r="O146" t="n">
        <v>0.03209</v>
      </c>
      <c r="P146" t="n">
        <v>0.45279</v>
      </c>
      <c r="Q146" t="n">
        <v>0.3919</v>
      </c>
      <c r="R146" t="n">
        <v>18.18</v>
      </c>
      <c r="S146" t="n">
        <v>0.020017</v>
      </c>
      <c r="T146" t="n">
        <v>0.0025756</v>
      </c>
      <c r="U146" t="n">
        <v>0.32421</v>
      </c>
      <c r="V146" t="n">
        <v>35</v>
      </c>
      <c r="W146" t="n">
        <v>0.008600200000000001</v>
      </c>
      <c r="X146" t="n">
        <v>0.0041283</v>
      </c>
      <c r="Y146" t="n">
        <v>1.2618e-07</v>
      </c>
      <c r="Z146" t="n">
        <v>0.37</v>
      </c>
      <c r="AA146" t="n">
        <v>75</v>
      </c>
      <c r="AB146" t="n">
        <v>30</v>
      </c>
      <c r="AC146" t="n">
        <v>0</v>
      </c>
      <c r="AD146" t="n">
        <v>390000</v>
      </c>
      <c r="AE146" t="n">
        <v>322.64</v>
      </c>
      <c r="AF146" t="n">
        <v>0.35</v>
      </c>
      <c r="AG146" t="n">
        <v>1</v>
      </c>
      <c r="AH146" t="n">
        <v>1</v>
      </c>
      <c r="AI146" t="n">
        <v>1.5431</v>
      </c>
      <c r="AJ146" t="inlineStr">
        <is>
          <t>21a_FC11_OCR1.3_DR35</t>
        </is>
      </c>
    </row>
    <row r="147">
      <c r="A147" t="inlineStr">
        <is>
          <t>PM5</t>
        </is>
      </c>
      <c r="B147" t="inlineStr">
        <is>
          <t>GHS</t>
        </is>
      </c>
      <c r="C147" t="inlineStr">
        <is>
          <t>Empire_Wind_1</t>
        </is>
      </c>
      <c r="D147" t="inlineStr">
        <is>
          <t>S3</t>
        </is>
      </c>
      <c r="E147" t="n">
        <v>0</v>
      </c>
      <c r="F147" t="n">
        <v>18</v>
      </c>
      <c r="G147" t="n">
        <v>-40</v>
      </c>
      <c r="H147" t="n">
        <v>40</v>
      </c>
      <c r="I147" t="n">
        <v>9.699999999999999</v>
      </c>
      <c r="J147" t="n">
        <v>61.1536</v>
      </c>
      <c r="K147" t="n">
        <v>21.7457</v>
      </c>
      <c r="L147" t="n">
        <v>14.633</v>
      </c>
      <c r="M147" t="n">
        <v>0.98375</v>
      </c>
      <c r="N147" t="n">
        <v>23.6691</v>
      </c>
      <c r="O147" t="n">
        <v>0.01934</v>
      </c>
      <c r="P147" t="n">
        <v>0.45279</v>
      </c>
      <c r="Q147" t="n">
        <v>0.3919</v>
      </c>
      <c r="R147" t="n">
        <v>18.18</v>
      </c>
      <c r="S147" t="n">
        <v>0.020017</v>
      </c>
      <c r="T147" t="n">
        <v>0.0025756</v>
      </c>
      <c r="U147" t="n">
        <v>0.32421</v>
      </c>
      <c r="V147" t="n">
        <v>35</v>
      </c>
      <c r="W147" t="n">
        <v>0.008600200000000001</v>
      </c>
      <c r="X147" t="n">
        <v>0.0041283</v>
      </c>
      <c r="Y147" t="n">
        <v>1.2618e-07</v>
      </c>
      <c r="Z147" t="n">
        <v>0.37</v>
      </c>
      <c r="AA147" t="n">
        <v>75</v>
      </c>
      <c r="AB147" t="n">
        <v>30</v>
      </c>
      <c r="AC147" t="n">
        <v>0</v>
      </c>
      <c r="AD147" t="n">
        <v>390000</v>
      </c>
      <c r="AE147" t="n">
        <v>352.94</v>
      </c>
      <c r="AF147" t="n">
        <v>0.35</v>
      </c>
      <c r="AG147" t="n">
        <v>1</v>
      </c>
      <c r="AH147" t="n">
        <v>1</v>
      </c>
      <c r="AI147" t="n">
        <v>1.5431</v>
      </c>
      <c r="AJ147" t="inlineStr">
        <is>
          <t>21a_FC11_OCR1.3_DR35</t>
        </is>
      </c>
    </row>
    <row r="148">
      <c r="A148" t="inlineStr">
        <is>
          <t>PM5</t>
        </is>
      </c>
      <c r="B148" t="inlineStr">
        <is>
          <t>GHS</t>
        </is>
      </c>
      <c r="C148" t="inlineStr">
        <is>
          <t>Empire_Wind_1</t>
        </is>
      </c>
      <c r="D148" t="inlineStr">
        <is>
          <t>S3</t>
        </is>
      </c>
      <c r="E148" t="n">
        <v>0</v>
      </c>
      <c r="F148" t="n">
        <v>18</v>
      </c>
      <c r="G148" t="n">
        <v>-39.58</v>
      </c>
      <c r="H148" t="n">
        <v>40</v>
      </c>
      <c r="I148" t="n">
        <v>9.699999999999999</v>
      </c>
      <c r="J148" t="n">
        <v>61.1536</v>
      </c>
      <c r="K148" t="n">
        <v>21.5279</v>
      </c>
      <c r="L148" t="n">
        <v>14.4814</v>
      </c>
      <c r="M148" t="n">
        <v>0.98375</v>
      </c>
      <c r="N148" t="n">
        <v>23.4121</v>
      </c>
      <c r="O148" t="n">
        <v>0.02039</v>
      </c>
      <c r="P148" t="n">
        <v>0.45279</v>
      </c>
      <c r="Q148" t="n">
        <v>0.3919</v>
      </c>
      <c r="R148" t="n">
        <v>18.18</v>
      </c>
      <c r="S148" t="n">
        <v>0.020017</v>
      </c>
      <c r="T148" t="n">
        <v>0.0025756</v>
      </c>
      <c r="U148" t="n">
        <v>0.32421</v>
      </c>
      <c r="V148" t="n">
        <v>35</v>
      </c>
      <c r="W148" t="n">
        <v>0.008600200000000001</v>
      </c>
      <c r="X148" t="n">
        <v>0.0041283</v>
      </c>
      <c r="Y148" t="n">
        <v>1.2618e-07</v>
      </c>
      <c r="Z148" t="n">
        <v>0.37</v>
      </c>
      <c r="AA148" t="n">
        <v>75</v>
      </c>
      <c r="AB148" t="n">
        <v>30</v>
      </c>
      <c r="AC148" t="n">
        <v>0</v>
      </c>
      <c r="AD148" t="n">
        <v>390000</v>
      </c>
      <c r="AE148" t="n">
        <v>352.94</v>
      </c>
      <c r="AF148" t="n">
        <v>0.35</v>
      </c>
      <c r="AG148" t="n">
        <v>1</v>
      </c>
      <c r="AH148" t="n">
        <v>1</v>
      </c>
      <c r="AI148" t="n">
        <v>1.5431</v>
      </c>
      <c r="AJ148" t="inlineStr">
        <is>
          <t>21a_FC11_OCR1.3_DR35</t>
        </is>
      </c>
    </row>
    <row r="149">
      <c r="A149" t="inlineStr">
        <is>
          <t>PM5</t>
        </is>
      </c>
      <c r="B149" t="inlineStr">
        <is>
          <t>GHS</t>
        </is>
      </c>
      <c r="C149" t="inlineStr">
        <is>
          <t>Empire_Wind_1</t>
        </is>
      </c>
      <c r="D149" t="inlineStr">
        <is>
          <t>S3</t>
        </is>
      </c>
      <c r="E149" t="n">
        <v>0</v>
      </c>
      <c r="F149" t="n">
        <v>18</v>
      </c>
      <c r="G149" t="n">
        <v>-39.16</v>
      </c>
      <c r="H149" t="n">
        <v>40</v>
      </c>
      <c r="I149" t="n">
        <v>9.699999999999999</v>
      </c>
      <c r="J149" t="n">
        <v>61.1536</v>
      </c>
      <c r="K149" t="n">
        <v>21.31</v>
      </c>
      <c r="L149" t="n">
        <v>14.3299</v>
      </c>
      <c r="M149" t="n">
        <v>0.98375</v>
      </c>
      <c r="N149" t="n">
        <v>22.2065</v>
      </c>
      <c r="O149" t="n">
        <v>0.02144</v>
      </c>
      <c r="P149" t="n">
        <v>0.45279</v>
      </c>
      <c r="Q149" t="n">
        <v>0.3919</v>
      </c>
      <c r="R149" t="n">
        <v>18.18</v>
      </c>
      <c r="S149" t="n">
        <v>0.020017</v>
      </c>
      <c r="T149" t="n">
        <v>0.0025756</v>
      </c>
      <c r="U149" t="n">
        <v>0.32421</v>
      </c>
      <c r="V149" t="n">
        <v>35</v>
      </c>
      <c r="W149" t="n">
        <v>0.008600200000000001</v>
      </c>
      <c r="X149" t="n">
        <v>0.0041283</v>
      </c>
      <c r="Y149" t="n">
        <v>1.2618e-07</v>
      </c>
      <c r="Z149" t="n">
        <v>0.37</v>
      </c>
      <c r="AA149" t="n">
        <v>75</v>
      </c>
      <c r="AB149" t="n">
        <v>30</v>
      </c>
      <c r="AC149" t="n">
        <v>0</v>
      </c>
      <c r="AD149" t="n">
        <v>390000</v>
      </c>
      <c r="AE149" t="n">
        <v>352.94</v>
      </c>
      <c r="AF149" t="n">
        <v>0.35</v>
      </c>
      <c r="AG149" t="n">
        <v>1</v>
      </c>
      <c r="AH149" t="n">
        <v>1</v>
      </c>
      <c r="AI149" t="n">
        <v>1.5431</v>
      </c>
      <c r="AJ149" t="inlineStr">
        <is>
          <t>21a_FC11_OCR1.3_DR35</t>
        </is>
      </c>
    </row>
    <row r="150">
      <c r="A150" t="inlineStr">
        <is>
          <t>PM5</t>
        </is>
      </c>
      <c r="B150" t="inlineStr">
        <is>
          <t>GHS</t>
        </is>
      </c>
      <c r="C150" t="inlineStr">
        <is>
          <t>Empire_Wind_1</t>
        </is>
      </c>
      <c r="D150" t="inlineStr">
        <is>
          <t>S3</t>
        </is>
      </c>
      <c r="E150" t="n">
        <v>0</v>
      </c>
      <c r="F150" t="n">
        <v>18</v>
      </c>
      <c r="G150" t="n">
        <v>-38.74</v>
      </c>
      <c r="H150" t="n">
        <v>40</v>
      </c>
      <c r="I150" t="n">
        <v>9.699999999999999</v>
      </c>
      <c r="J150" t="n">
        <v>61.1536</v>
      </c>
      <c r="K150" t="n">
        <v>21.0922</v>
      </c>
      <c r="L150" t="n">
        <v>14.1784</v>
      </c>
      <c r="M150" t="n">
        <v>0.98375</v>
      </c>
      <c r="N150" t="n">
        <v>21.1189</v>
      </c>
      <c r="O150" t="n">
        <v>0.02249</v>
      </c>
      <c r="P150" t="n">
        <v>0.45279</v>
      </c>
      <c r="Q150" t="n">
        <v>0.3919</v>
      </c>
      <c r="R150" t="n">
        <v>18.18</v>
      </c>
      <c r="S150" t="n">
        <v>0.020017</v>
      </c>
      <c r="T150" t="n">
        <v>0.0025756</v>
      </c>
      <c r="U150" t="n">
        <v>0.32421</v>
      </c>
      <c r="V150" t="n">
        <v>35</v>
      </c>
      <c r="W150" t="n">
        <v>0.008600200000000001</v>
      </c>
      <c r="X150" t="n">
        <v>0.0041283</v>
      </c>
      <c r="Y150" t="n">
        <v>1.2618e-07</v>
      </c>
      <c r="Z150" t="n">
        <v>0.37</v>
      </c>
      <c r="AA150" t="n">
        <v>75</v>
      </c>
      <c r="AB150" t="n">
        <v>30</v>
      </c>
      <c r="AC150" t="n">
        <v>0</v>
      </c>
      <c r="AD150" t="n">
        <v>390000</v>
      </c>
      <c r="AE150" t="n">
        <v>352.94</v>
      </c>
      <c r="AF150" t="n">
        <v>0.35</v>
      </c>
      <c r="AG150" t="n">
        <v>1</v>
      </c>
      <c r="AH150" t="n">
        <v>1</v>
      </c>
      <c r="AI150" t="n">
        <v>1.5431</v>
      </c>
      <c r="AJ150" t="inlineStr">
        <is>
          <t>21a_FC11_OCR1.3_DR35</t>
        </is>
      </c>
    </row>
    <row r="151">
      <c r="A151" t="inlineStr">
        <is>
          <t>PM5</t>
        </is>
      </c>
      <c r="B151" t="inlineStr">
        <is>
          <t>GHS</t>
        </is>
      </c>
      <c r="C151" t="inlineStr">
        <is>
          <t>Empire_Wind_1</t>
        </is>
      </c>
      <c r="D151" t="inlineStr">
        <is>
          <t>S3</t>
        </is>
      </c>
      <c r="E151" t="n">
        <v>0</v>
      </c>
      <c r="F151" t="n">
        <v>18</v>
      </c>
      <c r="G151" t="n">
        <v>-38.32</v>
      </c>
      <c r="H151" t="n">
        <v>40</v>
      </c>
      <c r="I151" t="n">
        <v>9.699999999999999</v>
      </c>
      <c r="J151" t="n">
        <v>61.1536</v>
      </c>
      <c r="K151" t="n">
        <v>20.8744</v>
      </c>
      <c r="L151" t="n">
        <v>14.0268</v>
      </c>
      <c r="M151" t="n">
        <v>0.98375</v>
      </c>
      <c r="N151" t="n">
        <v>20.1329</v>
      </c>
      <c r="O151" t="n">
        <v>0.02354</v>
      </c>
      <c r="P151" t="n">
        <v>0.45279</v>
      </c>
      <c r="Q151" t="n">
        <v>0.3919</v>
      </c>
      <c r="R151" t="n">
        <v>18.18</v>
      </c>
      <c r="S151" t="n">
        <v>0.020017</v>
      </c>
      <c r="T151" t="n">
        <v>0.0025756</v>
      </c>
      <c r="U151" t="n">
        <v>0.32421</v>
      </c>
      <c r="V151" t="n">
        <v>35</v>
      </c>
      <c r="W151" t="n">
        <v>0.008600200000000001</v>
      </c>
      <c r="X151" t="n">
        <v>0.0041283</v>
      </c>
      <c r="Y151" t="n">
        <v>1.2618e-07</v>
      </c>
      <c r="Z151" t="n">
        <v>0.37</v>
      </c>
      <c r="AA151" t="n">
        <v>75</v>
      </c>
      <c r="AB151" t="n">
        <v>30</v>
      </c>
      <c r="AC151" t="n">
        <v>0</v>
      </c>
      <c r="AD151" t="n">
        <v>390000</v>
      </c>
      <c r="AE151" t="n">
        <v>352.94</v>
      </c>
      <c r="AF151" t="n">
        <v>0.35</v>
      </c>
      <c r="AG151" t="n">
        <v>1</v>
      </c>
      <c r="AH151" t="n">
        <v>1</v>
      </c>
      <c r="AI151" t="n">
        <v>1.5431</v>
      </c>
      <c r="AJ151" t="inlineStr">
        <is>
          <t>21a_FC11_OCR1.3_DR35</t>
        </is>
      </c>
    </row>
    <row r="152">
      <c r="A152" t="inlineStr">
        <is>
          <t>PM5</t>
        </is>
      </c>
      <c r="B152" t="inlineStr">
        <is>
          <t>GHS</t>
        </is>
      </c>
      <c r="C152" t="inlineStr">
        <is>
          <t>Empire_Wind_1</t>
        </is>
      </c>
      <c r="D152" t="inlineStr">
        <is>
          <t>S3</t>
        </is>
      </c>
      <c r="E152" t="n">
        <v>0</v>
      </c>
      <c r="F152" t="n">
        <v>18</v>
      </c>
      <c r="G152" t="n">
        <v>-37.9</v>
      </c>
      <c r="H152" t="n">
        <v>40</v>
      </c>
      <c r="I152" t="n">
        <v>9.699999999999999</v>
      </c>
      <c r="J152" t="n">
        <v>61.1536</v>
      </c>
      <c r="K152" t="n">
        <v>20.6566</v>
      </c>
      <c r="L152" t="n">
        <v>13.8753</v>
      </c>
      <c r="M152" t="n">
        <v>0.98375</v>
      </c>
      <c r="N152" t="n">
        <v>19.2349</v>
      </c>
      <c r="O152" t="n">
        <v>0.02459</v>
      </c>
      <c r="P152" t="n">
        <v>0.45279</v>
      </c>
      <c r="Q152" t="n">
        <v>0.3919</v>
      </c>
      <c r="R152" t="n">
        <v>18.18</v>
      </c>
      <c r="S152" t="n">
        <v>0.020017</v>
      </c>
      <c r="T152" t="n">
        <v>0.0025756</v>
      </c>
      <c r="U152" t="n">
        <v>0.32421</v>
      </c>
      <c r="V152" t="n">
        <v>35</v>
      </c>
      <c r="W152" t="n">
        <v>0.008600200000000001</v>
      </c>
      <c r="X152" t="n">
        <v>0.0041283</v>
      </c>
      <c r="Y152" t="n">
        <v>1.2618e-07</v>
      </c>
      <c r="Z152" t="n">
        <v>0.37</v>
      </c>
      <c r="AA152" t="n">
        <v>75</v>
      </c>
      <c r="AB152" t="n">
        <v>30</v>
      </c>
      <c r="AC152" t="n">
        <v>0</v>
      </c>
      <c r="AD152" t="n">
        <v>390000</v>
      </c>
      <c r="AE152" t="n">
        <v>352.94</v>
      </c>
      <c r="AF152" t="n">
        <v>0.35</v>
      </c>
      <c r="AG152" t="n">
        <v>1</v>
      </c>
      <c r="AH152" t="n">
        <v>1</v>
      </c>
      <c r="AI152" t="n">
        <v>1.5431</v>
      </c>
      <c r="AJ152" t="inlineStr">
        <is>
          <t>21a_FC11_OCR1.3_DR35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2022-05-18T14:37:55Z</dcterms:modified>
  <cp:lastModifiedBy>Anthony Franck Bouteiller</cp:lastModifiedBy>
</cp:coreProperties>
</file>