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threadedComments/threadedComment9.xml" ContentType="application/vnd.ms-excel.threadedcomments+xml"/>
  <Override PartName="/xl/comments13.xml" ContentType="application/vnd.openxmlformats-officedocument.spreadsheetml.comments+xml"/>
  <Override PartName="/xl/threadedComments/threadedComment10.xml" ContentType="application/vnd.ms-excel.threadedcomments+xml"/>
  <Override PartName="/xl/comments14.xml" ContentType="application/vnd.openxmlformats-officedocument.spreadsheetml.comments+xml"/>
  <Override PartName="/xl/threadedComments/threadedComment11.xml" ContentType="application/vnd.ms-excel.threadedcomments+xml"/>
  <Override PartName="/xl/comments15.xml" ContentType="application/vnd.openxmlformats-officedocument.spreadsheetml.comments+xml"/>
  <Override PartName="/xl/threadedComments/threadedComment12.xml" ContentType="application/vnd.ms-excel.threadedcomments+xml"/>
  <Override PartName="/xl/comments16.xml" ContentType="application/vnd.openxmlformats-officedocument.spreadsheetml.comments+xml"/>
  <Override PartName="/xl/threadedComments/threadedComment13.xml" ContentType="application/vnd.ms-excel.threadedcomments+xml"/>
  <Override PartName="/xl/comments17.xml" ContentType="application/vnd.openxmlformats-officedocument.spreadsheetml.comments+xml"/>
  <Override PartName="/xl/threadedComments/threadedComment14.xml" ContentType="application/vnd.ms-excel.threadedcomments+xml"/>
  <Override PartName="/xl/comments18.xml" ContentType="application/vnd.openxmlformats-officedocument.spreadsheetml.comments+xml"/>
  <Override PartName="/xl/threadedComments/threadedComment15.xml" ContentType="application/vnd.ms-excel.threadedcomments+xml"/>
  <Override PartName="/xl/comments19.xml" ContentType="application/vnd.openxmlformats-officedocument.spreadsheetml.comments+xml"/>
  <Override PartName="/xl/threadedComments/threadedComment16.xml" ContentType="application/vnd.ms-excel.threadedcomments+xml"/>
  <Override PartName="/xl/comments20.xml" ContentType="application/vnd.openxmlformats-officedocument.spreadsheetml.comments+xml"/>
  <Override PartName="/xl/threadedComments/threadedComment17.xml" ContentType="application/vnd.ms-excel.threadedcomments+xml"/>
  <Override PartName="/xl/comments21.xml" ContentType="application/vnd.openxmlformats-officedocument.spreadsheetml.comments+xml"/>
  <Override PartName="/xl/threadedComments/threadedComment18.xml" ContentType="application/vnd.ms-excel.threadedcomments+xml"/>
  <Override PartName="/xl/comments22.xml" ContentType="application/vnd.openxmlformats-officedocument.spreadsheetml.comments+xml"/>
  <Override PartName="/xl/threadedComments/threadedComment19.xml" ContentType="application/vnd.ms-excel.threadedcomments+xml"/>
  <Override PartName="/xl/comments23.xml" ContentType="application/vnd.openxmlformats-officedocument.spreadsheetml.comments+xml"/>
  <Override PartName="/xl/threadedComments/threadedComment20.xml" ContentType="application/vnd.ms-excel.threadedcomments+xml"/>
  <Override PartName="/xl/comments24.xml" ContentType="application/vnd.openxmlformats-officedocument.spreadsheetml.comments+xml"/>
  <Override PartName="/xl/threadedComments/threadedComment21.xml" ContentType="application/vnd.ms-excel.threadedcomments+xml"/>
  <Override PartName="/xl/comments25.xml" ContentType="application/vnd.openxmlformats-officedocument.spreadsheetml.comments+xml"/>
  <Override PartName="/xl/threadedComments/threadedComment22.xml" ContentType="application/vnd.ms-excel.threadedcomments+xml"/>
  <Override PartName="/xl/comments26.xml" ContentType="application/vnd.openxmlformats-officedocument.spreadsheetml.comments+xml"/>
  <Override PartName="/xl/threadedComments/threadedComment23.xml" ContentType="application/vnd.ms-excel.threadedcomments+xml"/>
  <Override PartName="/xl/comments27.xml" ContentType="application/vnd.openxmlformats-officedocument.spreadsheetml.comments+xml"/>
  <Override PartName="/xl/threadedComments/threadedComment24.xml" ContentType="application/vnd.ms-excel.threadedcomments+xml"/>
  <Override PartName="/xl/comments28.xml" ContentType="application/vnd.openxmlformats-officedocument.spreadsheetml.comments+xml"/>
  <Override PartName="/xl/threadedComments/threadedComment25.xml" ContentType="application/vnd.ms-excel.threadedcomments+xml"/>
  <Override PartName="/xl/comments29.xml" ContentType="application/vnd.openxmlformats-officedocument.spreadsheetml.comments+xml"/>
  <Override PartName="/xl/threadedComments/threadedComment26.xml" ContentType="application/vnd.ms-excel.threadedcomments+xml"/>
  <Override PartName="/xl/comments30.xml" ContentType="application/vnd.openxmlformats-officedocument.spreadsheetml.comments+xml"/>
  <Override PartName="/xl/threadedComments/threadedComment27.xml" ContentType="application/vnd.ms-excel.threadedcomments+xml"/>
  <Override PartName="/xl/comments31.xml" ContentType="application/vnd.openxmlformats-officedocument.spreadsheetml.comments+xml"/>
  <Override PartName="/xl/threadedComments/threadedComment28.xml" ContentType="application/vnd.ms-excel.threadedcomments+xml"/>
  <Override PartName="/xl/comments32.xml" ContentType="application/vnd.openxmlformats-officedocument.spreadsheetml.comments+xml"/>
  <Override PartName="/xl/threadedComments/threadedComment29.xml" ContentType="application/vnd.ms-excel.threadedcomments+xml"/>
  <Override PartName="/xl/comments33.xml" ContentType="application/vnd.openxmlformats-officedocument.spreadsheetml.comments+xml"/>
  <Override PartName="/xl/threadedComments/threadedComment30.xml" ContentType="application/vnd.ms-excel.threadedcomments+xml"/>
  <Override PartName="/xl/comments34.xml" ContentType="application/vnd.openxmlformats-officedocument.spreadsheetml.comments+xml"/>
  <Override PartName="/xl/threadedComments/threadedComment31.xml" ContentType="application/vnd.ms-excel.threadedcomments+xml"/>
  <Override PartName="/xl/comments35.xml" ContentType="application/vnd.openxmlformats-officedocument.spreadsheetml.comments+xml"/>
  <Override PartName="/xl/threadedComments/threadedComment32.xml" ContentType="application/vnd.ms-excel.threadedcomments+xml"/>
  <Override PartName="/xl/comments36.xml" ContentType="application/vnd.openxmlformats-officedocument.spreadsheetml.comments+xml"/>
  <Override PartName="/xl/threadedComments/threadedComment33.xml" ContentType="application/vnd.ms-excel.threadedcomments+xml"/>
  <Override PartName="/xl/comments37.xml" ContentType="application/vnd.openxmlformats-officedocument.spreadsheetml.comments+xml"/>
  <Override PartName="/xl/threadedComments/threadedComment34.xml" ContentType="application/vnd.ms-excel.threadedcomments+xml"/>
  <Override PartName="/xl/comments38.xml" ContentType="application/vnd.openxmlformats-officedocument.spreadsheetml.comments+xml"/>
  <Override PartName="/xl/threadedComments/threadedComment35.xml" ContentType="application/vnd.ms-excel.threadedcomments+xml"/>
  <Override PartName="/xl/comments39.xml" ContentType="application/vnd.openxmlformats-officedocument.spreadsheetml.comments+xml"/>
  <Override PartName="/xl/threadedComments/threadedComment36.xml" ContentType="application/vnd.ms-excel.threadedcomments+xml"/>
  <Override PartName="/xl/comments40.xml" ContentType="application/vnd.openxmlformats-officedocument.spreadsheetml.comments+xml"/>
  <Override PartName="/xl/threadedComments/threadedComment37.xml" ContentType="application/vnd.ms-excel.threadedcomments+xml"/>
  <Override PartName="/xl/comments41.xml" ContentType="application/vnd.openxmlformats-officedocument.spreadsheetml.comments+xml"/>
  <Override PartName="/xl/threadedComments/threadedComment38.xml" ContentType="application/vnd.ms-excel.threadedcomments+xml"/>
  <Override PartName="/xl/comments42.xml" ContentType="application/vnd.openxmlformats-officedocument.spreadsheetml.comments+xml"/>
  <Override PartName="/xl/threadedComments/threadedComment39.xml" ContentType="application/vnd.ms-excel.threadedcomments+xml"/>
  <Override PartName="/xl/comments43.xml" ContentType="application/vnd.openxmlformats-officedocument.spreadsheetml.comments+xml"/>
  <Override PartName="/xl/threadedComments/threadedComment40.xml" ContentType="application/vnd.ms-excel.threadedcomments+xml"/>
  <Override PartName="/xl/comments44.xml" ContentType="application/vnd.openxmlformats-officedocument.spreadsheetml.comments+xml"/>
  <Override PartName="/xl/threadedComments/threadedComment41.xml" ContentType="application/vnd.ms-excel.threadedcomments+xml"/>
  <Override PartName="/xl/comments45.xml" ContentType="application/vnd.openxmlformats-officedocument.spreadsheetml.comments+xml"/>
  <Override PartName="/xl/threadedComments/threadedComment42.xml" ContentType="application/vnd.ms-excel.threadedcomments+xml"/>
  <Override PartName="/xl/comments46.xml" ContentType="application/vnd.openxmlformats-officedocument.spreadsheetml.comments+xml"/>
  <Override PartName="/xl/threadedComments/threadedComment43.xml" ContentType="application/vnd.ms-excel.threadedcomments+xml"/>
  <Override PartName="/xl/comments47.xml" ContentType="application/vnd.openxmlformats-officedocument.spreadsheetml.comments+xml"/>
  <Override PartName="/xl/threadedComments/threadedComment44.xml" ContentType="application/vnd.ms-excel.threadedcomments+xml"/>
  <Override PartName="/xl/comments48.xml" ContentType="application/vnd.openxmlformats-officedocument.spreadsheetml.comments+xml"/>
  <Override PartName="/xl/threadedComments/threadedComment45.xml" ContentType="application/vnd.ms-excel.threadedcomments+xml"/>
  <Override PartName="/xl/comments49.xml" ContentType="application/vnd.openxmlformats-officedocument.spreadsheetml.comments+xml"/>
  <Override PartName="/xl/threadedComments/threadedComment46.xml" ContentType="application/vnd.ms-excel.threadedcomments+xml"/>
  <Override PartName="/xl/comments50.xml" ContentType="application/vnd.openxmlformats-officedocument.spreadsheetml.comments+xml"/>
  <Override PartName="/xl/threadedComments/threadedComment47.xml" ContentType="application/vnd.ms-excel.threadedcomments+xml"/>
  <Override PartName="/xl/comments51.xml" ContentType="application/vnd.openxmlformats-officedocument.spreadsheetml.comments+xml"/>
  <Override PartName="/xl/threadedComments/threadedComment48.xml" ContentType="application/vnd.ms-excel.threadedcomments+xml"/>
  <Override PartName="/xl/comments52.xml" ContentType="application/vnd.openxmlformats-officedocument.spreadsheetml.comments+xml"/>
  <Override PartName="/xl/threadedComments/threadedComment49.xml" ContentType="application/vnd.ms-excel.threadedcomments+xml"/>
  <Override PartName="/xl/comments53.xml" ContentType="application/vnd.openxmlformats-officedocument.spreadsheetml.comments+xml"/>
  <Override PartName="/xl/threadedComments/threadedComment50.xml" ContentType="application/vnd.ms-excel.threadedcomments+xml"/>
  <Override PartName="/xl/comments54.xml" ContentType="application/vnd.openxmlformats-officedocument.spreadsheetml.comments+xml"/>
  <Override PartName="/xl/threadedComments/threadedComment51.xml" ContentType="application/vnd.ms-excel.threadedcomments+xml"/>
  <Override PartName="/xl/comments55.xml" ContentType="application/vnd.openxmlformats-officedocument.spreadsheetml.comments+xml"/>
  <Override PartName="/xl/threadedComments/threadedComment52.xml" ContentType="application/vnd.ms-excel.threadedcomments+xml"/>
  <Override PartName="/xl/comments56.xml" ContentType="application/vnd.openxmlformats-officedocument.spreadsheetml.comments+xml"/>
  <Override PartName="/xl/threadedComments/threadedComment53.xml" ContentType="application/vnd.ms-excel.threadedcomments+xml"/>
  <Override PartName="/xl/comments57.xml" ContentType="application/vnd.openxmlformats-officedocument.spreadsheetml.comments+xml"/>
  <Override PartName="/xl/threadedComments/threadedComment54.xml" ContentType="application/vnd.ms-excel.threadedcomments+xml"/>
  <Override PartName="/xl/comments58.xml" ContentType="application/vnd.openxmlformats-officedocument.spreadsheetml.comments+xml"/>
  <Override PartName="/xl/threadedComments/threadedComment55.xml" ContentType="application/vnd.ms-excel.threadedcomments+xml"/>
  <Override PartName="/xl/comments59.xml" ContentType="application/vnd.openxmlformats-officedocument.spreadsheetml.comments+xml"/>
  <Override PartName="/xl/threadedComments/threadedComment56.xml" ContentType="application/vnd.ms-excel.threadedcomments+xml"/>
  <Override PartName="/xl/comments60.xml" ContentType="application/vnd.openxmlformats-officedocument.spreadsheetml.comments+xml"/>
  <Override PartName="/xl/threadedComments/threadedComment57.xml" ContentType="application/vnd.ms-excel.threadedcomments+xml"/>
  <Override PartName="/xl/comments61.xml" ContentType="application/vnd.openxmlformats-officedocument.spreadsheetml.comments+xml"/>
  <Override PartName="/xl/threadedComments/threadedComment58.xml" ContentType="application/vnd.ms-excel.threadedcomments+xml"/>
  <Override PartName="/xl/comments62.xml" ContentType="application/vnd.openxmlformats-officedocument.spreadsheetml.comments+xml"/>
  <Override PartName="/xl/threadedComments/threadedComment59.xml" ContentType="application/vnd.ms-excel.threadedcomments+xml"/>
  <Override PartName="/xl/comments63.xml" ContentType="application/vnd.openxmlformats-officedocument.spreadsheetml.comments+xml"/>
  <Override PartName="/xl/threadedComments/threadedComment60.xml" ContentType="application/vnd.ms-excel.threadedcomments+xml"/>
  <Override PartName="/xl/comments64.xml" ContentType="application/vnd.openxmlformats-officedocument.spreadsheetml.comments+xml"/>
  <Override PartName="/xl/threadedComments/threadedComment61.xml" ContentType="application/vnd.ms-excel.threadedcomments+xml"/>
  <Override PartName="/xl/comments65.xml" ContentType="application/vnd.openxmlformats-officedocument.spreadsheetml.comments+xml"/>
  <Override PartName="/xl/threadedComments/threadedComment62.xml" ContentType="application/vnd.ms-excel.threadedcomments+xml"/>
  <Override PartName="/xl/comments66.xml" ContentType="application/vnd.openxmlformats-officedocument.spreadsheetml.comments+xml"/>
  <Override PartName="/xl/threadedComments/threadedComment63.xml" ContentType="application/vnd.ms-excel.threadedcomments+xml"/>
  <Override PartName="/xl/comments67.xml" ContentType="application/vnd.openxmlformats-officedocument.spreadsheetml.comments+xml"/>
  <Override PartName="/xl/threadedComments/threadedComment64.xml" ContentType="application/vnd.ms-excel.threadedcomments+xml"/>
  <Override PartName="/xl/comments68.xml" ContentType="application/vnd.openxmlformats-officedocument.spreadsheetml.comments+xml"/>
  <Override PartName="/xl/threadedComments/threadedComment65.xml" ContentType="application/vnd.ms-excel.threadedcomments+xml"/>
  <Override PartName="/xl/comments69.xml" ContentType="application/vnd.openxmlformats-officedocument.spreadsheetml.comments+xml"/>
  <Override PartName="/xl/threadedComments/threadedComment66.xml" ContentType="application/vnd.ms-excel.threadedcomments+xml"/>
  <Override PartName="/xl/comments70.xml" ContentType="application/vnd.openxmlformats-officedocument.spreadsheetml.comments+xml"/>
  <Override PartName="/xl/threadedComments/threadedComment67.xml" ContentType="application/vnd.ms-excel.threadedcomments+xml"/>
  <Override PartName="/xl/comments71.xml" ContentType="application/vnd.openxmlformats-officedocument.spreadsheetml.comments+xml"/>
  <Override PartName="/xl/threadedComments/threadedComment68.xml" ContentType="application/vnd.ms-excel.threadedcomments+xml"/>
  <Override PartName="/xl/comments72.xml" ContentType="application/vnd.openxmlformats-officedocument.spreadsheetml.comments+xml"/>
  <Override PartName="/xl/threadedComments/threadedComment69.xml" ContentType="application/vnd.ms-excel.threadedcomments+xml"/>
  <Override PartName="/xl/comments73.xml" ContentType="application/vnd.openxmlformats-officedocument.spreadsheetml.comments+xml"/>
  <Override PartName="/xl/threadedComments/threadedComment70.xml" ContentType="application/vnd.ms-excel.threadedcomments+xml"/>
  <Override PartName="/xl/comments74.xml" ContentType="application/vnd.openxmlformats-officedocument.spreadsheetml.comments+xml"/>
  <Override PartName="/xl/threadedComments/threadedComment71.xml" ContentType="application/vnd.ms-excel.threadedcomments+xml"/>
  <Override PartName="/xl/comments75.xml" ContentType="application/vnd.openxmlformats-officedocument.spreadsheetml.comments+xml"/>
  <Override PartName="/xl/threadedComments/threadedComment72.xml" ContentType="application/vnd.ms-excel.threadedcomments+xml"/>
  <Override PartName="/xl/comments76.xml" ContentType="application/vnd.openxmlformats-officedocument.spreadsheetml.comments+xml"/>
  <Override PartName="/xl/threadedComments/threadedComment73.xml" ContentType="application/vnd.ms-excel.threadedcomments+xml"/>
  <Override PartName="/xl/comments77.xml" ContentType="application/vnd.openxmlformats-officedocument.spreadsheetml.comments+xml"/>
  <Override PartName="/xl/threadedComments/threadedComment74.xml" ContentType="application/vnd.ms-excel.threadedcomments+xml"/>
  <Override PartName="/xl/comments78.xml" ContentType="application/vnd.openxmlformats-officedocument.spreadsheetml.comments+xml"/>
  <Override PartName="/xl/threadedComments/threadedComment75.xml" ContentType="application/vnd.ms-excel.threadedcomments+xml"/>
  <Override PartName="/xl/comments79.xml" ContentType="application/vnd.openxmlformats-officedocument.spreadsheetml.comments+xml"/>
  <Override PartName="/xl/threadedComments/threadedComment76.xml" ContentType="application/vnd.ms-excel.threadedcomments+xml"/>
  <Override PartName="/xl/comments80.xml" ContentType="application/vnd.openxmlformats-officedocument.spreadsheetml.comments+xml"/>
  <Override PartName="/xl/threadedComments/threadedComment77.xml" ContentType="application/vnd.ms-excel.threadedcomments+xml"/>
  <Override PartName="/xl/comments81.xml" ContentType="application/vnd.openxmlformats-officedocument.spreadsheetml.comments+xml"/>
  <Override PartName="/xl/threadedComments/threadedComment78.xml" ContentType="application/vnd.ms-excel.threadedcomments+xml"/>
  <Override PartName="/xl/comments82.xml" ContentType="application/vnd.openxmlformats-officedocument.spreadsheetml.comments+xml"/>
  <Override PartName="/xl/threadedComments/threadedComment79.xml" ContentType="application/vnd.ms-excel.threadedcomments+xml"/>
  <Override PartName="/xl/comments83.xml" ContentType="application/vnd.openxmlformats-officedocument.spreadsheetml.comments+xml"/>
  <Override PartName="/xl/threadedComments/threadedComment80.xml" ContentType="application/vnd.ms-excel.threadedcomments+xml"/>
  <Override PartName="/xl/comments84.xml" ContentType="application/vnd.openxmlformats-officedocument.spreadsheetml.comments+xml"/>
  <Override PartName="/xl/threadedComments/threadedComment81.xml" ContentType="application/vnd.ms-excel.threadedcomments+xml"/>
  <Override PartName="/xl/comments85.xml" ContentType="application/vnd.openxmlformats-officedocument.spreadsheetml.comments+xml"/>
  <Override PartName="/xl/threadedComments/threadedComment82.xml" ContentType="application/vnd.ms-excel.threadedcomments+xml"/>
  <Override PartName="/xl/comments86.xml" ContentType="application/vnd.openxmlformats-officedocument.spreadsheetml.comments+xml"/>
  <Override PartName="/xl/threadedComments/threadedComment83.xml" ContentType="application/vnd.ms-excel.threadedcomments+xml"/>
  <Override PartName="/xl/comments87.xml" ContentType="application/vnd.openxmlformats-officedocument.spreadsheetml.comments+xml"/>
  <Override PartName="/xl/threadedComments/threadedComment84.xml" ContentType="application/vnd.ms-excel.threadedcomments+xml"/>
  <Override PartName="/xl/comments88.xml" ContentType="application/vnd.openxmlformats-officedocument.spreadsheetml.comments+xml"/>
  <Override PartName="/xl/threadedComments/threadedComment85.xml" ContentType="application/vnd.ms-excel.threadedcomments+xml"/>
  <Override PartName="/xl/comments89.xml" ContentType="application/vnd.openxmlformats-officedocument.spreadsheetml.comments+xml"/>
  <Override PartName="/xl/threadedComments/threadedComment86.xml" ContentType="application/vnd.ms-excel.threadedcomments+xml"/>
  <Override PartName="/xl/comments90.xml" ContentType="application/vnd.openxmlformats-officedocument.spreadsheetml.comments+xml"/>
  <Override PartName="/xl/threadedComments/threadedComment87.xml" ContentType="application/vnd.ms-excel.threadedcomments+xml"/>
  <Override PartName="/xl/comments91.xml" ContentType="application/vnd.openxmlformats-officedocument.spreadsheetml.comments+xml"/>
  <Override PartName="/xl/threadedComments/threadedComment88.xml" ContentType="application/vnd.ms-excel.threadedcomments+xml"/>
  <Override PartName="/xl/comments92.xml" ContentType="application/vnd.openxmlformats-officedocument.spreadsheetml.comments+xml"/>
  <Override PartName="/xl/threadedComments/threadedComment89.xml" ContentType="application/vnd.ms-excel.threadedcomments+xml"/>
  <Override PartName="/xl/comments93.xml" ContentType="application/vnd.openxmlformats-officedocument.spreadsheetml.comments+xml"/>
  <Override PartName="/xl/threadedComments/threadedComment90.xml" ContentType="application/vnd.ms-excel.threadedcomments+xml"/>
  <Override PartName="/xl/comments94.xml" ContentType="application/vnd.openxmlformats-officedocument.spreadsheetml.comments+xml"/>
  <Override PartName="/xl/threadedComments/threadedComment91.xml" ContentType="application/vnd.ms-excel.threadedcomments+xml"/>
  <Override PartName="/xl/comments95.xml" ContentType="application/vnd.openxmlformats-officedocument.spreadsheetml.comments+xml"/>
  <Override PartName="/xl/threadedComments/threadedComment92.xml" ContentType="application/vnd.ms-excel.threadedcomments+xml"/>
  <Override PartName="/xl/comments96.xml" ContentType="application/vnd.openxmlformats-officedocument.spreadsheetml.comments+xml"/>
  <Override PartName="/xl/threadedComments/threadedComment93.xml" ContentType="application/vnd.ms-excel.threadedcomments+xml"/>
  <Override PartName="/xl/comments97.xml" ContentType="application/vnd.openxmlformats-officedocument.spreadsheetml.comments+xml"/>
  <Override PartName="/xl/threadedComments/threadedComment94.xml" ContentType="application/vnd.ms-excel.threadedcomments+xml"/>
  <Override PartName="/xl/comments98.xml" ContentType="application/vnd.openxmlformats-officedocument.spreadsheetml.comments+xml"/>
  <Override PartName="/xl/threadedComments/threadedComment95.xml" ContentType="application/vnd.ms-excel.threadedcomments+xml"/>
  <Override PartName="/xl/comments99.xml" ContentType="application/vnd.openxmlformats-officedocument.spreadsheetml.comments+xml"/>
  <Override PartName="/xl/threadedComments/threadedComment96.xml" ContentType="application/vnd.ms-excel.threadedcomments+xml"/>
  <Override PartName="/xl/comments100.xml" ContentType="application/vnd.openxmlformats-officedocument.spreadsheetml.comments+xml"/>
  <Override PartName="/xl/threadedComments/threadedComment97.xml" ContentType="application/vnd.ms-excel.threadedcomments+xml"/>
  <Override PartName="/xl/comments101.xml" ContentType="application/vnd.openxmlformats-officedocument.spreadsheetml.comments+xml"/>
  <Override PartName="/xl/threadedComments/threadedComment98.xml" ContentType="application/vnd.ms-excel.threadedcomments+xml"/>
  <Override PartName="/xl/comments102.xml" ContentType="application/vnd.openxmlformats-officedocument.spreadsheetml.comments+xml"/>
  <Override PartName="/xl/threadedComments/threadedComment99.xml" ContentType="application/vnd.ms-excel.threadedcomments+xml"/>
  <Override PartName="/xl/comments103.xml" ContentType="application/vnd.openxmlformats-officedocument.spreadsheetml.comments+xml"/>
  <Override PartName="/xl/threadedComments/threadedComment100.xml" ContentType="application/vnd.ms-excel.threadedcomments+xml"/>
  <Override PartName="/xl/comments104.xml" ContentType="application/vnd.openxmlformats-officedocument.spreadsheetml.comments+xml"/>
  <Override PartName="/xl/threadedComments/threadedComment101.xml" ContentType="application/vnd.ms-excel.threadedcomments+xml"/>
  <Override PartName="/xl/comments105.xml" ContentType="application/vnd.openxmlformats-officedocument.spreadsheetml.comments+xml"/>
  <Override PartName="/xl/threadedComments/threadedComment102.xml" ContentType="application/vnd.ms-excel.threadedcomments+xml"/>
  <Override PartName="/xl/comments106.xml" ContentType="application/vnd.openxmlformats-officedocument.spreadsheetml.comments+xml"/>
  <Override PartName="/xl/threadedComments/threadedComment103.xml" ContentType="application/vnd.ms-excel.threadedcomments+xml"/>
  <Override PartName="/xl/comments107.xml" ContentType="application/vnd.openxmlformats-officedocument.spreadsheetml.comments+xml"/>
  <Override PartName="/xl/threadedComments/threadedComment104.xml" ContentType="application/vnd.ms-excel.threadedcomments+xml"/>
  <Override PartName="/xl/comments108.xml" ContentType="application/vnd.openxmlformats-officedocument.spreadsheetml.comments+xml"/>
  <Override PartName="/xl/threadedComments/threadedComment105.xml" ContentType="application/vnd.ms-excel.threadedcomments+xml"/>
  <Override PartName="/xl/comments109.xml" ContentType="application/vnd.openxmlformats-officedocument.spreadsheetml.comments+xml"/>
  <Override PartName="/xl/threadedComments/threadedComment106.xml" ContentType="application/vnd.ms-excel.threadedcomments+xml"/>
  <Override PartName="/xl/comments110.xml" ContentType="application/vnd.openxmlformats-officedocument.spreadsheetml.comments+xml"/>
  <Override PartName="/xl/threadedComments/threadedComment107.xml" ContentType="application/vnd.ms-excel.threadedcomments+xml"/>
  <Override PartName="/xl/comments111.xml" ContentType="application/vnd.openxmlformats-officedocument.spreadsheetml.comments+xml"/>
  <Override PartName="/xl/threadedComments/threadedComment108.xml" ContentType="application/vnd.ms-excel.threadedcomments+xml"/>
  <Override PartName="/xl/comments112.xml" ContentType="application/vnd.openxmlformats-officedocument.spreadsheetml.comments+xml"/>
  <Override PartName="/xl/threadedComments/threadedComment109.xml" ContentType="application/vnd.ms-excel.threadedcomments+xml"/>
  <Override PartName="/xl/comments113.xml" ContentType="application/vnd.openxmlformats-officedocument.spreadsheetml.comments+xml"/>
  <Override PartName="/xl/threadedComments/threadedComment110.xml" ContentType="application/vnd.ms-excel.threadedcomments+xml"/>
  <Override PartName="/xl/comments114.xml" ContentType="application/vnd.openxmlformats-officedocument.spreadsheetml.comments+xml"/>
  <Override PartName="/xl/threadedComments/threadedComment111.xml" ContentType="application/vnd.ms-excel.threadedcomments+xml"/>
  <Override PartName="/xl/comments115.xml" ContentType="application/vnd.openxmlformats-officedocument.spreadsheetml.comments+xml"/>
  <Override PartName="/xl/threadedComments/threadedComment112.xml" ContentType="application/vnd.ms-excel.threadedcomments+xml"/>
  <Override PartName="/xl/comments116.xml" ContentType="application/vnd.openxmlformats-officedocument.spreadsheetml.comments+xml"/>
  <Override PartName="/xl/threadedComments/threadedComment113.xml" ContentType="application/vnd.ms-excel.threadedcomments+xml"/>
  <Override PartName="/xl/comments117.xml" ContentType="application/vnd.openxmlformats-officedocument.spreadsheetml.comments+xml"/>
  <Override PartName="/xl/threadedComments/threadedComment114.xml" ContentType="application/vnd.ms-excel.threadedcomments+xml"/>
  <Override PartName="/xl/comments118.xml" ContentType="application/vnd.openxmlformats-officedocument.spreadsheetml.comments+xml"/>
  <Override PartName="/xl/threadedComments/threadedComment115.xml" ContentType="application/vnd.ms-excel.threadedcomments+xml"/>
  <Override PartName="/xl/comments119.xml" ContentType="application/vnd.openxmlformats-officedocument.spreadsheetml.comments+xml"/>
  <Override PartName="/xl/threadedComments/threadedComment116.xml" ContentType="application/vnd.ms-excel.threadedcomments+xml"/>
  <Override PartName="/xl/comments120.xml" ContentType="application/vnd.openxmlformats-officedocument.spreadsheetml.comments+xml"/>
  <Override PartName="/xl/threadedComments/threadedComment117.xml" ContentType="application/vnd.ms-excel.threadedcomments+xml"/>
  <Override PartName="/xl/comments121.xml" ContentType="application/vnd.openxmlformats-officedocument.spreadsheetml.comments+xml"/>
  <Override PartName="/xl/threadedComments/threadedComment118.xml" ContentType="application/vnd.ms-excel.threadedcomments+xml"/>
  <Override PartName="/xl/comments122.xml" ContentType="application/vnd.openxmlformats-officedocument.spreadsheetml.comments+xml"/>
  <Override PartName="/xl/threadedComments/threadedComment119.xml" ContentType="application/vnd.ms-excel.threadedcomments+xml"/>
  <Override PartName="/xl/comments123.xml" ContentType="application/vnd.openxmlformats-officedocument.spreadsheetml.comments+xml"/>
  <Override PartName="/xl/threadedComments/threadedComment120.xml" ContentType="application/vnd.ms-excel.threadedcomments+xml"/>
  <Override PartName="/xl/comments124.xml" ContentType="application/vnd.openxmlformats-officedocument.spreadsheetml.comments+xml"/>
  <Override PartName="/xl/threadedComments/threadedComment121.xml" ContentType="application/vnd.ms-excel.threadedcomments+xml"/>
  <Override PartName="/xl/comments125.xml" ContentType="application/vnd.openxmlformats-officedocument.spreadsheetml.comments+xml"/>
  <Override PartName="/xl/threadedComments/threadedComment122.xml" ContentType="application/vnd.ms-excel.threadedcomments+xml"/>
  <Override PartName="/xl/comments126.xml" ContentType="application/vnd.openxmlformats-officedocument.spreadsheetml.comments+xml"/>
  <Override PartName="/xl/threadedComments/threadedComment123.xml" ContentType="application/vnd.ms-excel.threadedcomments+xml"/>
  <Override PartName="/xl/comments127.xml" ContentType="application/vnd.openxmlformats-officedocument.spreadsheetml.comments+xml"/>
  <Override PartName="/xl/threadedComments/threadedComment124.xml" ContentType="application/vnd.ms-excel.threadedcomments+xml"/>
  <Override PartName="/xl/comments128.xml" ContentType="application/vnd.openxmlformats-officedocument.spreadsheetml.comments+xml"/>
  <Override PartName="/xl/threadedComments/threadedComment125.xml" ContentType="application/vnd.ms-excel.threadedcomments+xml"/>
  <Override PartName="/xl/comments129.xml" ContentType="application/vnd.openxmlformats-officedocument.spreadsheetml.comments+xml"/>
  <Override PartName="/xl/threadedComments/threadedComment126.xml" ContentType="application/vnd.ms-excel.threadedcomments+xml"/>
  <Override PartName="/xl/comments130.xml" ContentType="application/vnd.openxmlformats-officedocument.spreadsheetml.comments+xml"/>
  <Override PartName="/xl/threadedComments/threadedComment127.xml" ContentType="application/vnd.ms-excel.threadedcomments+xml"/>
  <Override PartName="/xl/comments131.xml" ContentType="application/vnd.openxmlformats-officedocument.spreadsheetml.comments+xml"/>
  <Override PartName="/xl/threadedComments/threadedComment128.xml" ContentType="application/vnd.ms-excel.threadedcomments+xml"/>
  <Override PartName="/xl/comments132.xml" ContentType="application/vnd.openxmlformats-officedocument.spreadsheetml.comments+xml"/>
  <Override PartName="/xl/threadedComments/threadedComment129.xml" ContentType="application/vnd.ms-excel.threadedcomments+xml"/>
  <Override PartName="/xl/comments133.xml" ContentType="application/vnd.openxmlformats-officedocument.spreadsheetml.comments+xml"/>
  <Override PartName="/xl/threadedComments/threadedComment130.xml" ContentType="application/vnd.ms-excel.threadedcomments+xml"/>
  <Override PartName="/xl/comments134.xml" ContentType="application/vnd.openxmlformats-officedocument.spreadsheetml.comments+xml"/>
  <Override PartName="/xl/threadedComments/threadedComment131.xml" ContentType="application/vnd.ms-excel.threadedcomments+xml"/>
  <Override PartName="/xl/comments135.xml" ContentType="application/vnd.openxmlformats-officedocument.spreadsheetml.comments+xml"/>
  <Override PartName="/xl/threadedComments/threadedComment132.xml" ContentType="application/vnd.ms-excel.threadedcomments+xml"/>
  <Override PartName="/xl/comments136.xml" ContentType="application/vnd.openxmlformats-officedocument.spreadsheetml.comments+xml"/>
  <Override PartName="/xl/threadedComments/threadedComment133.xml" ContentType="application/vnd.ms-excel.threadedcomments+xml"/>
  <Override PartName="/xl/comments137.xml" ContentType="application/vnd.openxmlformats-officedocument.spreadsheetml.comments+xml"/>
  <Override PartName="/xl/threadedComments/threadedComment134.xml" ContentType="application/vnd.ms-excel.threadedcomments+xml"/>
  <Override PartName="/xl/comments138.xml" ContentType="application/vnd.openxmlformats-officedocument.spreadsheetml.comments+xml"/>
  <Override PartName="/xl/threadedComments/threadedComment135.xml" ContentType="application/vnd.ms-excel.threadedcomments+xml"/>
  <Override PartName="/xl/comments139.xml" ContentType="application/vnd.openxmlformats-officedocument.spreadsheetml.comments+xml"/>
  <Override PartName="/xl/threadedComments/threadedComment136.xml" ContentType="application/vnd.ms-excel.threadedcomments+xml"/>
  <Override PartName="/xl/comments140.xml" ContentType="application/vnd.openxmlformats-officedocument.spreadsheetml.comments+xml"/>
  <Override PartName="/xl/threadedComments/threadedComment137.xml" ContentType="application/vnd.ms-excel.threadedcomments+xml"/>
  <Override PartName="/xl/comments141.xml" ContentType="application/vnd.openxmlformats-officedocument.spreadsheetml.comments+xml"/>
  <Override PartName="/xl/threadedComments/threadedComment138.xml" ContentType="application/vnd.ms-excel.threadedcomments+xml"/>
  <Override PartName="/xl/comments142.xml" ContentType="application/vnd.openxmlformats-officedocument.spreadsheetml.comments+xml"/>
  <Override PartName="/xl/threadedComments/threadedComment139.xml" ContentType="application/vnd.ms-excel.threadedcomments+xml"/>
  <Override PartName="/xl/comments143.xml" ContentType="application/vnd.openxmlformats-officedocument.spreadsheetml.comments+xml"/>
  <Override PartName="/xl/threadedComments/threadedComment140.xml" ContentType="application/vnd.ms-excel.threadedcomments+xml"/>
  <Override PartName="/xl/comments144.xml" ContentType="application/vnd.openxmlformats-officedocument.spreadsheetml.comments+xml"/>
  <Override PartName="/xl/comments145.xml" ContentType="application/vnd.openxmlformats-officedocument.spreadsheetml.comments+xml"/>
  <Override PartName="/xl/comments146.xml" ContentType="application/vnd.openxmlformats-officedocument.spreadsheetml.comments+xml"/>
  <Override PartName="/xl/comments147.xml" ContentType="application/vnd.openxmlformats-officedocument.spreadsheetml.comments+xml"/>
  <Override PartName="/xl/comments148.xml" ContentType="application/vnd.openxmlformats-officedocument.spreadsheetml.comments+xml"/>
  <Override PartName="/xl/comments149.xml" ContentType="application/vnd.openxmlformats-officedocument.spreadsheetml.comments+xml"/>
  <Override PartName="/xl/comments150.xml" ContentType="application/vnd.openxmlformats-officedocument.spreadsheetml.comments+xml"/>
  <Override PartName="/xl/comments151.xml" ContentType="application/vnd.openxmlformats-officedocument.spreadsheetml.comments+xml"/>
  <Override PartName="/xl/threadedComments/threadedComment141.xml" ContentType="application/vnd.ms-excel.threadedcomments+xml"/>
  <Override PartName="/xl/comments152.xml" ContentType="application/vnd.openxmlformats-officedocument.spreadsheetml.comments+xml"/>
  <Override PartName="/xl/threadedComments/threadedComment142.xml" ContentType="application/vnd.ms-excel.threadedcomments+xml"/>
  <Override PartName="/xl/comments153.xml" ContentType="application/vnd.openxmlformats-officedocument.spreadsheetml.comments+xml"/>
  <Override PartName="/xl/threadedComments/threadedComment143.xml" ContentType="application/vnd.ms-excel.threadedcomments+xml"/>
  <Override PartName="/xl/comments154.xml" ContentType="application/vnd.openxmlformats-officedocument.spreadsheetml.comments+xml"/>
  <Override PartName="/xl/threadedComments/threadedComment144.xml" ContentType="application/vnd.ms-excel.threadedcomments+xml"/>
  <Override PartName="/xl/comments155.xml" ContentType="application/vnd.openxmlformats-officedocument.spreadsheetml.comments+xml"/>
  <Override PartName="/xl/threadedComments/threadedComment145.xml" ContentType="application/vnd.ms-excel.threadedcomments+xml"/>
  <Override PartName="/xl/comments156.xml" ContentType="application/vnd.openxmlformats-officedocument.spreadsheetml.comments+xml"/>
  <Override PartName="/xl/threadedComments/threadedComment146.xml" ContentType="application/vnd.ms-excel.threadedcomments+xml"/>
  <Override PartName="/xl/comments157.xml" ContentType="application/vnd.openxmlformats-officedocument.spreadsheetml.comments+xml"/>
  <Override PartName="/xl/threadedComments/threadedComment147.xml" ContentType="application/vnd.ms-excel.threadedcomments+xml"/>
  <Override PartName="/xl/comments158.xml" ContentType="application/vnd.openxmlformats-officedocument.spreadsheetml.comments+xml"/>
  <Override PartName="/xl/threadedComments/threadedComment148.xml" ContentType="application/vnd.ms-excel.threadedcomments+xml"/>
  <Override PartName="/xl/comments159.xml" ContentType="application/vnd.openxmlformats-officedocument.spreadsheetml.comments+xml"/>
  <Override PartName="/xl/threadedComments/threadedComment149.xml" ContentType="application/vnd.ms-excel.threadedcomments+xml"/>
  <Override PartName="/xl/comments160.xml" ContentType="application/vnd.openxmlformats-officedocument.spreadsheetml.comments+xml"/>
  <Override PartName="/xl/threadedComments/threadedComment150.xml" ContentType="application/vnd.ms-excel.threadedcomments+xml"/>
  <Override PartName="/xl/comments161.xml" ContentType="application/vnd.openxmlformats-officedocument.spreadsheetml.comments+xml"/>
  <Override PartName="/xl/threadedComments/threadedComment151.xml" ContentType="application/vnd.ms-excel.threadedcomments+xml"/>
  <Override PartName="/xl/comments162.xml" ContentType="application/vnd.openxmlformats-officedocument.spreadsheetml.comments+xml"/>
  <Override PartName="/xl/threadedComments/threadedComment152.xml" ContentType="application/vnd.ms-excel.threadedcomments+xml"/>
  <Override PartName="/xl/comments163.xml" ContentType="application/vnd.openxmlformats-officedocument.spreadsheetml.comments+xml"/>
  <Override PartName="/xl/threadedComments/threadedComment153.xml" ContentType="application/vnd.ms-excel.threadedcomments+xml"/>
  <Override PartName="/xl/comments164.xml" ContentType="application/vnd.openxmlformats-officedocument.spreadsheetml.comments+xml"/>
  <Override PartName="/xl/threadedComments/threadedComment154.xml" ContentType="application/vnd.ms-excel.threadedcomments+xml"/>
  <Override PartName="/xl/comments165.xml" ContentType="application/vnd.openxmlformats-officedocument.spreadsheetml.comments+xml"/>
  <Override PartName="/xl/threadedComments/threadedComment155.xml" ContentType="application/vnd.ms-excel.threadedcomments+xml"/>
  <Override PartName="/xl/comments166.xml" ContentType="application/vnd.openxmlformats-officedocument.spreadsheetml.comments+xml"/>
  <Override PartName="/xl/threadedComments/threadedComment156.xml" ContentType="application/vnd.ms-excel.threadedcomments+xml"/>
  <Override PartName="/xl/comments167.xml" ContentType="application/vnd.openxmlformats-officedocument.spreadsheetml.comments+xml"/>
  <Override PartName="/xl/threadedComments/threadedComment157.xml" ContentType="application/vnd.ms-excel.threadedcomments+xml"/>
  <Override PartName="/xl/comments168.xml" ContentType="application/vnd.openxmlformats-officedocument.spreadsheetml.comments+xml"/>
  <Override PartName="/xl/threadedComments/threadedComment158.xml" ContentType="application/vnd.ms-excel.threadedcomments+xml"/>
  <Override PartName="/xl/comments169.xml" ContentType="application/vnd.openxmlformats-officedocument.spreadsheetml.comments+xml"/>
  <Override PartName="/xl/threadedComments/threadedComment159.xml" ContentType="application/vnd.ms-excel.threadedcomments+xml"/>
  <Override PartName="/xl/comments170.xml" ContentType="application/vnd.openxmlformats-officedocument.spreadsheetml.comments+xml"/>
  <Override PartName="/xl/comments171.xml" ContentType="application/vnd.openxmlformats-officedocument.spreadsheetml.comments+xml"/>
  <Override PartName="/xl/comments172.xml" ContentType="application/vnd.openxmlformats-officedocument.spreadsheetml.comments+xml"/>
  <Override PartName="/xl/comments173.xml" ContentType="application/vnd.openxmlformats-officedocument.spreadsheetml.comments+xml"/>
  <Override PartName="/xl/comments174.xml" ContentType="application/vnd.openxmlformats-officedocument.spreadsheetml.comments+xml"/>
  <Override PartName="/xl/comments175.xml" ContentType="application/vnd.openxmlformats-officedocument.spreadsheetml.comments+xml"/>
  <Override PartName="/xl/comments176.xml" ContentType="application/vnd.openxmlformats-officedocument.spreadsheetml.comments+xml"/>
  <Override PartName="/xl/threadedComments/threadedComment160.xml" ContentType="application/vnd.ms-excel.threadedcomments+xml"/>
  <Override PartName="/xl/comments177.xml" ContentType="application/vnd.openxmlformats-officedocument.spreadsheetml.comments+xml"/>
  <Override PartName="/xl/threadedComments/threadedComment161.xml" ContentType="application/vnd.ms-excel.threadedcomments+xml"/>
  <Override PartName="/xl/comments178.xml" ContentType="application/vnd.openxmlformats-officedocument.spreadsheetml.comments+xml"/>
  <Override PartName="/xl/threadedComments/threadedComment162.xml" ContentType="application/vnd.ms-excel.threadedcomments+xml"/>
  <Override PartName="/xl/comments179.xml" ContentType="application/vnd.openxmlformats-officedocument.spreadsheetml.comments+xml"/>
  <Override PartName="/xl/threadedComments/threadedComment163.xml" ContentType="application/vnd.ms-excel.threadedcomments+xml"/>
  <Override PartName="/xl/comments180.xml" ContentType="application/vnd.openxmlformats-officedocument.spreadsheetml.comments+xml"/>
  <Override PartName="/xl/threadedComments/threadedComment164.xml" ContentType="application/vnd.ms-excel.threadedcomments+xml"/>
  <Override PartName="/xl/comments181.xml" ContentType="application/vnd.openxmlformats-officedocument.spreadsheetml.comments+xml"/>
  <Override PartName="/xl/threadedComments/threadedComment165.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6DF5C1A0-CA76-43AF-B66C-52D9A5DD089B}" xr6:coauthVersionLast="47" xr6:coauthVersionMax="47" xr10:uidLastSave="{00000000-0000-0000-0000-000000000000}"/>
  <bookViews>
    <workbookView xWindow="-23148" yWindow="1416" windowWidth="23256" windowHeight="12576" tabRatio="944" activeTab="2" xr2:uid="{00000000-000D-0000-FFFF-FFFF00000000}"/>
  </bookViews>
  <sheets>
    <sheet name="Log" sheetId="58" r:id="rId1"/>
    <sheet name="LOCATIONS" sheetId="66" r:id="rId2"/>
    <sheet name="PROJ" sheetId="1" r:id="rId3"/>
    <sheet name="DataBase_Fatigue" sheetId="63" r:id="rId4"/>
    <sheet name="Plots" sheetId="55" r:id="rId5"/>
    <sheet name="Appendix" sheetId="51" r:id="rId6"/>
    <sheet name="EW1_OSS_35_J" sheetId="260" r:id="rId7"/>
    <sheet name="EW1_OSS_35_AH" sheetId="261" r:id="rId8"/>
    <sheet name="EW2_OSS_35_AH" sheetId="262" r:id="rId9"/>
    <sheet name="EW2_OSS_35_J" sheetId="263" r:id="rId10"/>
    <sheet name="EW1_OSS_25_J" sheetId="251" r:id="rId11"/>
    <sheet name="EW1_OSS_25_AH" sheetId="248" r:id="rId12"/>
    <sheet name="EW2_OSS_25_AH" sheetId="247" r:id="rId13"/>
    <sheet name="EW2_OSS_25_J" sheetId="255" r:id="rId14"/>
    <sheet name="EW1_OSS_30_J" sheetId="256" r:id="rId15"/>
    <sheet name="EW1_OSS_30_AH" sheetId="257" r:id="rId16"/>
    <sheet name="EW2_OSS_30_J" sheetId="258" r:id="rId17"/>
    <sheet name="EW2_OSS_30_AH" sheetId="259" r:id="rId18"/>
    <sheet name="FA46" sheetId="174" r:id="rId19"/>
    <sheet name="FA46 original" sheetId="250" r:id="rId20"/>
    <sheet name="EW2_46_NOISE" sheetId="173" r:id="rId21"/>
    <sheet name="EW2_46_NORM" sheetId="130" r:id="rId22"/>
    <sheet name="EW2_46_SAND" sheetId="136" r:id="rId23"/>
    <sheet name="EW2_46_BORS" sheetId="135" r:id="rId24"/>
    <sheet name="EW2_46_SHOE" sheetId="134" r:id="rId25"/>
    <sheet name="FA48" sheetId="172" r:id="rId26"/>
    <sheet name="EW2_48_NOISE" sheetId="171" r:id="rId27"/>
    <sheet name="EW2_48_NORM" sheetId="131" r:id="rId28"/>
    <sheet name="EW2_48_SAND" sheetId="139" r:id="rId29"/>
    <sheet name="EW2_48_BORS" sheetId="138" r:id="rId30"/>
    <sheet name="EW2_48_SHOE" sheetId="137" r:id="rId31"/>
    <sheet name="FA53" sheetId="168" r:id="rId32"/>
    <sheet name="EW2_53_NOISE" sheetId="167" r:id="rId33"/>
    <sheet name="EW2_53_NORM" sheetId="132" r:id="rId34"/>
    <sheet name="EW2_53_SAND" sheetId="141" r:id="rId35"/>
    <sheet name="EW2_53_BORS" sheetId="142" r:id="rId36"/>
    <sheet name="EW2_53_SHOE" sheetId="140" r:id="rId37"/>
    <sheet name="FA55" sheetId="170" r:id="rId38"/>
    <sheet name="EW2_55_NOISE" sheetId="169" r:id="rId39"/>
    <sheet name="EW2_55_NORM" sheetId="133" r:id="rId40"/>
    <sheet name="EW2_55_SAND" sheetId="145" r:id="rId41"/>
    <sheet name="EW2_55_BORS" sheetId="144" r:id="rId42"/>
    <sheet name="EW2_55_SHOE" sheetId="143" r:id="rId43"/>
    <sheet name="EW1_05_NOISE" sheetId="146" r:id="rId44"/>
    <sheet name="EW1_05_SAND_NGI_LOW" sheetId="157" r:id="rId45"/>
    <sheet name="EW1_05_NOISE_NGI_LOW" sheetId="156" r:id="rId46"/>
    <sheet name="EW1_05_NOISE_NGI" sheetId="152" r:id="rId47"/>
    <sheet name="EW1_08_NOISE2" sheetId="175" r:id="rId48"/>
    <sheet name="EW1_08_NOISE5" sheetId="195" r:id="rId49"/>
    <sheet name="EW1_08_NOISE" sheetId="149" r:id="rId50"/>
    <sheet name="EW1_20_NOISE2" sheetId="176" r:id="rId51"/>
    <sheet name="EW1_20_NOISE5" sheetId="196" r:id="rId52"/>
    <sheet name="EW1_20_NOISE" sheetId="151" r:id="rId53"/>
    <sheet name="EW1_23_NORM" sheetId="241" r:id="rId54"/>
    <sheet name="EW1_26_NORM" sheetId="243" r:id="rId55"/>
    <sheet name="EW1_34_NOISE2" sheetId="177" r:id="rId56"/>
    <sheet name="EW1_34_NOISE5" sheetId="197" r:id="rId57"/>
    <sheet name="EW1_34_NOISE" sheetId="150" r:id="rId58"/>
    <sheet name="EW1_47_NOISE_SENSI" sheetId="153" r:id="rId59"/>
    <sheet name="EW1_47_NOISE2" sheetId="178" r:id="rId60"/>
    <sheet name="EW1_47_NOISE5" sheetId="198" r:id="rId61"/>
    <sheet name="EW1_47_NOISE" sheetId="148" r:id="rId62"/>
    <sheet name="EW1_69_NOISE2" sheetId="179" r:id="rId63"/>
    <sheet name="EW1_69_NOISE5" sheetId="199" r:id="rId64"/>
    <sheet name="EW1_69_NOISE" sheetId="147" r:id="rId65"/>
    <sheet name="EW1_15_NORM_UB" sheetId="155" r:id="rId66"/>
    <sheet name="EW1_15_NORM_LB" sheetId="154" r:id="rId67"/>
    <sheet name="EW1_15_BLOW" sheetId="163" r:id="rId68"/>
    <sheet name="FA15" sheetId="164" r:id="rId69"/>
    <sheet name="EW1_15_NORM" sheetId="81" r:id="rId70"/>
    <sheet name="EW1_15_SAND" sheetId="87" r:id="rId71"/>
    <sheet name="EW1_15_BORS" sheetId="106" r:id="rId72"/>
    <sheet name="EW1_15_SHOE" sheetId="107" r:id="rId73"/>
    <sheet name="EW1_16_NORM" sheetId="82" r:id="rId74"/>
    <sheet name="EW1_16_SAND" sheetId="88" r:id="rId75"/>
    <sheet name="EW1_16_BORS" sheetId="108" r:id="rId76"/>
    <sheet name="EW1_16_SHOE" sheetId="109" r:id="rId77"/>
    <sheet name="EW1_18_NORM" sheetId="103" r:id="rId78"/>
    <sheet name="EW1_18_SAND" sheetId="104" r:id="rId79"/>
    <sheet name="EW1_18_BORS3" sheetId="181" r:id="rId80"/>
    <sheet name="EW1_18_BORS" sheetId="110" r:id="rId81"/>
    <sheet name="EW1_18_SHOE" sheetId="105" r:id="rId82"/>
    <sheet name="EW1_24_NORM" sheetId="71" r:id="rId83"/>
    <sheet name="EW1_24_SAND" sheetId="89" r:id="rId84"/>
    <sheet name="EW1_24_BORS" sheetId="111" r:id="rId85"/>
    <sheet name="EW1_24_SHOE" sheetId="112" r:id="rId86"/>
    <sheet name="EW1_26_SAND" sheetId="91" r:id="rId87"/>
    <sheet name="EW1_26_BORS" sheetId="113" r:id="rId88"/>
    <sheet name="EW1_26_SHOE" sheetId="114" r:id="rId89"/>
    <sheet name="EW1_32_NORM" sheetId="79" r:id="rId90"/>
    <sheet name="EW1_32_SAND" sheetId="92" r:id="rId91"/>
    <sheet name="EW1_32_BORS3" sheetId="182" r:id="rId92"/>
    <sheet name="EW1_32_BORS" sheetId="115" r:id="rId93"/>
    <sheet name="EW1_32_BORS_NEW" sheetId="234" r:id="rId94"/>
    <sheet name="EW1_32_SHOE" sheetId="101" r:id="rId95"/>
    <sheet name="EW1_33_NORM" sheetId="77" r:id="rId96"/>
    <sheet name="EW1_33_NOISE5" sheetId="200" r:id="rId97"/>
    <sheet name="EW1_33_NOISE2" sheetId="180" r:id="rId98"/>
    <sheet name="EW1_33_SAND" sheetId="93" r:id="rId99"/>
    <sheet name="EW1_33_BORS3" sheetId="183" r:id="rId100"/>
    <sheet name="EW1_33_BORS" sheetId="116" r:id="rId101"/>
    <sheet name="EW1_33_SHOE" sheetId="117" r:id="rId102"/>
    <sheet name="EW1_37_NORM" sheetId="76" r:id="rId103"/>
    <sheet name="EW1_37_BLOW" sheetId="162" r:id="rId104"/>
    <sheet name="FA37" sheetId="161" r:id="rId105"/>
    <sheet name="EW1_37_SAND" sheetId="94" r:id="rId106"/>
    <sheet name="EW1_37_BORS3" sheetId="184" r:id="rId107"/>
    <sheet name="EW1_37_BORS5" sheetId="194" r:id="rId108"/>
    <sheet name="EW1_37_BORS" sheetId="118" r:id="rId109"/>
    <sheet name="EW1_37_SHOE" sheetId="119" r:id="rId110"/>
    <sheet name="EW1_38_NORM" sheetId="236" r:id="rId111"/>
    <sheet name="EW1_39_NORM" sheetId="83" r:id="rId112"/>
    <sheet name="EW1_39_SAND" sheetId="95" r:id="rId113"/>
    <sheet name="EW1_39_BORS3" sheetId="185" r:id="rId114"/>
    <sheet name="EW1_39_BORS5" sheetId="193" r:id="rId115"/>
    <sheet name="EW1_39_BORS" sheetId="120" r:id="rId116"/>
    <sheet name="EW1_39_BORS_NEW" sheetId="233" r:id="rId117"/>
    <sheet name="EW1_39_SHOE" sheetId="121" r:id="rId118"/>
    <sheet name="EW1_41_NORM" sheetId="84" r:id="rId119"/>
    <sheet name="EW1_41_SAND" sheetId="96" r:id="rId120"/>
    <sheet name="EW1_41_BORS3" sheetId="186" r:id="rId121"/>
    <sheet name="EW1_41_BORS5" sheetId="192" r:id="rId122"/>
    <sheet name="EW1_41_BORS" sheetId="122" r:id="rId123"/>
    <sheet name="EW1_41_BORS_NEW" sheetId="232" r:id="rId124"/>
    <sheet name="EW1_41_BORS_AVG" sheetId="240" r:id="rId125"/>
    <sheet name="EW1_41_SHOE" sheetId="123" r:id="rId126"/>
    <sheet name="EW1_43_NORM" sheetId="85" r:id="rId127"/>
    <sheet name="EW1_43_NOISE2" sheetId="202" r:id="rId128"/>
    <sheet name="EW1_43_NOISE5" sheetId="201" r:id="rId129"/>
    <sheet name="EW1_43_NOISE" sheetId="158" r:id="rId130"/>
    <sheet name="EW1_43_BLOW" sheetId="160" r:id="rId131"/>
    <sheet name="FA43" sheetId="159" r:id="rId132"/>
    <sheet name="EW1_43_SAND" sheetId="98" r:id="rId133"/>
    <sheet name="EW1_43_BORS3" sheetId="187" r:id="rId134"/>
    <sheet name="EW1_43_BORS6" sheetId="203" r:id="rId135"/>
    <sheet name="EW1_43_BORS5" sheetId="191" r:id="rId136"/>
    <sheet name="EW1_43_BORS" sheetId="124" r:id="rId137"/>
    <sheet name="EW1_43_BORS_NEW" sheetId="231" r:id="rId138"/>
    <sheet name="EW1_43_BORS_AVG" sheetId="239" r:id="rId139"/>
    <sheet name="EW1_43_SHOE" sheetId="125" r:id="rId140"/>
    <sheet name="EW1_44_NORM" sheetId="237" r:id="rId141"/>
    <sheet name="EW1_45_NORM" sheetId="204" r:id="rId142"/>
    <sheet name="EW1_45_SAND" sheetId="205" r:id="rId143"/>
    <sheet name="EW1_45_BORS" sheetId="206" r:id="rId144"/>
    <sheet name="EW1_45_BORS5" sheetId="224" r:id="rId145"/>
    <sheet name="EW1_45_SHOE" sheetId="207" r:id="rId146"/>
    <sheet name="EW1_47_CHBE" sheetId="165" r:id="rId147"/>
    <sheet name="EW1_47_NORM5" sheetId="190" r:id="rId148"/>
    <sheet name="EW1_47_NORM" sheetId="75" r:id="rId149"/>
    <sheet name="EW1_47_SAND" sheetId="99" r:id="rId150"/>
    <sheet name="EW1_47_BORS" sheetId="127" r:id="rId151"/>
    <sheet name="EW1_47_SHOE" sheetId="126" r:id="rId152"/>
    <sheet name="EW1_47_FULL" sheetId="102" r:id="rId153"/>
    <sheet name="EW1_48_NORM" sheetId="238" r:id="rId154"/>
    <sheet name="EW1_50_NORM" sheetId="208" r:id="rId155"/>
    <sheet name="EW1_50_SAND" sheetId="209" r:id="rId156"/>
    <sheet name="EW1_50_BORS" sheetId="210" r:id="rId157"/>
    <sheet name="EW1_50_BORS5" sheetId="225" r:id="rId158"/>
    <sheet name="EW1_50_SHOE" sheetId="211" r:id="rId159"/>
    <sheet name="EW1_51_NORM" sheetId="212" r:id="rId160"/>
    <sheet name="EW1_51_SAND" sheetId="213" r:id="rId161"/>
    <sheet name="EW1_51_BORS" sheetId="214" r:id="rId162"/>
    <sheet name="EW1_51_BORS5" sheetId="226" r:id="rId163"/>
    <sheet name="EW1_51_SHOE" sheetId="215" r:id="rId164"/>
    <sheet name="EW1_53_NORM" sheetId="216" r:id="rId165"/>
    <sheet name="EW1_53_SAND" sheetId="217" r:id="rId166"/>
    <sheet name="EW1_53_BORS" sheetId="229" r:id="rId167"/>
    <sheet name="EW1_53_BORS5" sheetId="230" r:id="rId168"/>
    <sheet name="EW1_53_BORS_TRY" sheetId="235" r:id="rId169"/>
    <sheet name="EW1_53_BORS_OLD" sheetId="218" r:id="rId170"/>
    <sheet name="EW1_53_BORS5_OLD" sheetId="227" r:id="rId171"/>
    <sheet name="EW1_53_SHOE" sheetId="219" r:id="rId172"/>
    <sheet name="EW1_55_NORM" sheetId="86" r:id="rId173"/>
    <sheet name="EW1_55_SAND" sheetId="100" r:id="rId174"/>
    <sheet name="EW1_55_BORS3" sheetId="188" r:id="rId175"/>
    <sheet name="EW1_55_BORS5" sheetId="189" r:id="rId176"/>
    <sheet name="EW1_55_BORS" sheetId="128" r:id="rId177"/>
    <sheet name="EW1_55_SHOE" sheetId="129" r:id="rId178"/>
    <sheet name="EW1_62_NORM" sheetId="220" r:id="rId179"/>
    <sheet name="EW1_62_SAND" sheetId="221" r:id="rId180"/>
    <sheet name="EW1_62_BORS" sheetId="222" r:id="rId181"/>
    <sheet name="EW1_62_BORS5" sheetId="228" r:id="rId182"/>
    <sheet name="EW1_62_SHOE" sheetId="223" r:id="rId183"/>
    <sheet name="EW1_56_NORM" sheetId="244" r:id="rId18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263" l="1"/>
  <c r="AE11" i="263"/>
  <c r="Q11" i="263"/>
  <c r="AE10" i="263"/>
  <c r="Q10" i="263"/>
  <c r="AE9" i="263"/>
  <c r="Q9" i="263"/>
  <c r="AE8" i="263"/>
  <c r="Q8" i="263"/>
  <c r="AE7" i="263"/>
  <c r="Q7" i="263"/>
  <c r="AE6" i="263"/>
  <c r="Q6" i="263"/>
  <c r="AE5" i="263"/>
  <c r="Q5" i="263"/>
  <c r="AE4" i="263"/>
  <c r="Q4" i="263"/>
  <c r="AE3" i="263"/>
  <c r="Q3" i="263"/>
  <c r="AF2" i="263"/>
  <c r="AE2" i="263"/>
  <c r="AC2" i="263"/>
  <c r="M14" i="262"/>
  <c r="AE11" i="262"/>
  <c r="Q11" i="262"/>
  <c r="AE10" i="262"/>
  <c r="Q10" i="262"/>
  <c r="AE9" i="262"/>
  <c r="Q9" i="262"/>
  <c r="AE8" i="262"/>
  <c r="Q8" i="262"/>
  <c r="AE7" i="262"/>
  <c r="Q7" i="262"/>
  <c r="AE6" i="262"/>
  <c r="Q6" i="262"/>
  <c r="AE5" i="262"/>
  <c r="Q5" i="262"/>
  <c r="AE4" i="262"/>
  <c r="Q4" i="262"/>
  <c r="AE3" i="262"/>
  <c r="Q3" i="262"/>
  <c r="AF2" i="262"/>
  <c r="AE2" i="262"/>
  <c r="AC2" i="262"/>
  <c r="AE18" i="261"/>
  <c r="Q18" i="261"/>
  <c r="AE17" i="261"/>
  <c r="Q17" i="261"/>
  <c r="AE16" i="261"/>
  <c r="Q16" i="261"/>
  <c r="AE15" i="261"/>
  <c r="Q15" i="261"/>
  <c r="AE14" i="261"/>
  <c r="Q14" i="261"/>
  <c r="M14" i="261"/>
  <c r="AE13" i="261"/>
  <c r="Q13" i="261"/>
  <c r="AE12" i="261"/>
  <c r="Q12" i="261"/>
  <c r="AE11" i="261"/>
  <c r="Q11" i="261"/>
  <c r="AE10" i="261"/>
  <c r="Q10" i="261"/>
  <c r="AE9" i="261"/>
  <c r="Q9" i="261"/>
  <c r="AE8" i="261"/>
  <c r="Q8" i="261"/>
  <c r="AE7" i="261"/>
  <c r="Q7" i="261"/>
  <c r="AE6" i="261"/>
  <c r="Q6" i="261"/>
  <c r="AE5" i="261"/>
  <c r="Q5" i="261"/>
  <c r="AE4" i="261"/>
  <c r="Q4" i="261"/>
  <c r="AE3" i="261"/>
  <c r="Q3" i="261"/>
  <c r="AF2" i="261"/>
  <c r="AE2" i="261"/>
  <c r="AC2" i="26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M14" i="259" l="1"/>
  <c r="AE11" i="259"/>
  <c r="Q11" i="259"/>
  <c r="AE10" i="259"/>
  <c r="Q10" i="259"/>
  <c r="AE9" i="259"/>
  <c r="Q9" i="259"/>
  <c r="AE8" i="259"/>
  <c r="Q8" i="259"/>
  <c r="AE7" i="259"/>
  <c r="Q7" i="259"/>
  <c r="AE6" i="259"/>
  <c r="Q6" i="259"/>
  <c r="AE5" i="259"/>
  <c r="Q5" i="259"/>
  <c r="AE4" i="259"/>
  <c r="Q4" i="259"/>
  <c r="AE3" i="259"/>
  <c r="Q3" i="259"/>
  <c r="AF2" i="259"/>
  <c r="AE2" i="259"/>
  <c r="AC2" i="259"/>
  <c r="M14" i="258"/>
  <c r="AE11" i="258"/>
  <c r="Q11" i="258"/>
  <c r="AE10" i="258"/>
  <c r="Q10" i="258"/>
  <c r="AE9" i="258"/>
  <c r="Q9" i="258"/>
  <c r="AE8" i="258"/>
  <c r="Q8" i="258"/>
  <c r="AE7" i="258"/>
  <c r="Q7" i="258"/>
  <c r="AE6" i="258"/>
  <c r="Q6" i="258"/>
  <c r="AE5" i="258"/>
  <c r="Q5" i="258"/>
  <c r="AE4" i="258"/>
  <c r="Q4" i="258"/>
  <c r="AE3" i="258"/>
  <c r="Q3" i="258"/>
  <c r="AF2" i="258"/>
  <c r="AE2" i="258"/>
  <c r="AC2" i="258"/>
  <c r="AE18" i="257"/>
  <c r="Q18" i="257"/>
  <c r="AE17" i="257"/>
  <c r="Q17" i="257"/>
  <c r="AE16" i="257"/>
  <c r="Q16" i="257"/>
  <c r="AE15" i="257"/>
  <c r="Q15" i="257"/>
  <c r="AE14" i="257"/>
  <c r="Q14" i="257"/>
  <c r="M14" i="257"/>
  <c r="AE13" i="257"/>
  <c r="Q13" i="257"/>
  <c r="AE12" i="257"/>
  <c r="Q12" i="257"/>
  <c r="AE11" i="257"/>
  <c r="Q11" i="257"/>
  <c r="AE10" i="257"/>
  <c r="Q10" i="257"/>
  <c r="AE9" i="257"/>
  <c r="Q9" i="257"/>
  <c r="AE8" i="257"/>
  <c r="Q8" i="257"/>
  <c r="AE7" i="257"/>
  <c r="Q7" i="257"/>
  <c r="AE6" i="257"/>
  <c r="Q6" i="257"/>
  <c r="AE5" i="257"/>
  <c r="Q5" i="257"/>
  <c r="AE4" i="257"/>
  <c r="Q4" i="257"/>
  <c r="AE3" i="257"/>
  <c r="Q3" i="257"/>
  <c r="AF2" i="257"/>
  <c r="AE2" i="257"/>
  <c r="AC2" i="257"/>
  <c r="Q18" i="256"/>
  <c r="Q17" i="256"/>
  <c r="Q16" i="256"/>
  <c r="AE15" i="256"/>
  <c r="Q15" i="256"/>
  <c r="AE14" i="256"/>
  <c r="Q14" i="256"/>
  <c r="M14" i="256"/>
  <c r="AE13" i="256"/>
  <c r="Q13" i="256"/>
  <c r="AE12" i="256"/>
  <c r="Q12" i="256"/>
  <c r="AE11" i="256"/>
  <c r="Q11" i="256"/>
  <c r="AE10" i="256"/>
  <c r="Q10" i="256"/>
  <c r="AE9" i="256"/>
  <c r="Q9" i="256"/>
  <c r="AE8" i="256"/>
  <c r="Q8" i="256"/>
  <c r="AE7" i="256"/>
  <c r="Q7" i="256"/>
  <c r="AE6" i="256"/>
  <c r="Q6" i="256"/>
  <c r="AE5" i="256"/>
  <c r="Q5" i="256"/>
  <c r="AE4" i="256"/>
  <c r="Q4" i="256"/>
  <c r="AE3" i="256"/>
  <c r="Q3" i="256"/>
  <c r="AF2" i="256"/>
  <c r="AE2" i="256"/>
  <c r="AC2" i="256"/>
  <c r="AE11" i="247"/>
  <c r="Q11" i="247"/>
  <c r="AE10" i="247"/>
  <c r="Q10" i="247"/>
  <c r="AE9" i="247"/>
  <c r="Q9" i="247"/>
  <c r="AE8" i="247"/>
  <c r="Q8" i="247"/>
  <c r="AE7" i="247"/>
  <c r="Q7" i="247"/>
  <c r="AE6" i="247"/>
  <c r="Q6" i="247"/>
  <c r="AE5" i="247"/>
  <c r="Q5" i="247"/>
  <c r="AE4" i="247"/>
  <c r="Q4" i="247"/>
  <c r="AE3" i="247"/>
  <c r="Q3" i="247"/>
  <c r="AF2" i="247"/>
  <c r="AE2" i="247"/>
  <c r="AC2" i="247"/>
  <c r="M14" i="255" l="1"/>
  <c r="AE11" i="255"/>
  <c r="Q11" i="255"/>
  <c r="AE10" i="255"/>
  <c r="Q10" i="255"/>
  <c r="AE9" i="255"/>
  <c r="Q9" i="255"/>
  <c r="AE8" i="255"/>
  <c r="Q8" i="255"/>
  <c r="AE7" i="255"/>
  <c r="Q7" i="255"/>
  <c r="AE6" i="255"/>
  <c r="Q6" i="255"/>
  <c r="AE5" i="255"/>
  <c r="Q5" i="255"/>
  <c r="AE4" i="255"/>
  <c r="Q4" i="255"/>
  <c r="AE3" i="255"/>
  <c r="Q3" i="255"/>
  <c r="AF2" i="255"/>
  <c r="AE2" i="255"/>
  <c r="AC2" i="255"/>
  <c r="B4" i="1" l="1"/>
  <c r="Q18" i="251"/>
  <c r="Q17" i="251"/>
  <c r="Q16" i="251"/>
  <c r="AE15" i="251"/>
  <c r="Q15" i="251"/>
  <c r="AE14" i="251"/>
  <c r="Q14" i="251"/>
  <c r="M14" i="251"/>
  <c r="AE13" i="251"/>
  <c r="Q13" i="251"/>
  <c r="AE12" i="251"/>
  <c r="Q12" i="251"/>
  <c r="AE11" i="251"/>
  <c r="Q11" i="251"/>
  <c r="AE10" i="251"/>
  <c r="Q10" i="251"/>
  <c r="AE9" i="251"/>
  <c r="Q9" i="251"/>
  <c r="AE8" i="251"/>
  <c r="Q8" i="251"/>
  <c r="AE7" i="251"/>
  <c r="Q7" i="251"/>
  <c r="AE6" i="251"/>
  <c r="Q6" i="251"/>
  <c r="AE5" i="251"/>
  <c r="Q5" i="251"/>
  <c r="AE4" i="251"/>
  <c r="Q4" i="251"/>
  <c r="AE3" i="251"/>
  <c r="Q3" i="251"/>
  <c r="AF2" i="251"/>
  <c r="AE2" i="251"/>
  <c r="AC2" i="251"/>
  <c r="M14" i="250" l="1"/>
  <c r="Q5" i="250"/>
  <c r="Q4" i="250"/>
  <c r="Q3" i="250"/>
  <c r="AF2" i="250"/>
  <c r="AC2" i="250"/>
  <c r="AE18" i="248" l="1"/>
  <c r="Q18" i="248"/>
  <c r="AE17" i="248"/>
  <c r="Q17" i="248"/>
  <c r="AE16" i="248"/>
  <c r="Q16" i="248"/>
  <c r="AE15" i="248"/>
  <c r="Q15" i="248"/>
  <c r="AE14" i="248"/>
  <c r="Q14" i="248"/>
  <c r="M14" i="248"/>
  <c r="AE13" i="248"/>
  <c r="Q13" i="248"/>
  <c r="AE12" i="248"/>
  <c r="Q12" i="248"/>
  <c r="AE11" i="248"/>
  <c r="Q11" i="248"/>
  <c r="AE10" i="248"/>
  <c r="Q10" i="248"/>
  <c r="AE9" i="248"/>
  <c r="Q9" i="248"/>
  <c r="AE8" i="248"/>
  <c r="Q8" i="248"/>
  <c r="AE7" i="248"/>
  <c r="Q7" i="248"/>
  <c r="AE6" i="248"/>
  <c r="Q6" i="248"/>
  <c r="AE5" i="248"/>
  <c r="Q5" i="248"/>
  <c r="AE4" i="248"/>
  <c r="Q4" i="248"/>
  <c r="AE3" i="248"/>
  <c r="Q3" i="248"/>
  <c r="AF2" i="248"/>
  <c r="AE2" i="248"/>
  <c r="AC2" i="248"/>
  <c r="M14" i="247" l="1"/>
  <c r="D6" i="66" l="1"/>
  <c r="E6" i="66" s="1"/>
  <c r="F6" i="66" s="1"/>
  <c r="G6" i="66" s="1"/>
  <c r="H6" i="66" s="1"/>
  <c r="I6" i="66" s="1"/>
  <c r="J6" i="66" s="1"/>
  <c r="K6" i="66" s="1"/>
  <c r="L6" i="66" s="1"/>
  <c r="M6" i="66" s="1"/>
  <c r="N6" i="66" s="1"/>
  <c r="AE9" i="244" l="1"/>
  <c r="AE10" i="244"/>
  <c r="AE11" i="244"/>
  <c r="AE12" i="244"/>
  <c r="AE13" i="244"/>
  <c r="M14" i="244"/>
  <c r="AE8" i="244"/>
  <c r="AE7" i="244"/>
  <c r="AE6" i="244"/>
  <c r="AE5" i="244"/>
  <c r="AE4" i="244"/>
  <c r="AE3" i="244"/>
  <c r="AF2" i="244"/>
  <c r="AE2" i="244"/>
  <c r="AC2" i="244"/>
  <c r="AE14" i="243"/>
  <c r="M14" i="243"/>
  <c r="AE11" i="243"/>
  <c r="AE10" i="243"/>
  <c r="AE9" i="243"/>
  <c r="AE8" i="243"/>
  <c r="AE7" i="243"/>
  <c r="AE6" i="243"/>
  <c r="AE5" i="243"/>
  <c r="AE4" i="243"/>
  <c r="AE3" i="243"/>
  <c r="AF2" i="243"/>
  <c r="AE2" i="243"/>
  <c r="AC2" i="243"/>
  <c r="M14" i="241"/>
  <c r="AE8" i="241"/>
  <c r="AE7" i="241"/>
  <c r="AE6" i="241"/>
  <c r="AE5" i="241"/>
  <c r="AE4" i="241"/>
  <c r="AE3" i="241"/>
  <c r="AF2" i="241"/>
  <c r="AE2" i="241"/>
  <c r="AC2" i="241"/>
  <c r="M14" i="240"/>
  <c r="Q13" i="240"/>
  <c r="Q12" i="240"/>
  <c r="Q11" i="240"/>
  <c r="Q10" i="240"/>
  <c r="Q9" i="240"/>
  <c r="Q8" i="240"/>
  <c r="Q7" i="240"/>
  <c r="Q6" i="240"/>
  <c r="Q5" i="240"/>
  <c r="Q4" i="240"/>
  <c r="Q3" i="240"/>
  <c r="AF2" i="240"/>
  <c r="AC2" i="240"/>
  <c r="AE15" i="239"/>
  <c r="Q15" i="239"/>
  <c r="Q14" i="239"/>
  <c r="M14" i="239"/>
  <c r="Q13" i="239"/>
  <c r="AE12" i="239"/>
  <c r="Q12" i="239"/>
  <c r="AE11" i="239"/>
  <c r="Q11" i="239"/>
  <c r="AE10" i="239"/>
  <c r="Q10" i="239"/>
  <c r="AE9" i="239"/>
  <c r="Q9" i="239"/>
  <c r="AE8" i="239"/>
  <c r="Q8" i="239"/>
  <c r="AE7" i="239"/>
  <c r="Q7" i="239"/>
  <c r="AE6" i="239"/>
  <c r="Q6" i="239"/>
  <c r="AE5" i="239"/>
  <c r="Q5" i="239"/>
  <c r="AE4" i="239"/>
  <c r="Q4" i="239"/>
  <c r="AE3" i="239"/>
  <c r="Q3" i="239"/>
  <c r="AF2" i="239"/>
  <c r="AE2" i="239"/>
  <c r="AC2" i="239"/>
  <c r="AE11" i="238"/>
  <c r="Q11" i="238"/>
  <c r="Q10" i="238"/>
  <c r="Q9" i="238"/>
  <c r="Q8" i="238"/>
  <c r="Q7" i="238"/>
  <c r="Q6" i="238"/>
  <c r="Q5" i="238"/>
  <c r="Q4" i="238"/>
  <c r="Q3" i="238"/>
  <c r="AE6" i="237"/>
  <c r="AE7" i="237"/>
  <c r="AE8" i="237"/>
  <c r="AE9" i="237"/>
  <c r="AE10" i="237"/>
  <c r="AE14" i="237"/>
  <c r="AE8" i="236"/>
  <c r="Q12" i="236"/>
  <c r="Q11" i="236"/>
  <c r="Q10" i="236"/>
  <c r="Q9" i="236"/>
  <c r="Q8" i="236"/>
  <c r="Q7" i="236"/>
  <c r="Q6" i="236"/>
  <c r="Q5" i="236"/>
  <c r="Q4" i="236"/>
  <c r="Q3" i="236"/>
  <c r="AE12" i="236"/>
  <c r="M14" i="238"/>
  <c r="AE8" i="238"/>
  <c r="AE7" i="238"/>
  <c r="AE6" i="238"/>
  <c r="AE5" i="238"/>
  <c r="AE4" i="238"/>
  <c r="AE3" i="238"/>
  <c r="AF2" i="238"/>
  <c r="AE2" i="238"/>
  <c r="AC2" i="238"/>
  <c r="M14" i="237"/>
  <c r="AE11" i="237"/>
  <c r="AE5" i="237"/>
  <c r="AE4" i="237"/>
  <c r="AE3" i="237"/>
  <c r="AF2" i="237"/>
  <c r="AE2" i="237"/>
  <c r="AC2" i="237"/>
  <c r="M14" i="236"/>
  <c r="AE7" i="236"/>
  <c r="AE6" i="236"/>
  <c r="AE5" i="236"/>
  <c r="AE4" i="236"/>
  <c r="AE3" i="236"/>
  <c r="AF2" i="236"/>
  <c r="AE2" i="236"/>
  <c r="AC2" i="236"/>
  <c r="Q13" i="229" l="1"/>
  <c r="Q12" i="229"/>
  <c r="Q11" i="229"/>
  <c r="Q10" i="229"/>
  <c r="Q9" i="229"/>
  <c r="Q8" i="229"/>
  <c r="Q7" i="229"/>
  <c r="Q6" i="229"/>
  <c r="Q5" i="229"/>
  <c r="Q4" i="229"/>
  <c r="Q3" i="229"/>
  <c r="Q13" i="235" l="1"/>
  <c r="Q12" i="235"/>
  <c r="Q11" i="235"/>
  <c r="Q10" i="235"/>
  <c r="Q9" i="235"/>
  <c r="Q8" i="235"/>
  <c r="Q7" i="235"/>
  <c r="Q6" i="235"/>
  <c r="Q5" i="235"/>
  <c r="Q4" i="235"/>
  <c r="Q3" i="235"/>
  <c r="AE13" i="235"/>
  <c r="AE6" i="235"/>
  <c r="AE5" i="235"/>
  <c r="AE4" i="235"/>
  <c r="AE3" i="235"/>
  <c r="AF2" i="235"/>
  <c r="AE2" i="235"/>
  <c r="AC2" i="235"/>
  <c r="M14" i="235" l="1"/>
  <c r="Q15" i="234"/>
  <c r="Q14" i="234"/>
  <c r="M14" i="234"/>
  <c r="Q13" i="234"/>
  <c r="Q12" i="234"/>
  <c r="Q11" i="234"/>
  <c r="Q10" i="234"/>
  <c r="Q9" i="234"/>
  <c r="Q8" i="234"/>
  <c r="AE7" i="234"/>
  <c r="Q7" i="234"/>
  <c r="AE6" i="234"/>
  <c r="Q6" i="234"/>
  <c r="AE5" i="234"/>
  <c r="Q5" i="234"/>
  <c r="AE4" i="234"/>
  <c r="Q4" i="234"/>
  <c r="AE3" i="234"/>
  <c r="Q3" i="234"/>
  <c r="AF2" i="234"/>
  <c r="AE2" i="234"/>
  <c r="AC2" i="234"/>
  <c r="AE14" i="233"/>
  <c r="Q14" i="233"/>
  <c r="M14" i="233"/>
  <c r="Q13" i="233"/>
  <c r="Q12" i="233"/>
  <c r="Q11" i="233"/>
  <c r="AE10" i="233"/>
  <c r="Q10" i="233"/>
  <c r="AE9" i="233"/>
  <c r="Q9" i="233"/>
  <c r="AE8" i="233"/>
  <c r="Q8" i="233"/>
  <c r="AE7" i="233"/>
  <c r="Q7" i="233"/>
  <c r="AE6" i="233"/>
  <c r="Q6" i="233"/>
  <c r="AE5" i="233"/>
  <c r="Q5" i="233"/>
  <c r="AE4" i="233"/>
  <c r="Q4" i="233"/>
  <c r="AE3" i="233"/>
  <c r="Q3" i="233"/>
  <c r="AF2" i="233"/>
  <c r="AE2" i="233"/>
  <c r="AC2" i="233"/>
  <c r="M14" i="232"/>
  <c r="Q13" i="232"/>
  <c r="Q12" i="232"/>
  <c r="Q11" i="232"/>
  <c r="Q10" i="232"/>
  <c r="Q9" i="232"/>
  <c r="Q8" i="232"/>
  <c r="Q7" i="232"/>
  <c r="Q6" i="232"/>
  <c r="Q5" i="232"/>
  <c r="Q4" i="232"/>
  <c r="Q3" i="232"/>
  <c r="AF2" i="232"/>
  <c r="AC2" i="232"/>
  <c r="AE15" i="231" l="1"/>
  <c r="Q15" i="231"/>
  <c r="Q14" i="231"/>
  <c r="M14" i="231"/>
  <c r="Q13" i="231"/>
  <c r="AE12" i="231"/>
  <c r="Q12" i="231"/>
  <c r="AE11" i="231"/>
  <c r="Q11" i="231"/>
  <c r="AE10" i="231"/>
  <c r="Q10" i="231"/>
  <c r="AE9" i="231"/>
  <c r="Q9" i="231"/>
  <c r="AE8" i="231"/>
  <c r="Q8" i="231"/>
  <c r="AE7" i="231"/>
  <c r="Q7" i="231"/>
  <c r="AE6" i="231"/>
  <c r="Q6" i="231"/>
  <c r="AE5" i="231"/>
  <c r="Q5" i="231"/>
  <c r="AE4" i="231"/>
  <c r="Q4" i="231"/>
  <c r="AE3" i="231"/>
  <c r="Q3" i="231"/>
  <c r="AF2" i="231"/>
  <c r="AE2" i="231"/>
  <c r="AC2" i="231"/>
  <c r="M14" i="230"/>
  <c r="AE13" i="230"/>
  <c r="Q13" i="230"/>
  <c r="Q12" i="230"/>
  <c r="Q11" i="230"/>
  <c r="Q10" i="230"/>
  <c r="Q9" i="230"/>
  <c r="Q8" i="230"/>
  <c r="Q7" i="230"/>
  <c r="AE6" i="230"/>
  <c r="Q6" i="230"/>
  <c r="AE5" i="230"/>
  <c r="Q5" i="230"/>
  <c r="AE4" i="230"/>
  <c r="Q4" i="230"/>
  <c r="AE3" i="230"/>
  <c r="Q3" i="230"/>
  <c r="AF2" i="230"/>
  <c r="AE2" i="230"/>
  <c r="AC2" i="230"/>
  <c r="AE13" i="229"/>
  <c r="M14" i="229"/>
  <c r="AE6" i="229"/>
  <c r="AE5" i="229"/>
  <c r="AE4" i="229"/>
  <c r="AE3" i="229"/>
  <c r="AF2" i="229"/>
  <c r="AE2" i="229"/>
  <c r="AC2" i="229"/>
  <c r="AE16" i="228"/>
  <c r="M14" i="228"/>
  <c r="AE10" i="228"/>
  <c r="AE9" i="228"/>
  <c r="AE8" i="228"/>
  <c r="AE7" i="228"/>
  <c r="AE6" i="228"/>
  <c r="AE5" i="228"/>
  <c r="AE4" i="228"/>
  <c r="AE3" i="228"/>
  <c r="AF2" i="228"/>
  <c r="AE2" i="228"/>
  <c r="AC2" i="228"/>
  <c r="M14" i="227"/>
  <c r="AE9" i="227"/>
  <c r="AE6" i="227"/>
  <c r="AE5" i="227"/>
  <c r="AE4" i="227"/>
  <c r="AE3" i="227"/>
  <c r="AF2" i="227"/>
  <c r="AE2" i="227"/>
  <c r="AC2" i="227"/>
  <c r="AE17" i="226"/>
  <c r="AE16" i="226"/>
  <c r="AE15" i="226"/>
  <c r="M14" i="226"/>
  <c r="AE11" i="226"/>
  <c r="AE10" i="226"/>
  <c r="AE9" i="226"/>
  <c r="AE8" i="226"/>
  <c r="AE7" i="226"/>
  <c r="AE6" i="226"/>
  <c r="AE5" i="226"/>
  <c r="AE4" i="226"/>
  <c r="AE3" i="226"/>
  <c r="AF2" i="226"/>
  <c r="AE2" i="226"/>
  <c r="AC2" i="226"/>
  <c r="M14" i="225"/>
  <c r="AE11" i="225"/>
  <c r="AE7" i="225"/>
  <c r="AE6" i="225"/>
  <c r="AE5" i="225"/>
  <c r="AE4" i="225"/>
  <c r="AE3" i="225"/>
  <c r="AF2" i="225"/>
  <c r="AE2" i="225"/>
  <c r="AC2" i="225"/>
  <c r="AE14" i="224"/>
  <c r="M14" i="224"/>
  <c r="AE13" i="224"/>
  <c r="AE12" i="224"/>
  <c r="AE9" i="224"/>
  <c r="AE8" i="224"/>
  <c r="AE7" i="224"/>
  <c r="AE6" i="224"/>
  <c r="AE5" i="224"/>
  <c r="AE4" i="224"/>
  <c r="AE3" i="224"/>
  <c r="AF2" i="224"/>
  <c r="AE2" i="224"/>
  <c r="AC2" i="224"/>
  <c r="AE16" i="223"/>
  <c r="M14" i="223"/>
  <c r="AE10" i="223"/>
  <c r="AE9" i="223"/>
  <c r="AE8" i="223"/>
  <c r="AE7" i="223"/>
  <c r="AE6" i="223"/>
  <c r="AE5" i="223"/>
  <c r="AE4" i="223"/>
  <c r="AE3" i="223"/>
  <c r="AF2" i="223"/>
  <c r="AE2" i="223"/>
  <c r="AC2" i="223"/>
  <c r="AE16" i="222"/>
  <c r="M14" i="222"/>
  <c r="AE10" i="222"/>
  <c r="AE9" i="222"/>
  <c r="AE8" i="222"/>
  <c r="AE7" i="222"/>
  <c r="AE6" i="222"/>
  <c r="AE5" i="222"/>
  <c r="AE4" i="222"/>
  <c r="AE3" i="222"/>
  <c r="AF2" i="222"/>
  <c r="AE2" i="222"/>
  <c r="AC2" i="222"/>
  <c r="AE16" i="221"/>
  <c r="M14" i="221"/>
  <c r="AE10" i="221"/>
  <c r="AE9" i="221"/>
  <c r="AE8" i="221"/>
  <c r="AE7" i="221"/>
  <c r="AE6" i="221"/>
  <c r="AE5" i="221"/>
  <c r="AE4" i="221"/>
  <c r="AE3" i="221"/>
  <c r="AF2" i="221"/>
  <c r="AE2" i="221"/>
  <c r="AC2" i="221"/>
  <c r="AE10" i="220"/>
  <c r="AE16" i="220"/>
  <c r="M14" i="219"/>
  <c r="AE9" i="219"/>
  <c r="AE6" i="219"/>
  <c r="AE5" i="219"/>
  <c r="AE4" i="219"/>
  <c r="AE3" i="219"/>
  <c r="AF2" i="219"/>
  <c r="AE2" i="219"/>
  <c r="AC2" i="219"/>
  <c r="M14" i="218"/>
  <c r="AE9" i="218"/>
  <c r="AE6" i="218"/>
  <c r="AE5" i="218"/>
  <c r="AE4" i="218"/>
  <c r="AE3" i="218"/>
  <c r="AF2" i="218"/>
  <c r="AE2" i="218"/>
  <c r="AC2" i="218"/>
  <c r="M14" i="217"/>
  <c r="AE9" i="217"/>
  <c r="AE6" i="217"/>
  <c r="AE5" i="217"/>
  <c r="AE4" i="217"/>
  <c r="AE3" i="217"/>
  <c r="AF2" i="217"/>
  <c r="AE2" i="217"/>
  <c r="AC2" i="217"/>
  <c r="AE17" i="215"/>
  <c r="AE16" i="215"/>
  <c r="AE15" i="215"/>
  <c r="M14" i="215"/>
  <c r="AE11" i="215"/>
  <c r="AE10" i="215"/>
  <c r="AE9" i="215"/>
  <c r="AE8" i="215"/>
  <c r="AE7" i="215"/>
  <c r="AE6" i="215"/>
  <c r="AE5" i="215"/>
  <c r="AE4" i="215"/>
  <c r="AE3" i="215"/>
  <c r="AF2" i="215"/>
  <c r="AE2" i="215"/>
  <c r="AC2" i="215"/>
  <c r="AE17" i="214"/>
  <c r="AE16" i="214"/>
  <c r="AE15" i="214"/>
  <c r="M14" i="214"/>
  <c r="AE11" i="214"/>
  <c r="AE10" i="214"/>
  <c r="AE9" i="214"/>
  <c r="AE8" i="214"/>
  <c r="AE7" i="214"/>
  <c r="AE6" i="214"/>
  <c r="AE5" i="214"/>
  <c r="AE4" i="214"/>
  <c r="AE3" i="214"/>
  <c r="AF2" i="214"/>
  <c r="AE2" i="214"/>
  <c r="AC2" i="214"/>
  <c r="AE17" i="213"/>
  <c r="AE16" i="213"/>
  <c r="AE15" i="213"/>
  <c r="M14" i="213"/>
  <c r="AE11" i="213"/>
  <c r="AE10" i="213"/>
  <c r="AE9" i="213"/>
  <c r="AE8" i="213"/>
  <c r="AE7" i="213"/>
  <c r="AE6" i="213"/>
  <c r="AE5" i="213"/>
  <c r="AE4" i="213"/>
  <c r="AE3" i="213"/>
  <c r="AF2" i="213"/>
  <c r="AE2" i="213"/>
  <c r="AC2" i="213"/>
  <c r="AE10" i="212" l="1"/>
  <c r="AE11" i="212"/>
  <c r="AE15" i="212"/>
  <c r="AE16" i="212"/>
  <c r="AE17" i="212"/>
  <c r="M14" i="220"/>
  <c r="AE9" i="220"/>
  <c r="AE8" i="220"/>
  <c r="AE7" i="220"/>
  <c r="AE6" i="220"/>
  <c r="AE5" i="220"/>
  <c r="AE4" i="220"/>
  <c r="AE3" i="220"/>
  <c r="AF2" i="220"/>
  <c r="AE2" i="220"/>
  <c r="AC2" i="220"/>
  <c r="M14" i="216"/>
  <c r="AE9" i="216"/>
  <c r="AE6" i="216"/>
  <c r="AE5" i="216"/>
  <c r="AE4" i="216"/>
  <c r="AE3" i="216"/>
  <c r="AF2" i="216"/>
  <c r="AE2" i="216"/>
  <c r="AC2" i="216"/>
  <c r="M14" i="212"/>
  <c r="AE9" i="212"/>
  <c r="AE8" i="212"/>
  <c r="AE7" i="212"/>
  <c r="AE6" i="212"/>
  <c r="AE5" i="212"/>
  <c r="AE4" i="212"/>
  <c r="AE3" i="212"/>
  <c r="AF2" i="212"/>
  <c r="AE2" i="212"/>
  <c r="AC2" i="212"/>
  <c r="M14" i="211"/>
  <c r="AE11" i="211"/>
  <c r="AE7" i="211"/>
  <c r="AE6" i="211"/>
  <c r="AE5" i="211"/>
  <c r="AE4" i="211"/>
  <c r="AE3" i="211"/>
  <c r="AF2" i="211"/>
  <c r="AE2" i="211"/>
  <c r="AC2" i="211"/>
  <c r="M14" i="210"/>
  <c r="AE11" i="210"/>
  <c r="AE7" i="210"/>
  <c r="AE6" i="210"/>
  <c r="AE5" i="210"/>
  <c r="AE4" i="210"/>
  <c r="AE3" i="210"/>
  <c r="AF2" i="210"/>
  <c r="AE2" i="210"/>
  <c r="AC2" i="210"/>
  <c r="M14" i="209"/>
  <c r="AE11" i="209"/>
  <c r="AE7" i="209"/>
  <c r="AE6" i="209"/>
  <c r="AE5" i="209"/>
  <c r="AE4" i="209"/>
  <c r="AE3" i="209"/>
  <c r="AF2" i="209"/>
  <c r="AE2" i="209"/>
  <c r="AC2" i="209"/>
  <c r="AE11" i="208"/>
  <c r="AE7" i="208"/>
  <c r="AE6" i="208"/>
  <c r="AE5" i="208"/>
  <c r="AE4" i="208"/>
  <c r="AE3" i="208"/>
  <c r="AF2" i="208"/>
  <c r="AE2" i="208"/>
  <c r="AC2" i="208"/>
  <c r="AE14" i="207"/>
  <c r="M14" i="207"/>
  <c r="AE13" i="207"/>
  <c r="AE12" i="207"/>
  <c r="AE9" i="207"/>
  <c r="AE8" i="207"/>
  <c r="AE7" i="207"/>
  <c r="AE6" i="207"/>
  <c r="AE5" i="207"/>
  <c r="AE4" i="207"/>
  <c r="AE3" i="207"/>
  <c r="AF2" i="207"/>
  <c r="AE2" i="207"/>
  <c r="AC2" i="207"/>
  <c r="AE14" i="206"/>
  <c r="M14" i="206"/>
  <c r="AE13" i="206"/>
  <c r="AE12" i="206"/>
  <c r="AE9" i="206"/>
  <c r="AE8" i="206"/>
  <c r="AE7" i="206"/>
  <c r="AE6" i="206"/>
  <c r="AE5" i="206"/>
  <c r="AE4" i="206"/>
  <c r="AE3" i="206"/>
  <c r="AF2" i="206"/>
  <c r="AE2" i="206"/>
  <c r="AC2" i="206"/>
  <c r="AE14" i="205"/>
  <c r="M14" i="205"/>
  <c r="AE13" i="205"/>
  <c r="AE12" i="205"/>
  <c r="AE9" i="205"/>
  <c r="AE8" i="205"/>
  <c r="AE7" i="205"/>
  <c r="AE6" i="205"/>
  <c r="AE5" i="205"/>
  <c r="AE4" i="205"/>
  <c r="AE3" i="205"/>
  <c r="AF2" i="205"/>
  <c r="AE2" i="205"/>
  <c r="AC2" i="205"/>
  <c r="AE12" i="204"/>
  <c r="AE13" i="204"/>
  <c r="AE14" i="204"/>
  <c r="M14" i="208" l="1"/>
  <c r="AE9" i="204" l="1"/>
  <c r="AE8" i="204"/>
  <c r="AE7" i="204"/>
  <c r="AE6" i="204"/>
  <c r="AE5" i="204"/>
  <c r="AE4" i="204"/>
  <c r="AE3" i="204"/>
  <c r="AF2" i="204"/>
  <c r="AE2" i="204"/>
  <c r="AC2" i="204"/>
  <c r="AE15" i="203"/>
  <c r="Q15" i="203"/>
  <c r="Q14" i="203"/>
  <c r="M14" i="203"/>
  <c r="Q13" i="203"/>
  <c r="AE12" i="203"/>
  <c r="Q12" i="203"/>
  <c r="AE11" i="203"/>
  <c r="Q11" i="203"/>
  <c r="AE10" i="203"/>
  <c r="Q10" i="203"/>
  <c r="AE9" i="203"/>
  <c r="Q9" i="203"/>
  <c r="AE8" i="203"/>
  <c r="Q8" i="203"/>
  <c r="AE7" i="203"/>
  <c r="Q7" i="203"/>
  <c r="AE6" i="203"/>
  <c r="Q6" i="203"/>
  <c r="AE5" i="203"/>
  <c r="Q5" i="203"/>
  <c r="AE4" i="203"/>
  <c r="Q4" i="203"/>
  <c r="AE3" i="203"/>
  <c r="Q3" i="203"/>
  <c r="AF2" i="203"/>
  <c r="AE2" i="203"/>
  <c r="AC2" i="203"/>
  <c r="M14" i="204" l="1"/>
  <c r="AE15" i="202"/>
  <c r="Q15" i="202"/>
  <c r="Q14" i="202"/>
  <c r="M14" i="202"/>
  <c r="Q13" i="202"/>
  <c r="AE12" i="202"/>
  <c r="Q12" i="202"/>
  <c r="AE11" i="202"/>
  <c r="Q11" i="202"/>
  <c r="AE10" i="202"/>
  <c r="Q10" i="202"/>
  <c r="AE9" i="202"/>
  <c r="Q9" i="202"/>
  <c r="AE8" i="202"/>
  <c r="Q8" i="202"/>
  <c r="AE7" i="202"/>
  <c r="Q7" i="202"/>
  <c r="AE6" i="202"/>
  <c r="Q6" i="202"/>
  <c r="AE5" i="202"/>
  <c r="Q5" i="202"/>
  <c r="AE4" i="202"/>
  <c r="Q4" i="202"/>
  <c r="AE3" i="202"/>
  <c r="Q3" i="202"/>
  <c r="AF2" i="202"/>
  <c r="AE2" i="202"/>
  <c r="AC2" i="202"/>
  <c r="AE15" i="201"/>
  <c r="Q15" i="201"/>
  <c r="Q14" i="201"/>
  <c r="M14" i="201"/>
  <c r="Q13" i="201"/>
  <c r="AE12" i="201"/>
  <c r="Q12" i="201"/>
  <c r="AE11" i="201"/>
  <c r="Q11" i="201"/>
  <c r="AE10" i="201"/>
  <c r="Q10" i="201"/>
  <c r="AE9" i="201"/>
  <c r="Q9" i="201"/>
  <c r="AE8" i="201"/>
  <c r="Q8" i="201"/>
  <c r="AE7" i="201"/>
  <c r="Q7" i="201"/>
  <c r="AE6" i="201"/>
  <c r="Q6" i="201"/>
  <c r="AE5" i="201"/>
  <c r="Q5" i="201"/>
  <c r="AE4" i="201"/>
  <c r="Q4" i="201"/>
  <c r="AE3" i="201"/>
  <c r="Q3" i="201"/>
  <c r="AF2" i="201"/>
  <c r="AE2" i="201"/>
  <c r="AC2" i="201"/>
  <c r="D57" i="66"/>
  <c r="E57" i="66" s="1"/>
  <c r="F57" i="66" s="1"/>
  <c r="G57" i="66" s="1"/>
  <c r="H57" i="66" s="1"/>
  <c r="I57" i="66" s="1"/>
  <c r="J57" i="66" s="1"/>
  <c r="K57" i="66" s="1"/>
  <c r="L57" i="66" s="1"/>
  <c r="M57" i="66" s="1"/>
  <c r="N57" i="66" s="1"/>
  <c r="D56" i="66"/>
  <c r="E56" i="66" s="1"/>
  <c r="F56" i="66" s="1"/>
  <c r="G56" i="66" s="1"/>
  <c r="H56" i="66" s="1"/>
  <c r="I56" i="66" s="1"/>
  <c r="J56" i="66" s="1"/>
  <c r="K56" i="66" s="1"/>
  <c r="L56" i="66" s="1"/>
  <c r="M56" i="66" s="1"/>
  <c r="N56" i="66" s="1"/>
  <c r="D55" i="66"/>
  <c r="E55" i="66" s="1"/>
  <c r="F55" i="66" s="1"/>
  <c r="G55" i="66" s="1"/>
  <c r="H55" i="66" s="1"/>
  <c r="I55" i="66" s="1"/>
  <c r="J55" i="66" s="1"/>
  <c r="K55" i="66" s="1"/>
  <c r="L55" i="66" s="1"/>
  <c r="M55" i="66" s="1"/>
  <c r="N55" i="66" s="1"/>
  <c r="D54" i="66"/>
  <c r="E54" i="66" s="1"/>
  <c r="F54" i="66" s="1"/>
  <c r="G54" i="66" s="1"/>
  <c r="H54" i="66" s="1"/>
  <c r="I54" i="66" s="1"/>
  <c r="J54" i="66" s="1"/>
  <c r="K54" i="66" s="1"/>
  <c r="L54" i="66" s="1"/>
  <c r="M54" i="66" s="1"/>
  <c r="N54" i="66" s="1"/>
  <c r="AE14" i="200" l="1"/>
  <c r="Q14" i="200"/>
  <c r="M14" i="200"/>
  <c r="AE13" i="200"/>
  <c r="Q13" i="200"/>
  <c r="AE12" i="200"/>
  <c r="Q12" i="200"/>
  <c r="AE11" i="200"/>
  <c r="Q11" i="200"/>
  <c r="AE10" i="200"/>
  <c r="Q10" i="200"/>
  <c r="AE9" i="200"/>
  <c r="Q9" i="200"/>
  <c r="AE8" i="200"/>
  <c r="Q8" i="200"/>
  <c r="AE7" i="200"/>
  <c r="Q7" i="200"/>
  <c r="AE6" i="200"/>
  <c r="Q6" i="200"/>
  <c r="AE5" i="200"/>
  <c r="Q5" i="200"/>
  <c r="AE4" i="200"/>
  <c r="Q4" i="200"/>
  <c r="AE3" i="200"/>
  <c r="Q3" i="200"/>
  <c r="AF2" i="200"/>
  <c r="AE2" i="200"/>
  <c r="AC2" i="200"/>
  <c r="M14" i="199"/>
  <c r="Q12" i="199"/>
  <c r="Q11" i="199"/>
  <c r="Q10" i="199"/>
  <c r="AE9" i="199"/>
  <c r="Q9" i="199"/>
  <c r="AE8" i="199"/>
  <c r="Q8" i="199"/>
  <c r="AE7" i="199"/>
  <c r="Q7" i="199"/>
  <c r="AE6" i="199"/>
  <c r="Q6" i="199"/>
  <c r="AE5" i="199"/>
  <c r="Q5" i="199"/>
  <c r="AE4" i="199"/>
  <c r="Q4" i="199"/>
  <c r="AE3" i="199"/>
  <c r="Q3" i="199"/>
  <c r="AE2" i="199"/>
  <c r="AC2" i="199"/>
  <c r="AF2" i="199" s="1"/>
  <c r="AE16" i="198"/>
  <c r="Q16" i="198"/>
  <c r="AE15" i="198"/>
  <c r="Q15" i="198"/>
  <c r="AE14" i="198"/>
  <c r="Q14" i="198"/>
  <c r="M14" i="198"/>
  <c r="AE13" i="198"/>
  <c r="Q13" i="198"/>
  <c r="AE12" i="198"/>
  <c r="Q12" i="198"/>
  <c r="AE11" i="198"/>
  <c r="Q11" i="198"/>
  <c r="AE10" i="198"/>
  <c r="Q10" i="198"/>
  <c r="AE9" i="198"/>
  <c r="Q9" i="198"/>
  <c r="AE8" i="198"/>
  <c r="Q8" i="198"/>
  <c r="AE7" i="198"/>
  <c r="Q7" i="198"/>
  <c r="AE6" i="198"/>
  <c r="Q6" i="198"/>
  <c r="AE5" i="198"/>
  <c r="Q5" i="198"/>
  <c r="AE4" i="198"/>
  <c r="Q4" i="198"/>
  <c r="AE3" i="198"/>
  <c r="Q3" i="198"/>
  <c r="AF2" i="198"/>
  <c r="AE2" i="198"/>
  <c r="AC2" i="198"/>
  <c r="AE16" i="197"/>
  <c r="Q16" i="197"/>
  <c r="AE15" i="197"/>
  <c r="Q15" i="197"/>
  <c r="AE14" i="197"/>
  <c r="Q14" i="197"/>
  <c r="M14" i="197"/>
  <c r="AE13" i="197"/>
  <c r="Q13" i="197"/>
  <c r="AE12" i="197"/>
  <c r="Q12" i="197"/>
  <c r="AE11" i="197"/>
  <c r="Q11" i="197"/>
  <c r="AE10" i="197"/>
  <c r="Q10" i="197"/>
  <c r="AE9" i="197"/>
  <c r="Q9" i="197"/>
  <c r="AE8" i="197"/>
  <c r="Q8" i="197"/>
  <c r="AE7" i="197"/>
  <c r="Q7" i="197"/>
  <c r="AE6" i="197"/>
  <c r="Q6" i="197"/>
  <c r="AE5" i="197"/>
  <c r="Q5" i="197"/>
  <c r="AE4" i="197"/>
  <c r="Q4" i="197"/>
  <c r="AE3" i="197"/>
  <c r="Q3" i="197"/>
  <c r="AF2" i="197"/>
  <c r="AE2" i="197"/>
  <c r="AC2" i="197"/>
  <c r="AE16" i="196"/>
  <c r="Q16" i="196"/>
  <c r="AE15" i="196"/>
  <c r="Q15" i="196"/>
  <c r="AE14" i="196"/>
  <c r="Q14" i="196"/>
  <c r="M14" i="196"/>
  <c r="AE13" i="196"/>
  <c r="Q13" i="196"/>
  <c r="AE12" i="196"/>
  <c r="Q12" i="196"/>
  <c r="AE11" i="196"/>
  <c r="Q11" i="196"/>
  <c r="AE10" i="196"/>
  <c r="Q10" i="196"/>
  <c r="AE9" i="196"/>
  <c r="Q9" i="196"/>
  <c r="AE8" i="196"/>
  <c r="Q8" i="196"/>
  <c r="AE7" i="196"/>
  <c r="Q7" i="196"/>
  <c r="AE6" i="196"/>
  <c r="Q6" i="196"/>
  <c r="AE5" i="196"/>
  <c r="Q5" i="196"/>
  <c r="AE4" i="196"/>
  <c r="Q4" i="196"/>
  <c r="AE3" i="196"/>
  <c r="Q3" i="196"/>
  <c r="AF2" i="196"/>
  <c r="AE2" i="196"/>
  <c r="AC2" i="196"/>
  <c r="AE14" i="195"/>
  <c r="Q14" i="195"/>
  <c r="M14" i="195"/>
  <c r="AE13" i="195"/>
  <c r="Q13" i="195"/>
  <c r="AE12" i="195"/>
  <c r="Q12" i="195"/>
  <c r="AE11" i="195"/>
  <c r="Q11" i="195"/>
  <c r="AE10" i="195"/>
  <c r="Q10" i="195"/>
  <c r="AE9" i="195"/>
  <c r="Q9" i="195"/>
  <c r="AE8" i="195"/>
  <c r="Q8" i="195"/>
  <c r="AE7" i="195"/>
  <c r="Q7" i="195"/>
  <c r="AE6" i="195"/>
  <c r="Q6" i="195"/>
  <c r="AE5" i="195"/>
  <c r="Q5" i="195"/>
  <c r="AE4" i="195"/>
  <c r="Q4" i="195"/>
  <c r="AE3" i="195"/>
  <c r="Q3" i="195"/>
  <c r="AF2" i="195"/>
  <c r="AE2" i="195"/>
  <c r="AC2" i="195"/>
  <c r="D108" i="66"/>
  <c r="E108" i="66" s="1"/>
  <c r="F108" i="66" s="1"/>
  <c r="G108" i="66" s="1"/>
  <c r="H108" i="66" s="1"/>
  <c r="I108" i="66" s="1"/>
  <c r="J108" i="66" s="1"/>
  <c r="K108" i="66" s="1"/>
  <c r="L108" i="66" s="1"/>
  <c r="M108" i="66" s="1"/>
  <c r="N108" i="66" s="1"/>
  <c r="D107" i="66"/>
  <c r="E107" i="66" s="1"/>
  <c r="F107" i="66" s="1"/>
  <c r="G107" i="66" s="1"/>
  <c r="H107" i="66" s="1"/>
  <c r="I107" i="66" s="1"/>
  <c r="J107" i="66" s="1"/>
  <c r="K107" i="66" s="1"/>
  <c r="L107" i="66" s="1"/>
  <c r="M107" i="66" s="1"/>
  <c r="N107" i="66" s="1"/>
  <c r="D106" i="66"/>
  <c r="E106" i="66" s="1"/>
  <c r="F106" i="66" s="1"/>
  <c r="G106" i="66" s="1"/>
  <c r="H106" i="66" s="1"/>
  <c r="I106" i="66" s="1"/>
  <c r="J106" i="66" s="1"/>
  <c r="K106" i="66" s="1"/>
  <c r="L106" i="66" s="1"/>
  <c r="M106" i="66" s="1"/>
  <c r="N106" i="66" s="1"/>
  <c r="D105" i="66"/>
  <c r="E105" i="66" s="1"/>
  <c r="F105" i="66" s="1"/>
  <c r="G105" i="66" s="1"/>
  <c r="H105" i="66" s="1"/>
  <c r="I105" i="66" s="1"/>
  <c r="J105" i="66" s="1"/>
  <c r="K105" i="66" s="1"/>
  <c r="L105" i="66" s="1"/>
  <c r="M105" i="66" s="1"/>
  <c r="N105" i="66" s="1"/>
  <c r="D104" i="66"/>
  <c r="E104" i="66" s="1"/>
  <c r="F104" i="66" s="1"/>
  <c r="G104" i="66" s="1"/>
  <c r="H104" i="66" s="1"/>
  <c r="I104" i="66" s="1"/>
  <c r="J104" i="66" s="1"/>
  <c r="K104" i="66" s="1"/>
  <c r="L104" i="66" s="1"/>
  <c r="M104" i="66" s="1"/>
  <c r="N104" i="66" s="1"/>
  <c r="D103" i="66"/>
  <c r="E103" i="66" s="1"/>
  <c r="F103" i="66" s="1"/>
  <c r="G103" i="66" s="1"/>
  <c r="H103" i="66" s="1"/>
  <c r="I103" i="66" s="1"/>
  <c r="J103" i="66" s="1"/>
  <c r="K103" i="66" s="1"/>
  <c r="L103" i="66" s="1"/>
  <c r="M103" i="66" s="1"/>
  <c r="N103" i="66" s="1"/>
  <c r="D102" i="66"/>
  <c r="E102" i="66" s="1"/>
  <c r="F102" i="66" s="1"/>
  <c r="G102" i="66" s="1"/>
  <c r="H102" i="66" s="1"/>
  <c r="I102" i="66" s="1"/>
  <c r="J102" i="66" s="1"/>
  <c r="K102" i="66" s="1"/>
  <c r="L102" i="66" s="1"/>
  <c r="M102" i="66" s="1"/>
  <c r="N102" i="66" s="1"/>
  <c r="AE15" i="194"/>
  <c r="Q15" i="194"/>
  <c r="AE14" i="194"/>
  <c r="Q14" i="194"/>
  <c r="M14" i="194"/>
  <c r="Q13" i="194"/>
  <c r="Q12" i="194"/>
  <c r="Q11" i="194"/>
  <c r="AE10" i="194"/>
  <c r="Q10" i="194"/>
  <c r="AE9" i="194"/>
  <c r="Q9" i="194"/>
  <c r="AE8" i="194"/>
  <c r="Q8" i="194"/>
  <c r="AE7" i="194"/>
  <c r="Q7" i="194"/>
  <c r="AE6" i="194"/>
  <c r="Q6" i="194"/>
  <c r="AE5" i="194"/>
  <c r="Q5" i="194"/>
  <c r="AE4" i="194"/>
  <c r="Q4" i="194"/>
  <c r="AE3" i="194"/>
  <c r="Q3" i="194"/>
  <c r="AF2" i="194"/>
  <c r="AE2" i="194"/>
  <c r="AC2" i="194"/>
  <c r="AE14" i="193"/>
  <c r="Q14" i="193"/>
  <c r="M14" i="193"/>
  <c r="Q13" i="193"/>
  <c r="Q12" i="193"/>
  <c r="Q11" i="193"/>
  <c r="AE10" i="193"/>
  <c r="Q10" i="193"/>
  <c r="AE9" i="193"/>
  <c r="Q9" i="193"/>
  <c r="AE8" i="193"/>
  <c r="Q8" i="193"/>
  <c r="AE7" i="193"/>
  <c r="Q7" i="193"/>
  <c r="AE6" i="193"/>
  <c r="Q6" i="193"/>
  <c r="AE5" i="193"/>
  <c r="Q5" i="193"/>
  <c r="AE4" i="193"/>
  <c r="Q4" i="193"/>
  <c r="AE3" i="193"/>
  <c r="Q3" i="193"/>
  <c r="AF2" i="193"/>
  <c r="AE2" i="193"/>
  <c r="AC2" i="193"/>
  <c r="M14" i="192"/>
  <c r="Q13" i="192"/>
  <c r="Q12" i="192"/>
  <c r="Q11" i="192"/>
  <c r="Q10" i="192"/>
  <c r="Q9" i="192"/>
  <c r="Q8" i="192"/>
  <c r="Q7" i="192"/>
  <c r="Q6" i="192"/>
  <c r="Q5" i="192"/>
  <c r="Q4" i="192"/>
  <c r="Q3" i="192"/>
  <c r="AF2" i="192"/>
  <c r="AC2" i="192"/>
  <c r="AE15" i="191"/>
  <c r="Q15" i="191"/>
  <c r="Q14" i="191"/>
  <c r="M14" i="191"/>
  <c r="Q13" i="191"/>
  <c r="AE12" i="191"/>
  <c r="Q12" i="191"/>
  <c r="AE11" i="191"/>
  <c r="Q11" i="191"/>
  <c r="AE10" i="191"/>
  <c r="Q10" i="191"/>
  <c r="AE9" i="191"/>
  <c r="Q9" i="191"/>
  <c r="AE8" i="191"/>
  <c r="Q8" i="191"/>
  <c r="AE7" i="191"/>
  <c r="Q7" i="191"/>
  <c r="AE6" i="191"/>
  <c r="Q6" i="191"/>
  <c r="AE5" i="191"/>
  <c r="Q5" i="191"/>
  <c r="AE4" i="191"/>
  <c r="Q4" i="191"/>
  <c r="AE3" i="191"/>
  <c r="Q3" i="191"/>
  <c r="AF2" i="191"/>
  <c r="AE2" i="191"/>
  <c r="AC2" i="191"/>
  <c r="AE16" i="190"/>
  <c r="Q16" i="190"/>
  <c r="AE15" i="190"/>
  <c r="Q15" i="190"/>
  <c r="AE14" i="190"/>
  <c r="Q14" i="190"/>
  <c r="M14" i="190"/>
  <c r="AE13" i="190"/>
  <c r="Q13" i="190"/>
  <c r="AE12" i="190"/>
  <c r="Q12" i="190"/>
  <c r="AE11" i="190"/>
  <c r="Q11" i="190"/>
  <c r="AE10" i="190"/>
  <c r="Q10" i="190"/>
  <c r="AE9" i="190"/>
  <c r="Q9" i="190"/>
  <c r="AE8" i="190"/>
  <c r="Q8" i="190"/>
  <c r="AE7" i="190"/>
  <c r="Q7" i="190"/>
  <c r="AE6" i="190"/>
  <c r="Q6" i="190"/>
  <c r="AE5" i="190"/>
  <c r="Q5" i="190"/>
  <c r="AE4" i="190"/>
  <c r="Q4" i="190"/>
  <c r="AE3" i="190"/>
  <c r="Q3" i="190"/>
  <c r="AF2" i="190"/>
  <c r="AE2" i="190"/>
  <c r="AC2" i="190"/>
  <c r="M14" i="189"/>
  <c r="AE11" i="189"/>
  <c r="Q11" i="189"/>
  <c r="Q10" i="189"/>
  <c r="Q9" i="189"/>
  <c r="Q8" i="189"/>
  <c r="AE7" i="189"/>
  <c r="Q7" i="189"/>
  <c r="AE6" i="189"/>
  <c r="Q6" i="189"/>
  <c r="AE5" i="189"/>
  <c r="Q5" i="189"/>
  <c r="AE4" i="189"/>
  <c r="Q4" i="189"/>
  <c r="AE3" i="189"/>
  <c r="Q3" i="189"/>
  <c r="AF2" i="189"/>
  <c r="AE2" i="189"/>
  <c r="AC2" i="189"/>
  <c r="M14" i="188"/>
  <c r="AE11" i="188"/>
  <c r="Q11" i="188"/>
  <c r="Q10" i="188"/>
  <c r="Q9" i="188"/>
  <c r="Q8" i="188"/>
  <c r="AE7" i="188"/>
  <c r="Q7" i="188"/>
  <c r="AE6" i="188"/>
  <c r="Q6" i="188"/>
  <c r="AE5" i="188"/>
  <c r="Q5" i="188"/>
  <c r="AE4" i="188"/>
  <c r="Q4" i="188"/>
  <c r="AE3" i="188"/>
  <c r="Q3" i="188"/>
  <c r="AF2" i="188"/>
  <c r="AE2" i="188"/>
  <c r="AC2" i="188"/>
  <c r="AE15" i="187"/>
  <c r="Q15" i="187"/>
  <c r="Q14" i="187"/>
  <c r="M14" i="187"/>
  <c r="Q13" i="187"/>
  <c r="AE12" i="187"/>
  <c r="Q12" i="187"/>
  <c r="AE11" i="187"/>
  <c r="Q11" i="187"/>
  <c r="AE10" i="187"/>
  <c r="Q10" i="187"/>
  <c r="AE9" i="187"/>
  <c r="Q9" i="187"/>
  <c r="AE8" i="187"/>
  <c r="Q8" i="187"/>
  <c r="AE7" i="187"/>
  <c r="Q7" i="187"/>
  <c r="AE6" i="187"/>
  <c r="Q6" i="187"/>
  <c r="AE5" i="187"/>
  <c r="Q5" i="187"/>
  <c r="AE4" i="187"/>
  <c r="Q4" i="187"/>
  <c r="AE3" i="187"/>
  <c r="Q3" i="187"/>
  <c r="AF2" i="187"/>
  <c r="AE2" i="187"/>
  <c r="AC2" i="187"/>
  <c r="M14" i="186"/>
  <c r="Q13" i="186"/>
  <c r="Q12" i="186"/>
  <c r="Q11" i="186"/>
  <c r="Q10" i="186"/>
  <c r="Q9" i="186"/>
  <c r="Q8" i="186"/>
  <c r="Q7" i="186"/>
  <c r="Q6" i="186"/>
  <c r="Q5" i="186"/>
  <c r="Q4" i="186"/>
  <c r="Q3" i="186"/>
  <c r="AF2" i="186"/>
  <c r="AC2" i="186"/>
  <c r="AE14" i="185"/>
  <c r="Q14" i="185"/>
  <c r="M14" i="185"/>
  <c r="Q13" i="185"/>
  <c r="Q12" i="185"/>
  <c r="Q11" i="185"/>
  <c r="AE10" i="185"/>
  <c r="Q10" i="185"/>
  <c r="AE9" i="185"/>
  <c r="Q9" i="185"/>
  <c r="AE8" i="185"/>
  <c r="Q8" i="185"/>
  <c r="AE7" i="185"/>
  <c r="Q7" i="185"/>
  <c r="AE6" i="185"/>
  <c r="Q6" i="185"/>
  <c r="AE5" i="185"/>
  <c r="Q5" i="185"/>
  <c r="AE4" i="185"/>
  <c r="Q4" i="185"/>
  <c r="AE3" i="185"/>
  <c r="Q3" i="185"/>
  <c r="AF2" i="185"/>
  <c r="AE2" i="185"/>
  <c r="AC2" i="185"/>
  <c r="AE15" i="184"/>
  <c r="Q15" i="184"/>
  <c r="AE14" i="184"/>
  <c r="Q14" i="184"/>
  <c r="M14" i="184"/>
  <c r="Q13" i="184"/>
  <c r="Q12" i="184"/>
  <c r="Q11" i="184"/>
  <c r="AE10" i="184"/>
  <c r="Q10" i="184"/>
  <c r="AE9" i="184"/>
  <c r="Q9" i="184"/>
  <c r="AE8" i="184"/>
  <c r="Q8" i="184"/>
  <c r="AE7" i="184"/>
  <c r="Q7" i="184"/>
  <c r="AE6" i="184"/>
  <c r="Q6" i="184"/>
  <c r="AE5" i="184"/>
  <c r="Q5" i="184"/>
  <c r="AE4" i="184"/>
  <c r="Q4" i="184"/>
  <c r="AE3" i="184"/>
  <c r="Q3" i="184"/>
  <c r="AF2" i="184"/>
  <c r="AE2" i="184"/>
  <c r="AC2" i="184"/>
  <c r="AE14" i="183"/>
  <c r="Q14" i="183"/>
  <c r="M14" i="183"/>
  <c r="AE13" i="183"/>
  <c r="Q13" i="183"/>
  <c r="AE12" i="183"/>
  <c r="Q12" i="183"/>
  <c r="Q11" i="183"/>
  <c r="Q10" i="183"/>
  <c r="AE9" i="183"/>
  <c r="Q9" i="183"/>
  <c r="AE8" i="183"/>
  <c r="Q8" i="183"/>
  <c r="AE7" i="183"/>
  <c r="Q7" i="183"/>
  <c r="AE6" i="183"/>
  <c r="Q6" i="183"/>
  <c r="AE5" i="183"/>
  <c r="Q5" i="183"/>
  <c r="AE4" i="183"/>
  <c r="Q4" i="183"/>
  <c r="AE3" i="183"/>
  <c r="Q3" i="183"/>
  <c r="AF2" i="183"/>
  <c r="AE2" i="183"/>
  <c r="AC2" i="183"/>
  <c r="Q15" i="182"/>
  <c r="Q14" i="182"/>
  <c r="M14" i="182"/>
  <c r="Q13" i="182"/>
  <c r="Q12" i="182"/>
  <c r="Q11" i="182"/>
  <c r="Q10" i="182"/>
  <c r="Q9" i="182"/>
  <c r="Q8" i="182"/>
  <c r="AE7" i="182"/>
  <c r="Q7" i="182"/>
  <c r="AE6" i="182"/>
  <c r="Q6" i="182"/>
  <c r="AE5" i="182"/>
  <c r="Q5" i="182"/>
  <c r="AE4" i="182"/>
  <c r="Q4" i="182"/>
  <c r="AE3" i="182"/>
  <c r="Q3" i="182"/>
  <c r="AF2" i="182"/>
  <c r="AE2" i="182"/>
  <c r="AC2" i="182"/>
  <c r="M14" i="181"/>
  <c r="AE11" i="181"/>
  <c r="Q11" i="181"/>
  <c r="AE10" i="181"/>
  <c r="Q10" i="181"/>
  <c r="AE9" i="181"/>
  <c r="Q9" i="181"/>
  <c r="AE8" i="181"/>
  <c r="Q8" i="181"/>
  <c r="AE7" i="181"/>
  <c r="Q7" i="181"/>
  <c r="AE6" i="181"/>
  <c r="Q6" i="181"/>
  <c r="AE5" i="181"/>
  <c r="Q5" i="181"/>
  <c r="Q4" i="181"/>
  <c r="Q3" i="181"/>
  <c r="AF2" i="181"/>
  <c r="AE2" i="181"/>
  <c r="AC2" i="181"/>
  <c r="AE14" i="180"/>
  <c r="Q14" i="180"/>
  <c r="M14" i="180"/>
  <c r="AE13" i="180"/>
  <c r="Q13" i="180"/>
  <c r="AE12" i="180"/>
  <c r="Q12" i="180"/>
  <c r="AE11" i="180"/>
  <c r="Q11" i="180"/>
  <c r="AE10" i="180"/>
  <c r="Q10" i="180"/>
  <c r="AE9" i="180"/>
  <c r="Q9" i="180"/>
  <c r="AE8" i="180"/>
  <c r="Q8" i="180"/>
  <c r="AE7" i="180"/>
  <c r="Q7" i="180"/>
  <c r="AE6" i="180"/>
  <c r="Q6" i="180"/>
  <c r="AE5" i="180"/>
  <c r="Q5" i="180"/>
  <c r="AE4" i="180"/>
  <c r="Q4" i="180"/>
  <c r="AE3" i="180"/>
  <c r="Q3" i="180"/>
  <c r="AF2" i="180"/>
  <c r="AE2" i="180"/>
  <c r="AC2" i="180"/>
  <c r="M14" i="179"/>
  <c r="Q12" i="179"/>
  <c r="Q11" i="179"/>
  <c r="Q10" i="179"/>
  <c r="AE9" i="179"/>
  <c r="Q9" i="179"/>
  <c r="AE8" i="179"/>
  <c r="Q8" i="179"/>
  <c r="AE7" i="179"/>
  <c r="Q7" i="179"/>
  <c r="AE6" i="179"/>
  <c r="Q6" i="179"/>
  <c r="AE5" i="179"/>
  <c r="Q5" i="179"/>
  <c r="AE4" i="179"/>
  <c r="Q4" i="179"/>
  <c r="AE3" i="179"/>
  <c r="Q3" i="179"/>
  <c r="AE2" i="179"/>
  <c r="AC2" i="179"/>
  <c r="AF2" i="179" s="1"/>
  <c r="AE16" i="178"/>
  <c r="Q16" i="178"/>
  <c r="AE15" i="178"/>
  <c r="Q15" i="178"/>
  <c r="AE14" i="178"/>
  <c r="Q14" i="178"/>
  <c r="M14" i="178"/>
  <c r="AE13" i="178"/>
  <c r="Q13" i="178"/>
  <c r="AE12" i="178"/>
  <c r="Q12" i="178"/>
  <c r="AE11" i="178"/>
  <c r="Q11" i="178"/>
  <c r="AE10" i="178"/>
  <c r="Q10" i="178"/>
  <c r="AE9" i="178"/>
  <c r="Q9" i="178"/>
  <c r="AE8" i="178"/>
  <c r="Q8" i="178"/>
  <c r="AE7" i="178"/>
  <c r="Q7" i="178"/>
  <c r="AE6" i="178"/>
  <c r="Q6" i="178"/>
  <c r="AE5" i="178"/>
  <c r="Q5" i="178"/>
  <c r="AE4" i="178"/>
  <c r="Q4" i="178"/>
  <c r="AE3" i="178"/>
  <c r="Q3" i="178"/>
  <c r="AF2" i="178"/>
  <c r="AE2" i="178"/>
  <c r="AC2" i="178"/>
  <c r="AE16" i="177"/>
  <c r="Q16" i="177"/>
  <c r="AE15" i="177"/>
  <c r="Q15" i="177"/>
  <c r="AE14" i="177"/>
  <c r="Q14" i="177"/>
  <c r="M14" i="177"/>
  <c r="AE13" i="177"/>
  <c r="Q13" i="177"/>
  <c r="AE12" i="177"/>
  <c r="Q12" i="177"/>
  <c r="AE11" i="177"/>
  <c r="Q11" i="177"/>
  <c r="AE10" i="177"/>
  <c r="Q10" i="177"/>
  <c r="AE9" i="177"/>
  <c r="Q9" i="177"/>
  <c r="AE8" i="177"/>
  <c r="Q8" i="177"/>
  <c r="AE7" i="177"/>
  <c r="Q7" i="177"/>
  <c r="AE6" i="177"/>
  <c r="Q6" i="177"/>
  <c r="AE5" i="177"/>
  <c r="Q5" i="177"/>
  <c r="AE4" i="177"/>
  <c r="Q4" i="177"/>
  <c r="AE3" i="177"/>
  <c r="Q3" i="177"/>
  <c r="AF2" i="177"/>
  <c r="AE2" i="177"/>
  <c r="AC2" i="177"/>
  <c r="AE16" i="176"/>
  <c r="Q16" i="176"/>
  <c r="AE15" i="176"/>
  <c r="Q15" i="176"/>
  <c r="AE14" i="176"/>
  <c r="Q14" i="176"/>
  <c r="M14" i="176"/>
  <c r="AE13" i="176"/>
  <c r="Q13" i="176"/>
  <c r="AE12" i="176"/>
  <c r="Q12" i="176"/>
  <c r="AE11" i="176"/>
  <c r="Q11" i="176"/>
  <c r="AE10" i="176"/>
  <c r="Q10" i="176"/>
  <c r="AE9" i="176"/>
  <c r="Q9" i="176"/>
  <c r="AE8" i="176"/>
  <c r="Q8" i="176"/>
  <c r="AE7" i="176"/>
  <c r="Q7" i="176"/>
  <c r="AE6" i="176"/>
  <c r="Q6" i="176"/>
  <c r="AE5" i="176"/>
  <c r="Q5" i="176"/>
  <c r="AE4" i="176"/>
  <c r="Q4" i="176"/>
  <c r="AE3" i="176"/>
  <c r="Q3" i="176"/>
  <c r="AF2" i="176"/>
  <c r="AE2" i="176"/>
  <c r="AC2" i="176"/>
  <c r="AE14" i="175"/>
  <c r="Q14" i="175"/>
  <c r="M14" i="175"/>
  <c r="AE13" i="175"/>
  <c r="Q13" i="175"/>
  <c r="AE12" i="175"/>
  <c r="Q12" i="175"/>
  <c r="AE11" i="175"/>
  <c r="Q11" i="175"/>
  <c r="AE10" i="175"/>
  <c r="Q10" i="175"/>
  <c r="AE9" i="175"/>
  <c r="Q9" i="175"/>
  <c r="AE8" i="175"/>
  <c r="Q8" i="175"/>
  <c r="AE7" i="175"/>
  <c r="Q7" i="175"/>
  <c r="AE6" i="175"/>
  <c r="Q6" i="175"/>
  <c r="AE5" i="175"/>
  <c r="Q5" i="175"/>
  <c r="AE4" i="175"/>
  <c r="Q4" i="175"/>
  <c r="AE3" i="175"/>
  <c r="Q3" i="175"/>
  <c r="AF2" i="175"/>
  <c r="AE2" i="175"/>
  <c r="AC2" i="175"/>
  <c r="D95" i="66"/>
  <c r="E95" i="66" s="1"/>
  <c r="F95" i="66" s="1"/>
  <c r="G95" i="66" s="1"/>
  <c r="H95" i="66" s="1"/>
  <c r="I95" i="66" s="1"/>
  <c r="J95" i="66" s="1"/>
  <c r="K95" i="66" s="1"/>
  <c r="L95" i="66" s="1"/>
  <c r="M95" i="66" s="1"/>
  <c r="N95" i="66" s="1"/>
  <c r="D94" i="66"/>
  <c r="E94" i="66" s="1"/>
  <c r="F94" i="66" s="1"/>
  <c r="G94" i="66" s="1"/>
  <c r="H94" i="66" s="1"/>
  <c r="I94" i="66" s="1"/>
  <c r="J94" i="66" s="1"/>
  <c r="K94" i="66" s="1"/>
  <c r="L94" i="66" s="1"/>
  <c r="M94" i="66" s="1"/>
  <c r="N94" i="66" s="1"/>
  <c r="D93" i="66"/>
  <c r="E93" i="66" s="1"/>
  <c r="F93" i="66" s="1"/>
  <c r="G93" i="66" s="1"/>
  <c r="H93" i="66" s="1"/>
  <c r="I93" i="66" s="1"/>
  <c r="J93" i="66" s="1"/>
  <c r="K93" i="66" s="1"/>
  <c r="L93" i="66" s="1"/>
  <c r="M93" i="66" s="1"/>
  <c r="N93" i="66" s="1"/>
  <c r="D92" i="66"/>
  <c r="E92" i="66" s="1"/>
  <c r="F92" i="66" s="1"/>
  <c r="G92" i="66" s="1"/>
  <c r="H92" i="66" s="1"/>
  <c r="I92" i="66" s="1"/>
  <c r="J92" i="66" s="1"/>
  <c r="K92" i="66" s="1"/>
  <c r="L92" i="66" s="1"/>
  <c r="M92" i="66" s="1"/>
  <c r="N92" i="66" s="1"/>
  <c r="D91" i="66"/>
  <c r="E91" i="66" s="1"/>
  <c r="F91" i="66" s="1"/>
  <c r="G91" i="66" s="1"/>
  <c r="H91" i="66" s="1"/>
  <c r="I91" i="66" s="1"/>
  <c r="J91" i="66" s="1"/>
  <c r="K91" i="66" s="1"/>
  <c r="L91" i="66" s="1"/>
  <c r="M91" i="66" s="1"/>
  <c r="N91" i="66" s="1"/>
  <c r="D90" i="66"/>
  <c r="E90" i="66" s="1"/>
  <c r="F90" i="66" s="1"/>
  <c r="G90" i="66" s="1"/>
  <c r="H90" i="66" s="1"/>
  <c r="I90" i="66" s="1"/>
  <c r="J90" i="66" s="1"/>
  <c r="K90" i="66" s="1"/>
  <c r="L90" i="66" s="1"/>
  <c r="M90" i="66" s="1"/>
  <c r="N90" i="66" s="1"/>
  <c r="D89" i="66"/>
  <c r="E89" i="66" s="1"/>
  <c r="F89" i="66" s="1"/>
  <c r="G89" i="66" s="1"/>
  <c r="H89" i="66" s="1"/>
  <c r="I89" i="66" s="1"/>
  <c r="J89" i="66" s="1"/>
  <c r="K89" i="66" s="1"/>
  <c r="L89" i="66" s="1"/>
  <c r="M89" i="66" s="1"/>
  <c r="N89" i="66" s="1"/>
  <c r="M14" i="174" l="1"/>
  <c r="Q5" i="174"/>
  <c r="Q4" i="174"/>
  <c r="Q3" i="174"/>
  <c r="AF2" i="174"/>
  <c r="AC2" i="174"/>
  <c r="M14" i="173"/>
  <c r="Q5" i="173"/>
  <c r="Q4" i="173"/>
  <c r="Q3" i="173"/>
  <c r="AF2" i="173"/>
  <c r="AC2" i="173"/>
  <c r="M14" i="172"/>
  <c r="Q7" i="172"/>
  <c r="Q6" i="172"/>
  <c r="Q5" i="172"/>
  <c r="Q4" i="172"/>
  <c r="Q3" i="172"/>
  <c r="AF2" i="172"/>
  <c r="AC2" i="172"/>
  <c r="M14" i="171"/>
  <c r="Q7" i="171"/>
  <c r="Q6" i="171"/>
  <c r="Q5" i="171"/>
  <c r="Q4" i="171"/>
  <c r="Q3" i="171"/>
  <c r="AF2" i="171"/>
  <c r="AC2" i="171"/>
  <c r="M14" i="170"/>
  <c r="Q7" i="170"/>
  <c r="Q6" i="170"/>
  <c r="Q5" i="170"/>
  <c r="Q4" i="170"/>
  <c r="Q3" i="170"/>
  <c r="AF2" i="170"/>
  <c r="AC2" i="170"/>
  <c r="M14" i="169"/>
  <c r="Q7" i="169"/>
  <c r="Q6" i="169"/>
  <c r="Q5" i="169"/>
  <c r="Q4" i="169"/>
  <c r="Q3" i="169"/>
  <c r="AF2" i="169"/>
  <c r="AC2" i="169"/>
  <c r="M14" i="168"/>
  <c r="Q7" i="168"/>
  <c r="Q6" i="168"/>
  <c r="Q5" i="168"/>
  <c r="Q4" i="168"/>
  <c r="Q3" i="168"/>
  <c r="AF2" i="168"/>
  <c r="AC2" i="168"/>
  <c r="M14" i="167"/>
  <c r="Q7" i="167"/>
  <c r="Q6" i="167"/>
  <c r="Q5" i="167"/>
  <c r="Q4" i="167"/>
  <c r="Q3" i="167"/>
  <c r="AF2" i="167"/>
  <c r="AC2" i="167"/>
  <c r="D81" i="66" l="1"/>
  <c r="E81" i="66" s="1"/>
  <c r="F81" i="66" s="1"/>
  <c r="G81" i="66" s="1"/>
  <c r="H81" i="66" s="1"/>
  <c r="I81" i="66" s="1"/>
  <c r="J81" i="66" s="1"/>
  <c r="K81" i="66" s="1"/>
  <c r="L81" i="66" s="1"/>
  <c r="M81" i="66" s="1"/>
  <c r="N81" i="66" s="1"/>
  <c r="D80" i="66"/>
  <c r="E80" i="66" s="1"/>
  <c r="F80" i="66" s="1"/>
  <c r="G80" i="66" s="1"/>
  <c r="H80" i="66" s="1"/>
  <c r="I80" i="66" s="1"/>
  <c r="J80" i="66" s="1"/>
  <c r="K80" i="66" s="1"/>
  <c r="L80" i="66" s="1"/>
  <c r="M80" i="66" s="1"/>
  <c r="N80" i="66" s="1"/>
  <c r="D79" i="66"/>
  <c r="E79" i="66" s="1"/>
  <c r="F79" i="66" s="1"/>
  <c r="G79" i="66" s="1"/>
  <c r="H79" i="66" s="1"/>
  <c r="I79" i="66" s="1"/>
  <c r="J79" i="66" s="1"/>
  <c r="K79" i="66" s="1"/>
  <c r="L79" i="66" s="1"/>
  <c r="M79" i="66" s="1"/>
  <c r="N79" i="66" s="1"/>
  <c r="D78" i="66"/>
  <c r="E78" i="66" s="1"/>
  <c r="F78" i="66" s="1"/>
  <c r="G78" i="66" s="1"/>
  <c r="H78" i="66" s="1"/>
  <c r="I78" i="66" s="1"/>
  <c r="J78" i="66" s="1"/>
  <c r="K78" i="66" s="1"/>
  <c r="L78" i="66" s="1"/>
  <c r="M78" i="66" s="1"/>
  <c r="N78" i="66" s="1"/>
  <c r="D77" i="66"/>
  <c r="E77" i="66" s="1"/>
  <c r="F77" i="66" s="1"/>
  <c r="G77" i="66" s="1"/>
  <c r="H77" i="66" s="1"/>
  <c r="I77" i="66" s="1"/>
  <c r="J77" i="66" s="1"/>
  <c r="K77" i="66" s="1"/>
  <c r="L77" i="66" s="1"/>
  <c r="M77" i="66" s="1"/>
  <c r="N77" i="66" s="1"/>
  <c r="D76" i="66"/>
  <c r="E76" i="66" s="1"/>
  <c r="F76" i="66" s="1"/>
  <c r="G76" i="66" s="1"/>
  <c r="H76" i="66" s="1"/>
  <c r="I76" i="66" s="1"/>
  <c r="J76" i="66" s="1"/>
  <c r="K76" i="66" s="1"/>
  <c r="L76" i="66" s="1"/>
  <c r="M76" i="66" s="1"/>
  <c r="N76" i="66" s="1"/>
  <c r="D75" i="66"/>
  <c r="E75" i="66" s="1"/>
  <c r="F75" i="66" s="1"/>
  <c r="G75" i="66" s="1"/>
  <c r="H75" i="66" s="1"/>
  <c r="I75" i="66" s="1"/>
  <c r="J75" i="66" s="1"/>
  <c r="K75" i="66" s="1"/>
  <c r="L75" i="66" s="1"/>
  <c r="M75" i="66" s="1"/>
  <c r="N75" i="66" s="1"/>
  <c r="D74" i="66"/>
  <c r="E74" i="66" s="1"/>
  <c r="F74" i="66" s="1"/>
  <c r="G74" i="66" s="1"/>
  <c r="H74" i="66" s="1"/>
  <c r="I74" i="66" s="1"/>
  <c r="J74" i="66" s="1"/>
  <c r="K74" i="66" s="1"/>
  <c r="L74" i="66" s="1"/>
  <c r="M74" i="66" s="1"/>
  <c r="N74" i="66" s="1"/>
  <c r="D73" i="66" l="1"/>
  <c r="E73" i="66" s="1"/>
  <c r="F73" i="66" s="1"/>
  <c r="G73" i="66" s="1"/>
  <c r="H73" i="66" s="1"/>
  <c r="I73" i="66" s="1"/>
  <c r="J73" i="66" s="1"/>
  <c r="K73" i="66" s="1"/>
  <c r="L73" i="66" s="1"/>
  <c r="M73" i="66" s="1"/>
  <c r="N73" i="66" s="1"/>
  <c r="AE16" i="165" l="1"/>
  <c r="Q16" i="165"/>
  <c r="AE15" i="165"/>
  <c r="Q15" i="165"/>
  <c r="AE14" i="165"/>
  <c r="Q14" i="165"/>
  <c r="M14" i="165"/>
  <c r="AE13" i="165"/>
  <c r="Q13" i="165"/>
  <c r="AE12" i="165"/>
  <c r="Q12" i="165"/>
  <c r="AE11" i="165"/>
  <c r="Q11" i="165"/>
  <c r="AE10" i="165"/>
  <c r="Q10" i="165"/>
  <c r="AE9" i="165"/>
  <c r="Q9" i="165"/>
  <c r="AE8" i="165"/>
  <c r="Q8" i="165"/>
  <c r="AE7" i="165"/>
  <c r="Q7" i="165"/>
  <c r="AE6" i="165"/>
  <c r="Q6" i="165"/>
  <c r="AE5" i="165"/>
  <c r="Q5" i="165"/>
  <c r="AE4" i="165"/>
  <c r="Q4" i="165"/>
  <c r="AE3" i="165"/>
  <c r="Q3" i="165"/>
  <c r="AF2" i="165"/>
  <c r="AE2" i="165"/>
  <c r="AC2" i="165"/>
  <c r="D70" i="66" l="1"/>
  <c r="E70" i="66" s="1"/>
  <c r="F70" i="66" s="1"/>
  <c r="G70" i="66" s="1"/>
  <c r="H70" i="66" s="1"/>
  <c r="I70" i="66" s="1"/>
  <c r="J70" i="66" s="1"/>
  <c r="K70" i="66" s="1"/>
  <c r="L70" i="66" s="1"/>
  <c r="M70" i="66" s="1"/>
  <c r="N70" i="66" s="1"/>
  <c r="B17" i="63"/>
  <c r="B15" i="63"/>
  <c r="B16" i="63"/>
  <c r="B14" i="1" l="1"/>
  <c r="B13" i="1"/>
  <c r="AE14" i="164"/>
  <c r="Q14" i="164"/>
  <c r="M14" i="164"/>
  <c r="AE13" i="164"/>
  <c r="Q13" i="164"/>
  <c r="AE12" i="164"/>
  <c r="Q12" i="164"/>
  <c r="AE11" i="164"/>
  <c r="Q11" i="164"/>
  <c r="AE10" i="164"/>
  <c r="Q10" i="164"/>
  <c r="AE9" i="164"/>
  <c r="Q9" i="164"/>
  <c r="AE8" i="164"/>
  <c r="Q8" i="164"/>
  <c r="AE7" i="164"/>
  <c r="Q7" i="164"/>
  <c r="AE6" i="164"/>
  <c r="Q6" i="164"/>
  <c r="AE5" i="164"/>
  <c r="Q5" i="164"/>
  <c r="AE4" i="164"/>
  <c r="Q4" i="164"/>
  <c r="AE3" i="164"/>
  <c r="Q3" i="164"/>
  <c r="AF2" i="164"/>
  <c r="AE2" i="164"/>
  <c r="AC2" i="164"/>
  <c r="AE14" i="163"/>
  <c r="Q14" i="163"/>
  <c r="M14" i="163"/>
  <c r="AE13" i="163"/>
  <c r="Q13" i="163"/>
  <c r="AE12" i="163"/>
  <c r="Q12" i="163"/>
  <c r="AE11" i="163"/>
  <c r="Q11" i="163"/>
  <c r="AE10" i="163"/>
  <c r="Q10" i="163"/>
  <c r="AE9" i="163"/>
  <c r="Q9" i="163"/>
  <c r="AE8" i="163"/>
  <c r="Q8" i="163"/>
  <c r="AE7" i="163"/>
  <c r="Q7" i="163"/>
  <c r="AE6" i="163"/>
  <c r="Q6" i="163"/>
  <c r="AE5" i="163"/>
  <c r="Q5" i="163"/>
  <c r="AE4" i="163"/>
  <c r="Q4" i="163"/>
  <c r="AE3" i="163"/>
  <c r="Q3" i="163"/>
  <c r="AF2" i="163"/>
  <c r="AE2" i="163"/>
  <c r="AC2" i="163"/>
  <c r="AE15" i="162"/>
  <c r="Q15" i="162"/>
  <c r="AE14" i="162"/>
  <c r="Q14" i="162"/>
  <c r="M14" i="162"/>
  <c r="AE13" i="162"/>
  <c r="Q13" i="162"/>
  <c r="AE12" i="162"/>
  <c r="Q12" i="162"/>
  <c r="AE11" i="162"/>
  <c r="Q11" i="162"/>
  <c r="AE10" i="162"/>
  <c r="Q10" i="162"/>
  <c r="AE9" i="162"/>
  <c r="Q9" i="162"/>
  <c r="AE8" i="162"/>
  <c r="Q8" i="162"/>
  <c r="AE7" i="162"/>
  <c r="Q7" i="162"/>
  <c r="AE6" i="162"/>
  <c r="Q6" i="162"/>
  <c r="AE5" i="162"/>
  <c r="Q5" i="162"/>
  <c r="AE4" i="162"/>
  <c r="Q4" i="162"/>
  <c r="AE3" i="162"/>
  <c r="Q3" i="162"/>
  <c r="AF2" i="162"/>
  <c r="AE2" i="162"/>
  <c r="AC2" i="162"/>
  <c r="AE15" i="161"/>
  <c r="Q15" i="161"/>
  <c r="AE14" i="161"/>
  <c r="Q14" i="161"/>
  <c r="M14" i="161"/>
  <c r="AE13" i="161"/>
  <c r="Q13" i="161"/>
  <c r="AE12" i="161"/>
  <c r="Q12" i="161"/>
  <c r="AE11" i="161"/>
  <c r="Q11" i="161"/>
  <c r="AE10" i="161"/>
  <c r="Q10" i="161"/>
  <c r="AE9" i="161"/>
  <c r="Q9" i="161"/>
  <c r="AE8" i="161"/>
  <c r="Q8" i="161"/>
  <c r="AE7" i="161"/>
  <c r="Q7" i="161"/>
  <c r="AE6" i="161"/>
  <c r="Q6" i="161"/>
  <c r="AE5" i="161"/>
  <c r="Q5" i="161"/>
  <c r="AE4" i="161"/>
  <c r="Q4" i="161"/>
  <c r="AE3" i="161"/>
  <c r="Q3" i="161"/>
  <c r="AF2" i="161"/>
  <c r="AE2" i="161"/>
  <c r="AC2" i="161"/>
  <c r="AE15" i="160"/>
  <c r="Q15" i="160"/>
  <c r="Q14" i="160"/>
  <c r="M14" i="160"/>
  <c r="Q13" i="160"/>
  <c r="AE12" i="160"/>
  <c r="Q12" i="160"/>
  <c r="AE11" i="160"/>
  <c r="Q11" i="160"/>
  <c r="AE10" i="160"/>
  <c r="Q10" i="160"/>
  <c r="AE9" i="160"/>
  <c r="Q9" i="160"/>
  <c r="AE8" i="160"/>
  <c r="Q8" i="160"/>
  <c r="AE7" i="160"/>
  <c r="Q7" i="160"/>
  <c r="AE6" i="160"/>
  <c r="Q6" i="160"/>
  <c r="AE5" i="160"/>
  <c r="Q5" i="160"/>
  <c r="AE4" i="160"/>
  <c r="Q4" i="160"/>
  <c r="AE3" i="160"/>
  <c r="Q3" i="160"/>
  <c r="AF2" i="160"/>
  <c r="AE2" i="160"/>
  <c r="AC2" i="160"/>
  <c r="AE15" i="159"/>
  <c r="Q15" i="159"/>
  <c r="Q14" i="159"/>
  <c r="M14" i="159"/>
  <c r="Q13" i="159"/>
  <c r="AE12" i="159"/>
  <c r="Q12" i="159"/>
  <c r="AE11" i="159"/>
  <c r="Q11" i="159"/>
  <c r="AE10" i="159"/>
  <c r="Q10" i="159"/>
  <c r="AE9" i="159"/>
  <c r="Q9" i="159"/>
  <c r="AE8" i="159"/>
  <c r="Q8" i="159"/>
  <c r="AE7" i="159"/>
  <c r="Q7" i="159"/>
  <c r="AE6" i="159"/>
  <c r="Q6" i="159"/>
  <c r="AE5" i="159"/>
  <c r="Q5" i="159"/>
  <c r="AE4" i="159"/>
  <c r="Q4" i="159"/>
  <c r="AE3" i="159"/>
  <c r="Q3" i="159"/>
  <c r="AF2" i="159"/>
  <c r="AE2" i="159"/>
  <c r="AC2" i="159"/>
  <c r="AE15" i="158" l="1"/>
  <c r="Q15" i="158"/>
  <c r="Q14" i="158"/>
  <c r="M14" i="158"/>
  <c r="Q13" i="158"/>
  <c r="AE12" i="158"/>
  <c r="Q12" i="158"/>
  <c r="AE11" i="158"/>
  <c r="Q11" i="158"/>
  <c r="AE10" i="158"/>
  <c r="Q10" i="158"/>
  <c r="AE9" i="158"/>
  <c r="Q9" i="158"/>
  <c r="AE8" i="158"/>
  <c r="Q8" i="158"/>
  <c r="AE7" i="158"/>
  <c r="Q7" i="158"/>
  <c r="AE6" i="158"/>
  <c r="Q6" i="158"/>
  <c r="AE5" i="158"/>
  <c r="Q5" i="158"/>
  <c r="AE4" i="158"/>
  <c r="Q4" i="158"/>
  <c r="AE3" i="158"/>
  <c r="Q3" i="158"/>
  <c r="AF2" i="158"/>
  <c r="AE2" i="158"/>
  <c r="AC2" i="158"/>
  <c r="D69" i="66"/>
  <c r="E69" i="66" s="1"/>
  <c r="F69" i="66" s="1"/>
  <c r="G69" i="66" s="1"/>
  <c r="H69" i="66" s="1"/>
  <c r="I69" i="66" s="1"/>
  <c r="J69" i="66" s="1"/>
  <c r="K69" i="66" s="1"/>
  <c r="L69" i="66" s="1"/>
  <c r="M69" i="66" s="1"/>
  <c r="N69" i="66" s="1"/>
  <c r="Q14" i="157" l="1"/>
  <c r="Q13" i="157"/>
  <c r="Q12" i="157"/>
  <c r="Q11" i="157"/>
  <c r="Q10" i="157"/>
  <c r="Q9" i="157"/>
  <c r="Q8" i="157"/>
  <c r="Q7" i="157"/>
  <c r="Q6" i="157"/>
  <c r="Q5" i="157"/>
  <c r="Q4" i="157"/>
  <c r="Q3" i="157"/>
  <c r="AE14" i="157"/>
  <c r="M14" i="157"/>
  <c r="AE13" i="157"/>
  <c r="AE12" i="157"/>
  <c r="AE11" i="157"/>
  <c r="AE6" i="157"/>
  <c r="AE5" i="157"/>
  <c r="AE4" i="157"/>
  <c r="AE3" i="157"/>
  <c r="AF2" i="157"/>
  <c r="AE2" i="157"/>
  <c r="AC2" i="157"/>
  <c r="D68" i="66"/>
  <c r="E68" i="66" s="1"/>
  <c r="F68" i="66" s="1"/>
  <c r="G68" i="66" s="1"/>
  <c r="H68" i="66" s="1"/>
  <c r="I68" i="66" s="1"/>
  <c r="J68" i="66" s="1"/>
  <c r="K68" i="66" s="1"/>
  <c r="L68" i="66" s="1"/>
  <c r="M68" i="66" s="1"/>
  <c r="N68" i="66" s="1"/>
  <c r="AE14" i="156" l="1"/>
  <c r="Q14" i="156"/>
  <c r="M14" i="156"/>
  <c r="AE13" i="156"/>
  <c r="Q13" i="156"/>
  <c r="AE12" i="156"/>
  <c r="Q12" i="156"/>
  <c r="AE11" i="156"/>
  <c r="Q11" i="156"/>
  <c r="AE10" i="156"/>
  <c r="Q10" i="156"/>
  <c r="AE9" i="156"/>
  <c r="Q9" i="156"/>
  <c r="AE8" i="156"/>
  <c r="Q8" i="156"/>
  <c r="AE7" i="156"/>
  <c r="Q7" i="156"/>
  <c r="AE6" i="156"/>
  <c r="Q6" i="156"/>
  <c r="AE5" i="156"/>
  <c r="Q5" i="156"/>
  <c r="AE4" i="156"/>
  <c r="Q4" i="156"/>
  <c r="AE3" i="156"/>
  <c r="Q3" i="156"/>
  <c r="AF2" i="156"/>
  <c r="AE2" i="156"/>
  <c r="AC2" i="156"/>
  <c r="D67" i="66"/>
  <c r="E67" i="66" s="1"/>
  <c r="F67" i="66" s="1"/>
  <c r="G67" i="66" s="1"/>
  <c r="H67" i="66" s="1"/>
  <c r="I67" i="66" s="1"/>
  <c r="J67" i="66" s="1"/>
  <c r="K67" i="66" s="1"/>
  <c r="L67" i="66" s="1"/>
  <c r="M67" i="66" s="1"/>
  <c r="N67" i="66" s="1"/>
  <c r="Q15" i="101" l="1"/>
  <c r="Q14" i="101"/>
  <c r="Q13" i="101"/>
  <c r="Q12" i="101"/>
  <c r="Q11" i="101"/>
  <c r="Q10" i="101"/>
  <c r="Q9" i="101"/>
  <c r="Q8" i="101"/>
  <c r="Q7" i="101"/>
  <c r="Q6" i="101"/>
  <c r="Q5" i="101"/>
  <c r="Q4" i="101"/>
  <c r="Q3" i="101"/>
  <c r="Q15" i="115"/>
  <c r="Q14" i="115"/>
  <c r="Q13" i="115"/>
  <c r="Q12" i="115"/>
  <c r="Q11" i="115"/>
  <c r="Q10" i="115"/>
  <c r="Q9" i="115"/>
  <c r="Q8" i="115"/>
  <c r="Q7" i="115"/>
  <c r="Q6" i="115"/>
  <c r="Q5" i="115"/>
  <c r="Q4" i="115"/>
  <c r="Q3" i="115"/>
  <c r="Q15" i="92"/>
  <c r="Q14" i="92"/>
  <c r="Q13" i="92"/>
  <c r="Q12" i="92"/>
  <c r="Q11" i="92"/>
  <c r="Q10" i="92"/>
  <c r="Q9" i="92"/>
  <c r="Q8" i="92"/>
  <c r="Q7" i="92"/>
  <c r="Q6" i="92"/>
  <c r="Q5" i="92"/>
  <c r="Q4" i="92"/>
  <c r="Q3" i="92"/>
  <c r="Q15" i="79"/>
  <c r="Q14" i="79"/>
  <c r="Q13" i="79"/>
  <c r="Q12" i="79"/>
  <c r="Q11" i="79"/>
  <c r="Q10" i="79"/>
  <c r="Q9" i="79"/>
  <c r="Q8" i="79"/>
  <c r="Q7" i="79"/>
  <c r="Q6" i="79"/>
  <c r="Q5" i="79"/>
  <c r="Q4" i="79"/>
  <c r="Q3" i="79"/>
  <c r="B12" i="1" l="1"/>
  <c r="AE14" i="155" l="1"/>
  <c r="Q14" i="155"/>
  <c r="M14" i="155"/>
  <c r="AE13" i="155"/>
  <c r="Q13" i="155"/>
  <c r="AE12" i="155"/>
  <c r="Q12" i="155"/>
  <c r="AE11" i="155"/>
  <c r="Q11" i="155"/>
  <c r="AE10" i="155"/>
  <c r="Q10" i="155"/>
  <c r="AE9" i="155"/>
  <c r="Q9" i="155"/>
  <c r="AE8" i="155"/>
  <c r="Q8" i="155"/>
  <c r="AE7" i="155"/>
  <c r="Q7" i="155"/>
  <c r="AE6" i="155"/>
  <c r="Q6" i="155"/>
  <c r="AE5" i="155"/>
  <c r="Q5" i="155"/>
  <c r="AE4" i="155"/>
  <c r="Q4" i="155"/>
  <c r="AE3" i="155"/>
  <c r="Q3" i="155"/>
  <c r="AF2" i="155"/>
  <c r="AE2" i="155"/>
  <c r="AC2" i="155"/>
  <c r="AE14" i="154"/>
  <c r="Q14" i="154"/>
  <c r="M14" i="154"/>
  <c r="AE13" i="154"/>
  <c r="Q13" i="154"/>
  <c r="AE12" i="154"/>
  <c r="Q12" i="154"/>
  <c r="AE11" i="154"/>
  <c r="Q11" i="154"/>
  <c r="AE10" i="154"/>
  <c r="Q10" i="154"/>
  <c r="AE9" i="154"/>
  <c r="Q9" i="154"/>
  <c r="AE8" i="154"/>
  <c r="Q8" i="154"/>
  <c r="AE7" i="154"/>
  <c r="Q7" i="154"/>
  <c r="AE6" i="154"/>
  <c r="Q6" i="154"/>
  <c r="AE5" i="154"/>
  <c r="Q5" i="154"/>
  <c r="AE4" i="154"/>
  <c r="Q4" i="154"/>
  <c r="AE3" i="154"/>
  <c r="Q3" i="154"/>
  <c r="AF2" i="154"/>
  <c r="AE2" i="154"/>
  <c r="AC2" i="154"/>
  <c r="D66" i="66"/>
  <c r="E66" i="66" s="1"/>
  <c r="F66" i="66" s="1"/>
  <c r="G66" i="66" s="1"/>
  <c r="H66" i="66" s="1"/>
  <c r="I66" i="66" s="1"/>
  <c r="J66" i="66" s="1"/>
  <c r="K66" i="66" s="1"/>
  <c r="L66" i="66" s="1"/>
  <c r="M66" i="66" s="1"/>
  <c r="N66" i="66" s="1"/>
  <c r="D65" i="66"/>
  <c r="E65" i="66" s="1"/>
  <c r="F65" i="66" s="1"/>
  <c r="G65" i="66" s="1"/>
  <c r="H65" i="66" s="1"/>
  <c r="I65" i="66" s="1"/>
  <c r="J65" i="66" s="1"/>
  <c r="K65" i="66" s="1"/>
  <c r="L65" i="66" s="1"/>
  <c r="M65" i="66" s="1"/>
  <c r="N65" i="66" s="1"/>
  <c r="AE16" i="153"/>
  <c r="Q16" i="153"/>
  <c r="AE15" i="153"/>
  <c r="Q15" i="153"/>
  <c r="AE14" i="153"/>
  <c r="Q14" i="153"/>
  <c r="M14" i="153"/>
  <c r="AE13" i="153"/>
  <c r="Q13" i="153"/>
  <c r="AE12" i="153"/>
  <c r="Q12" i="153"/>
  <c r="AE11" i="153"/>
  <c r="Q11" i="153"/>
  <c r="AE10" i="153"/>
  <c r="Q10" i="153"/>
  <c r="AE9" i="153"/>
  <c r="Q9" i="153"/>
  <c r="AE8" i="153"/>
  <c r="Q8" i="153"/>
  <c r="AE7" i="153"/>
  <c r="Q7" i="153"/>
  <c r="AE6" i="153"/>
  <c r="Q6" i="153"/>
  <c r="AE5" i="153"/>
  <c r="Q5" i="153"/>
  <c r="AE4" i="153"/>
  <c r="Q4" i="153"/>
  <c r="AE3" i="153"/>
  <c r="Q3" i="153"/>
  <c r="AF2" i="153"/>
  <c r="AE2" i="153"/>
  <c r="AC2" i="153"/>
  <c r="AE14" i="152" l="1"/>
  <c r="Q14" i="152"/>
  <c r="M14" i="152"/>
  <c r="AE13" i="152"/>
  <c r="Q13" i="152"/>
  <c r="AE12" i="152"/>
  <c r="Q12" i="152"/>
  <c r="AE11" i="152"/>
  <c r="Q11" i="152"/>
  <c r="AE10" i="152"/>
  <c r="Q10" i="152"/>
  <c r="AE9" i="152"/>
  <c r="Q9" i="152"/>
  <c r="AE8" i="152"/>
  <c r="Q8" i="152"/>
  <c r="AE7" i="152"/>
  <c r="Q7" i="152"/>
  <c r="AE6" i="152"/>
  <c r="Q6" i="152"/>
  <c r="AE5" i="152"/>
  <c r="Q5" i="152"/>
  <c r="AE4" i="152"/>
  <c r="Q4" i="152"/>
  <c r="AE3" i="152"/>
  <c r="Q3" i="152"/>
  <c r="AF2" i="152"/>
  <c r="AE2" i="152"/>
  <c r="AC2" i="152"/>
  <c r="D64" i="66"/>
  <c r="E64" i="66" s="1"/>
  <c r="F64" i="66" s="1"/>
  <c r="G64" i="66" s="1"/>
  <c r="H64" i="66" s="1"/>
  <c r="I64" i="66" s="1"/>
  <c r="J64" i="66" s="1"/>
  <c r="K64" i="66" s="1"/>
  <c r="L64" i="66" s="1"/>
  <c r="M64" i="66" s="1"/>
  <c r="N64" i="66" s="1"/>
  <c r="D58" i="66" l="1"/>
  <c r="E58" i="66" s="1"/>
  <c r="F58" i="66" s="1"/>
  <c r="G58" i="66" s="1"/>
  <c r="H58" i="66" s="1"/>
  <c r="I58" i="66" s="1"/>
  <c r="J58" i="66" s="1"/>
  <c r="K58" i="66" s="1"/>
  <c r="L58" i="66" s="1"/>
  <c r="M58" i="66" s="1"/>
  <c r="N58" i="66" s="1"/>
  <c r="D59" i="66"/>
  <c r="E59" i="66" s="1"/>
  <c r="F59" i="66" s="1"/>
  <c r="G59" i="66" s="1"/>
  <c r="H59" i="66" s="1"/>
  <c r="I59" i="66" s="1"/>
  <c r="J59" i="66" s="1"/>
  <c r="K59" i="66" s="1"/>
  <c r="L59" i="66" s="1"/>
  <c r="M59" i="66" s="1"/>
  <c r="N59" i="66" s="1"/>
  <c r="D60" i="66"/>
  <c r="E60" i="66" s="1"/>
  <c r="F60" i="66" s="1"/>
  <c r="G60" i="66" s="1"/>
  <c r="H60" i="66" s="1"/>
  <c r="I60" i="66" s="1"/>
  <c r="J60" i="66" s="1"/>
  <c r="K60" i="66" s="1"/>
  <c r="L60" i="66" s="1"/>
  <c r="M60" i="66" s="1"/>
  <c r="N60" i="66" s="1"/>
  <c r="D61" i="66"/>
  <c r="E61" i="66" s="1"/>
  <c r="F61" i="66" s="1"/>
  <c r="G61" i="66" s="1"/>
  <c r="H61" i="66" s="1"/>
  <c r="I61" i="66" s="1"/>
  <c r="J61" i="66" s="1"/>
  <c r="K61" i="66" s="1"/>
  <c r="L61" i="66" s="1"/>
  <c r="M61" i="66" s="1"/>
  <c r="N61" i="66" s="1"/>
  <c r="D62" i="66"/>
  <c r="E62" i="66" s="1"/>
  <c r="F62" i="66" s="1"/>
  <c r="G62" i="66" s="1"/>
  <c r="H62" i="66" s="1"/>
  <c r="I62" i="66" s="1"/>
  <c r="J62" i="66" s="1"/>
  <c r="K62" i="66" s="1"/>
  <c r="L62" i="66" s="1"/>
  <c r="M62" i="66" s="1"/>
  <c r="N62" i="66" s="1"/>
  <c r="D63" i="66"/>
  <c r="E63" i="66" s="1"/>
  <c r="F63" i="66" s="1"/>
  <c r="G63" i="66" s="1"/>
  <c r="H63" i="66" s="1"/>
  <c r="I63" i="66" s="1"/>
  <c r="J63" i="66" s="1"/>
  <c r="K63" i="66" s="1"/>
  <c r="L63" i="66" s="1"/>
  <c r="M63" i="66" s="1"/>
  <c r="N63" i="66" s="1"/>
  <c r="AE3" i="75" l="1"/>
  <c r="AE4" i="75"/>
  <c r="AE5" i="75"/>
  <c r="AE6" i="75"/>
  <c r="AE7" i="75"/>
  <c r="AE8" i="75"/>
  <c r="AE9" i="75"/>
  <c r="AE10" i="75"/>
  <c r="AE11" i="75"/>
  <c r="AE12" i="75"/>
  <c r="AE13" i="75"/>
  <c r="AE14" i="75"/>
  <c r="AE15" i="75"/>
  <c r="AE16" i="75"/>
  <c r="AE2" i="75"/>
  <c r="AE3" i="96"/>
  <c r="AE4" i="96"/>
  <c r="AE5" i="96"/>
  <c r="AE6" i="96"/>
  <c r="AE7" i="96"/>
  <c r="AE8" i="96"/>
  <c r="AE9" i="96"/>
  <c r="AE10" i="96"/>
  <c r="AE11" i="96"/>
  <c r="AE12" i="96"/>
  <c r="AE13" i="96"/>
  <c r="AE2" i="96"/>
  <c r="AE3" i="94"/>
  <c r="AE4" i="94"/>
  <c r="AE5" i="94"/>
  <c r="AE6" i="94"/>
  <c r="AE7" i="94"/>
  <c r="AE8" i="94"/>
  <c r="AE9" i="94"/>
  <c r="AE10" i="94"/>
  <c r="AE11" i="94"/>
  <c r="AE12" i="94"/>
  <c r="AE13" i="94"/>
  <c r="AE14" i="94"/>
  <c r="AE15" i="94"/>
  <c r="AE2" i="94"/>
  <c r="AE3" i="93"/>
  <c r="AE4" i="93"/>
  <c r="AE5" i="93"/>
  <c r="AE6" i="93"/>
  <c r="AE7" i="93"/>
  <c r="AE8" i="93"/>
  <c r="AE9" i="93"/>
  <c r="AE10" i="93"/>
  <c r="AE11" i="93"/>
  <c r="AE12" i="93"/>
  <c r="AE13" i="93"/>
  <c r="AE14" i="93"/>
  <c r="AE2" i="93"/>
  <c r="AE3" i="92"/>
  <c r="AE4" i="92"/>
  <c r="AE5" i="92"/>
  <c r="AE6" i="92"/>
  <c r="AE7" i="92"/>
  <c r="AE8" i="92"/>
  <c r="AE9" i="92"/>
  <c r="AE10" i="92"/>
  <c r="AE11" i="92"/>
  <c r="AE12" i="92"/>
  <c r="AE13" i="92"/>
  <c r="AE14" i="92"/>
  <c r="AE15" i="92"/>
  <c r="AE2" i="92"/>
  <c r="AE2" i="104"/>
  <c r="AE3" i="104"/>
  <c r="AE4" i="104"/>
  <c r="AE5" i="104"/>
  <c r="AE6" i="104"/>
  <c r="AE7" i="104"/>
  <c r="AE8" i="104"/>
  <c r="AE9" i="104"/>
  <c r="AE10" i="104"/>
  <c r="AE11" i="104"/>
  <c r="AE2" i="103"/>
  <c r="Q12" i="147" l="1"/>
  <c r="Q11" i="147"/>
  <c r="Q10" i="147"/>
  <c r="Q9" i="147"/>
  <c r="Q8" i="147"/>
  <c r="Q7" i="147"/>
  <c r="Q6" i="147"/>
  <c r="Q5" i="147"/>
  <c r="Q4" i="147"/>
  <c r="Q3" i="147"/>
  <c r="AE15" i="148"/>
  <c r="AE16" i="148"/>
  <c r="Q16" i="148"/>
  <c r="Q15" i="148"/>
  <c r="Q14" i="148"/>
  <c r="Q13" i="148"/>
  <c r="Q12" i="148"/>
  <c r="Q11" i="148"/>
  <c r="Q10" i="148"/>
  <c r="Q9" i="148"/>
  <c r="Q8" i="148"/>
  <c r="Q7" i="148"/>
  <c r="Q6" i="148"/>
  <c r="Q5" i="148"/>
  <c r="Q4" i="148"/>
  <c r="Q3" i="148"/>
  <c r="AE15" i="150"/>
  <c r="AE16" i="150"/>
  <c r="Q16" i="150"/>
  <c r="Q15" i="150"/>
  <c r="Q14" i="150"/>
  <c r="Q13" i="150"/>
  <c r="Q12" i="150"/>
  <c r="Q11" i="150"/>
  <c r="Q10" i="150"/>
  <c r="Q9" i="150"/>
  <c r="Q8" i="150"/>
  <c r="Q7" i="150"/>
  <c r="Q6" i="150"/>
  <c r="Q5" i="150"/>
  <c r="Q4" i="150"/>
  <c r="Q3" i="150"/>
  <c r="AE15" i="151"/>
  <c r="AE16" i="151"/>
  <c r="Q16" i="151"/>
  <c r="Q15" i="151"/>
  <c r="Q14" i="151"/>
  <c r="Q13" i="151"/>
  <c r="Q12" i="151"/>
  <c r="Q11" i="151"/>
  <c r="Q10" i="151"/>
  <c r="Q9" i="151"/>
  <c r="Q8" i="151"/>
  <c r="Q7" i="151"/>
  <c r="Q6" i="151"/>
  <c r="Q5" i="151"/>
  <c r="Q4" i="151"/>
  <c r="Q3" i="151"/>
  <c r="Q14" i="149"/>
  <c r="Q13" i="149"/>
  <c r="Q12" i="149"/>
  <c r="Q11" i="149"/>
  <c r="Q10" i="149"/>
  <c r="Q9" i="149"/>
  <c r="Q8" i="149"/>
  <c r="Q7" i="149"/>
  <c r="Q6" i="149"/>
  <c r="Q5" i="149"/>
  <c r="Q4" i="149"/>
  <c r="Q3" i="149"/>
  <c r="AE14" i="151"/>
  <c r="M14" i="151"/>
  <c r="AE13" i="151"/>
  <c r="AE12" i="151"/>
  <c r="AE11" i="151"/>
  <c r="AE10" i="151"/>
  <c r="AE9" i="151"/>
  <c r="AE8" i="151"/>
  <c r="AE7" i="151"/>
  <c r="AE6" i="151"/>
  <c r="AE5" i="151"/>
  <c r="AE4" i="151"/>
  <c r="AE3" i="151"/>
  <c r="AF2" i="151"/>
  <c r="AE2" i="151"/>
  <c r="AC2" i="151"/>
  <c r="AE14" i="150"/>
  <c r="M14" i="150"/>
  <c r="AE13" i="150"/>
  <c r="AE12" i="150"/>
  <c r="AE11" i="150"/>
  <c r="AE10" i="150"/>
  <c r="AE9" i="150"/>
  <c r="AE8" i="150"/>
  <c r="AE7" i="150"/>
  <c r="AE6" i="150"/>
  <c r="AE5" i="150"/>
  <c r="AE4" i="150"/>
  <c r="AE3" i="150"/>
  <c r="AF2" i="150"/>
  <c r="AE2" i="150"/>
  <c r="AC2" i="150"/>
  <c r="AE14" i="149"/>
  <c r="M14" i="149"/>
  <c r="AE13" i="149"/>
  <c r="AE12" i="149"/>
  <c r="AE11" i="149"/>
  <c r="AE10" i="149"/>
  <c r="AE9" i="149"/>
  <c r="AE8" i="149"/>
  <c r="AE7" i="149"/>
  <c r="AE6" i="149"/>
  <c r="AE5" i="149"/>
  <c r="AE4" i="149"/>
  <c r="AE3" i="149"/>
  <c r="AF2" i="149"/>
  <c r="AE2" i="149"/>
  <c r="AC2" i="149"/>
  <c r="AE14" i="148"/>
  <c r="M14" i="148"/>
  <c r="AE13" i="148"/>
  <c r="AE12" i="148"/>
  <c r="AE11" i="148"/>
  <c r="AE10" i="148"/>
  <c r="AE9" i="148"/>
  <c r="AE8" i="148"/>
  <c r="AE7" i="148"/>
  <c r="AE6" i="148"/>
  <c r="AE5" i="148"/>
  <c r="AE4" i="148"/>
  <c r="AE3" i="148"/>
  <c r="AF2" i="148"/>
  <c r="AE2" i="148"/>
  <c r="AC2" i="148"/>
  <c r="M14" i="147"/>
  <c r="AE9" i="147"/>
  <c r="AE8" i="147"/>
  <c r="AE7" i="147"/>
  <c r="AE6" i="147"/>
  <c r="AE5" i="147"/>
  <c r="AE4" i="147"/>
  <c r="AE3" i="147"/>
  <c r="AE2" i="147"/>
  <c r="AC2" i="147"/>
  <c r="AF2" i="147" s="1"/>
  <c r="Q14" i="146"/>
  <c r="Q13" i="146"/>
  <c r="Q12" i="146"/>
  <c r="Q11" i="146"/>
  <c r="Q10" i="146"/>
  <c r="Q9" i="146"/>
  <c r="Q8" i="146"/>
  <c r="Q7" i="146"/>
  <c r="Q6" i="146"/>
  <c r="Q5" i="146"/>
  <c r="Q4" i="146"/>
  <c r="Q3" i="146"/>
  <c r="AE14" i="146"/>
  <c r="M14" i="146"/>
  <c r="AE13" i="146"/>
  <c r="AE12" i="146"/>
  <c r="AE11" i="146"/>
  <c r="AE10" i="146"/>
  <c r="AE9" i="146"/>
  <c r="AE8" i="146"/>
  <c r="AE7" i="146"/>
  <c r="AE6" i="146"/>
  <c r="AE5" i="146"/>
  <c r="AE4" i="146"/>
  <c r="AE3" i="146"/>
  <c r="AF2" i="146"/>
  <c r="AE2" i="146"/>
  <c r="AC2" i="146"/>
  <c r="D49" i="66" l="1"/>
  <c r="E49" i="66" s="1"/>
  <c r="F49" i="66" s="1"/>
  <c r="G49" i="66" s="1"/>
  <c r="H49" i="66" s="1"/>
  <c r="I49" i="66" s="1"/>
  <c r="J49" i="66" s="1"/>
  <c r="K49" i="66" s="1"/>
  <c r="L49" i="66" s="1"/>
  <c r="M49" i="66" s="1"/>
  <c r="N49" i="66" s="1"/>
  <c r="D48" i="66"/>
  <c r="E48" i="66" s="1"/>
  <c r="F48" i="66" s="1"/>
  <c r="G48" i="66" s="1"/>
  <c r="H48" i="66" s="1"/>
  <c r="I48" i="66" s="1"/>
  <c r="J48" i="66" s="1"/>
  <c r="K48" i="66" s="1"/>
  <c r="L48" i="66" s="1"/>
  <c r="M48" i="66" s="1"/>
  <c r="N48" i="66" s="1"/>
  <c r="D47" i="66"/>
  <c r="E47" i="66" s="1"/>
  <c r="F47" i="66" s="1"/>
  <c r="G47" i="66" s="1"/>
  <c r="H47" i="66" s="1"/>
  <c r="I47" i="66" s="1"/>
  <c r="J47" i="66" s="1"/>
  <c r="K47" i="66" s="1"/>
  <c r="L47" i="66" s="1"/>
  <c r="M47" i="66" s="1"/>
  <c r="N47" i="66" s="1"/>
  <c r="D46" i="66"/>
  <c r="E46" i="66" s="1"/>
  <c r="F46" i="66" s="1"/>
  <c r="G46" i="66" s="1"/>
  <c r="H46" i="66" s="1"/>
  <c r="I46" i="66" s="1"/>
  <c r="J46" i="66" s="1"/>
  <c r="K46" i="66" s="1"/>
  <c r="L46" i="66" s="1"/>
  <c r="M46" i="66" s="1"/>
  <c r="N46" i="66" s="1"/>
  <c r="D45" i="66"/>
  <c r="E45" i="66" s="1"/>
  <c r="F45" i="66" s="1"/>
  <c r="G45" i="66" s="1"/>
  <c r="H45" i="66" s="1"/>
  <c r="I45" i="66" s="1"/>
  <c r="J45" i="66" s="1"/>
  <c r="K45" i="66" s="1"/>
  <c r="L45" i="66" s="1"/>
  <c r="M45" i="66" s="1"/>
  <c r="N45" i="66" s="1"/>
  <c r="D44" i="66"/>
  <c r="E44" i="66" s="1"/>
  <c r="F44" i="66" s="1"/>
  <c r="G44" i="66" s="1"/>
  <c r="H44" i="66" s="1"/>
  <c r="I44" i="66" s="1"/>
  <c r="J44" i="66" s="1"/>
  <c r="K44" i="66" s="1"/>
  <c r="L44" i="66" s="1"/>
  <c r="M44" i="66" s="1"/>
  <c r="N44" i="66" s="1"/>
  <c r="D43" i="66"/>
  <c r="E43" i="66" s="1"/>
  <c r="F43" i="66" s="1"/>
  <c r="G43" i="66" s="1"/>
  <c r="H43" i="66" s="1"/>
  <c r="I43" i="66" s="1"/>
  <c r="J43" i="66" s="1"/>
  <c r="K43" i="66" s="1"/>
  <c r="L43" i="66" s="1"/>
  <c r="M43" i="66" s="1"/>
  <c r="N43" i="66" s="1"/>
  <c r="D42" i="66"/>
  <c r="E42" i="66" s="1"/>
  <c r="F42" i="66" s="1"/>
  <c r="G42" i="66" s="1"/>
  <c r="H42" i="66" s="1"/>
  <c r="I42" i="66" s="1"/>
  <c r="J42" i="66" s="1"/>
  <c r="K42" i="66" s="1"/>
  <c r="L42" i="66" s="1"/>
  <c r="M42" i="66" s="1"/>
  <c r="N42" i="66" s="1"/>
  <c r="D41" i="66"/>
  <c r="E41" i="66" s="1"/>
  <c r="F41" i="66" s="1"/>
  <c r="G41" i="66" s="1"/>
  <c r="H41" i="66" s="1"/>
  <c r="I41" i="66" s="1"/>
  <c r="J41" i="66" s="1"/>
  <c r="K41" i="66" s="1"/>
  <c r="L41" i="66" s="1"/>
  <c r="M41" i="66" s="1"/>
  <c r="N41" i="66" s="1"/>
  <c r="D40" i="66"/>
  <c r="E40" i="66" s="1"/>
  <c r="F40" i="66" s="1"/>
  <c r="G40" i="66" s="1"/>
  <c r="H40" i="66" s="1"/>
  <c r="I40" i="66" s="1"/>
  <c r="J40" i="66" s="1"/>
  <c r="K40" i="66" s="1"/>
  <c r="L40" i="66" s="1"/>
  <c r="M40" i="66" s="1"/>
  <c r="N40" i="66" s="1"/>
  <c r="D39" i="66"/>
  <c r="E39" i="66" s="1"/>
  <c r="F39" i="66" s="1"/>
  <c r="G39" i="66" s="1"/>
  <c r="H39" i="66" s="1"/>
  <c r="I39" i="66" s="1"/>
  <c r="J39" i="66" s="1"/>
  <c r="K39" i="66" s="1"/>
  <c r="L39" i="66" s="1"/>
  <c r="M39" i="66" s="1"/>
  <c r="N39" i="66" s="1"/>
  <c r="D38" i="66"/>
  <c r="E38" i="66" s="1"/>
  <c r="F38" i="66" s="1"/>
  <c r="G38" i="66" s="1"/>
  <c r="H38" i="66" s="1"/>
  <c r="I38" i="66" s="1"/>
  <c r="J38" i="66" s="1"/>
  <c r="K38" i="66" s="1"/>
  <c r="L38" i="66" s="1"/>
  <c r="M38" i="66" s="1"/>
  <c r="N38" i="66" s="1"/>
  <c r="D37" i="66"/>
  <c r="E37" i="66" s="1"/>
  <c r="F37" i="66" s="1"/>
  <c r="G37" i="66" s="1"/>
  <c r="H37" i="66" s="1"/>
  <c r="I37" i="66" s="1"/>
  <c r="J37" i="66" s="1"/>
  <c r="K37" i="66" s="1"/>
  <c r="L37" i="66" s="1"/>
  <c r="M37" i="66" s="1"/>
  <c r="N37" i="66" s="1"/>
  <c r="M14" i="145" l="1"/>
  <c r="Q7" i="145"/>
  <c r="Q6" i="145"/>
  <c r="Q5" i="145"/>
  <c r="Q4" i="145"/>
  <c r="Q3" i="145"/>
  <c r="AF2" i="145"/>
  <c r="AC2" i="145"/>
  <c r="M14" i="144"/>
  <c r="Q7" i="144"/>
  <c r="AE6" i="144"/>
  <c r="Q6" i="144"/>
  <c r="AE5" i="144"/>
  <c r="Q5" i="144"/>
  <c r="AE4" i="144"/>
  <c r="Q4" i="144"/>
  <c r="AE3" i="144"/>
  <c r="Q3" i="144"/>
  <c r="AF2" i="144"/>
  <c r="AE2" i="144"/>
  <c r="AC2" i="144"/>
  <c r="M14" i="143"/>
  <c r="Q7" i="143"/>
  <c r="AE6" i="143"/>
  <c r="Q6" i="143"/>
  <c r="AE5" i="143"/>
  <c r="Q5" i="143"/>
  <c r="AE4" i="143"/>
  <c r="Q4" i="143"/>
  <c r="AE3" i="143"/>
  <c r="Q3" i="143"/>
  <c r="AF2" i="143"/>
  <c r="AE2" i="143"/>
  <c r="AC2" i="143"/>
  <c r="Q7" i="133"/>
  <c r="Q6" i="133"/>
  <c r="Q5" i="133"/>
  <c r="Q4" i="133"/>
  <c r="Q3" i="133"/>
  <c r="M14" i="142"/>
  <c r="AE7" i="142"/>
  <c r="Q7" i="142"/>
  <c r="AE6" i="142"/>
  <c r="Q6" i="142"/>
  <c r="AE5" i="142"/>
  <c r="Q5" i="142"/>
  <c r="AE4" i="142"/>
  <c r="Q4" i="142"/>
  <c r="AE3" i="142"/>
  <c r="Q3" i="142"/>
  <c r="AF2" i="142"/>
  <c r="AE2" i="142"/>
  <c r="AC2" i="142"/>
  <c r="M14" i="141"/>
  <c r="AE7" i="141"/>
  <c r="Q7" i="141"/>
  <c r="AE6" i="141"/>
  <c r="Q6" i="141"/>
  <c r="AE5" i="141"/>
  <c r="Q5" i="141"/>
  <c r="AE4" i="141"/>
  <c r="Q4" i="141"/>
  <c r="AE3" i="141"/>
  <c r="Q3" i="141"/>
  <c r="AF2" i="141"/>
  <c r="AE2" i="141"/>
  <c r="AC2" i="141"/>
  <c r="M14" i="140"/>
  <c r="AE7" i="140"/>
  <c r="Q7" i="140"/>
  <c r="AE6" i="140"/>
  <c r="Q6" i="140"/>
  <c r="AE5" i="140"/>
  <c r="Q5" i="140"/>
  <c r="AE4" i="140"/>
  <c r="Q4" i="140"/>
  <c r="AE3" i="140"/>
  <c r="Q3" i="140"/>
  <c r="AF2" i="140"/>
  <c r="AE2" i="140"/>
  <c r="AC2" i="140"/>
  <c r="Q7" i="132"/>
  <c r="Q6" i="132"/>
  <c r="Q5" i="132"/>
  <c r="Q4" i="132"/>
  <c r="Q3" i="132"/>
  <c r="M14" i="139"/>
  <c r="Q7" i="139"/>
  <c r="Q6" i="139"/>
  <c r="Q5" i="139"/>
  <c r="Q4" i="139"/>
  <c r="Q3" i="139"/>
  <c r="AF2" i="139"/>
  <c r="AC2" i="139"/>
  <c r="M14" i="138"/>
  <c r="Q7" i="138"/>
  <c r="Q6" i="138"/>
  <c r="AE5" i="138"/>
  <c r="Q5" i="138"/>
  <c r="AE4" i="138"/>
  <c r="Q4" i="138"/>
  <c r="AE3" i="138"/>
  <c r="Q3" i="138"/>
  <c r="AF2" i="138"/>
  <c r="AE2" i="138"/>
  <c r="AC2" i="138"/>
  <c r="M14" i="137"/>
  <c r="Q7" i="137"/>
  <c r="Q6" i="137"/>
  <c r="AE5" i="137"/>
  <c r="Q5" i="137"/>
  <c r="AE4" i="137"/>
  <c r="Q4" i="137"/>
  <c r="AE3" i="137"/>
  <c r="Q3" i="137"/>
  <c r="AF2" i="137"/>
  <c r="AE2" i="137"/>
  <c r="AC2" i="137"/>
  <c r="Q7" i="131"/>
  <c r="Q6" i="131"/>
  <c r="Q5" i="131"/>
  <c r="Q4" i="131"/>
  <c r="Q3" i="131"/>
  <c r="M14" i="136"/>
  <c r="AE5" i="136"/>
  <c r="Q5" i="136"/>
  <c r="AE4" i="136"/>
  <c r="Q4" i="136"/>
  <c r="AE3" i="136"/>
  <c r="Q3" i="136"/>
  <c r="AF2" i="136"/>
  <c r="AE2" i="136"/>
  <c r="AC2" i="136"/>
  <c r="M14" i="135"/>
  <c r="AE5" i="135"/>
  <c r="Q5" i="135"/>
  <c r="AE4" i="135"/>
  <c r="Q4" i="135"/>
  <c r="AE3" i="135"/>
  <c r="Q3" i="135"/>
  <c r="AF2" i="135"/>
  <c r="AE2" i="135"/>
  <c r="AC2" i="135"/>
  <c r="M14" i="134"/>
  <c r="AE5" i="134"/>
  <c r="Q5" i="134"/>
  <c r="AE4" i="134"/>
  <c r="Q4" i="134"/>
  <c r="AE3" i="134"/>
  <c r="Q3" i="134"/>
  <c r="AF2" i="134"/>
  <c r="AE2" i="134"/>
  <c r="AC2" i="134"/>
  <c r="Q5" i="130"/>
  <c r="Q4" i="130"/>
  <c r="Q3" i="130"/>
  <c r="AE7" i="129" l="1"/>
  <c r="AE7" i="128"/>
  <c r="AE7" i="100"/>
  <c r="AE7" i="86"/>
  <c r="Q11" i="129"/>
  <c r="Q10" i="129"/>
  <c r="Q9" i="129"/>
  <c r="Q8" i="129"/>
  <c r="Q7" i="129"/>
  <c r="Q6" i="129"/>
  <c r="Q5" i="129"/>
  <c r="Q4" i="129"/>
  <c r="Q3" i="129"/>
  <c r="Q11" i="128"/>
  <c r="Q10" i="128"/>
  <c r="Q9" i="128"/>
  <c r="Q8" i="128"/>
  <c r="Q7" i="128"/>
  <c r="Q6" i="128"/>
  <c r="Q5" i="128"/>
  <c r="Q4" i="128"/>
  <c r="Q3" i="128"/>
  <c r="Q11" i="100"/>
  <c r="Q10" i="100"/>
  <c r="Q9" i="100"/>
  <c r="Q8" i="100"/>
  <c r="Q7" i="100"/>
  <c r="Q6" i="100"/>
  <c r="Q5" i="100"/>
  <c r="Q4" i="100"/>
  <c r="Q3" i="100"/>
  <c r="Q11" i="86"/>
  <c r="Q10" i="86"/>
  <c r="Q9" i="86"/>
  <c r="Q8" i="86"/>
  <c r="Q7" i="86"/>
  <c r="Q6" i="86"/>
  <c r="Q5" i="86"/>
  <c r="Q4" i="86"/>
  <c r="Q3" i="86"/>
  <c r="Q16" i="126"/>
  <c r="Q15" i="126"/>
  <c r="Q14" i="126"/>
  <c r="Q13" i="126"/>
  <c r="Q12" i="126"/>
  <c r="Q11" i="126"/>
  <c r="Q10" i="126"/>
  <c r="Q9" i="126"/>
  <c r="Q8" i="126"/>
  <c r="Q7" i="126"/>
  <c r="Q6" i="126"/>
  <c r="Q5" i="126"/>
  <c r="Q4" i="126"/>
  <c r="Q3" i="126"/>
  <c r="Q16" i="127"/>
  <c r="Q15" i="127"/>
  <c r="Q14" i="127"/>
  <c r="Q13" i="127"/>
  <c r="Q12" i="127"/>
  <c r="Q11" i="127"/>
  <c r="Q10" i="127"/>
  <c r="Q9" i="127"/>
  <c r="Q8" i="127"/>
  <c r="Q7" i="127"/>
  <c r="Q6" i="127"/>
  <c r="Q5" i="127"/>
  <c r="Q4" i="127"/>
  <c r="Q3" i="127"/>
  <c r="Q16" i="99"/>
  <c r="Q15" i="99"/>
  <c r="Q14" i="99"/>
  <c r="Q13" i="99"/>
  <c r="Q12" i="99"/>
  <c r="Q11" i="99"/>
  <c r="Q10" i="99"/>
  <c r="Q9" i="99"/>
  <c r="Q8" i="99"/>
  <c r="Q7" i="99"/>
  <c r="Q6" i="99"/>
  <c r="Q5" i="99"/>
  <c r="Q4" i="99"/>
  <c r="Q3" i="99"/>
  <c r="Q16" i="75"/>
  <c r="Q15" i="75"/>
  <c r="Q14" i="75"/>
  <c r="Q13" i="75"/>
  <c r="Q12" i="75"/>
  <c r="Q11" i="75"/>
  <c r="Q10" i="75"/>
  <c r="Q9" i="75"/>
  <c r="Q8" i="75"/>
  <c r="Q7" i="75"/>
  <c r="Q6" i="75"/>
  <c r="Q5" i="75"/>
  <c r="Q4" i="75"/>
  <c r="Q3" i="75"/>
  <c r="Q15" i="85"/>
  <c r="Q14" i="85"/>
  <c r="Q13" i="85"/>
  <c r="Q12" i="85"/>
  <c r="Q11" i="85"/>
  <c r="Q10" i="85"/>
  <c r="Q9" i="85"/>
  <c r="Q8" i="85"/>
  <c r="Q7" i="85"/>
  <c r="Q6" i="85"/>
  <c r="Q5" i="85"/>
  <c r="Q4" i="85"/>
  <c r="Q3" i="85"/>
  <c r="Q13" i="84"/>
  <c r="Q12" i="84"/>
  <c r="Q11" i="84"/>
  <c r="Q10" i="84"/>
  <c r="Q9" i="84"/>
  <c r="Q8" i="84"/>
  <c r="Q7" i="84"/>
  <c r="Q6" i="84"/>
  <c r="Q5" i="84"/>
  <c r="Q4" i="84"/>
  <c r="Q3" i="84"/>
  <c r="Q14" i="83"/>
  <c r="Q13" i="83"/>
  <c r="Q12" i="83"/>
  <c r="Q11" i="83"/>
  <c r="Q10" i="83"/>
  <c r="Q9" i="83"/>
  <c r="Q8" i="83"/>
  <c r="Q7" i="83"/>
  <c r="Q6" i="83"/>
  <c r="Q5" i="83"/>
  <c r="Q4" i="83"/>
  <c r="Q3" i="83"/>
  <c r="Q15" i="76"/>
  <c r="Q14" i="76"/>
  <c r="Q13" i="76"/>
  <c r="Q12" i="76"/>
  <c r="Q11" i="76"/>
  <c r="Q10" i="76"/>
  <c r="Q9" i="76"/>
  <c r="Q8" i="76"/>
  <c r="Q7" i="76"/>
  <c r="Q6" i="76"/>
  <c r="Q5" i="76"/>
  <c r="Q4" i="76"/>
  <c r="Q3" i="76"/>
  <c r="Q14" i="77"/>
  <c r="Q13" i="77"/>
  <c r="Q12" i="77"/>
  <c r="Q11" i="77"/>
  <c r="Q10" i="77"/>
  <c r="Q9" i="77"/>
  <c r="Q8" i="77"/>
  <c r="Q7" i="77"/>
  <c r="Q6" i="77"/>
  <c r="Q5" i="77"/>
  <c r="Q4" i="77"/>
  <c r="Q3" i="77"/>
  <c r="Q16" i="114"/>
  <c r="Q15" i="114"/>
  <c r="Q14" i="114"/>
  <c r="Q13" i="114"/>
  <c r="Q12" i="114"/>
  <c r="Q11" i="114"/>
  <c r="Q10" i="114"/>
  <c r="Q9" i="114"/>
  <c r="Q8" i="114"/>
  <c r="Q7" i="114"/>
  <c r="Q6" i="114"/>
  <c r="Q5" i="114"/>
  <c r="Q4" i="114"/>
  <c r="Q3" i="114"/>
  <c r="Q16" i="113"/>
  <c r="Q15" i="113"/>
  <c r="Q14" i="113"/>
  <c r="Q13" i="113"/>
  <c r="Q12" i="113"/>
  <c r="Q11" i="113"/>
  <c r="Q10" i="113"/>
  <c r="Q9" i="113"/>
  <c r="Q8" i="113"/>
  <c r="Q7" i="113"/>
  <c r="Q6" i="113"/>
  <c r="Q5" i="113"/>
  <c r="Q4" i="113"/>
  <c r="Q3" i="113"/>
  <c r="Q16" i="91"/>
  <c r="Q15" i="91"/>
  <c r="Q14" i="91"/>
  <c r="Q13" i="91"/>
  <c r="Q12" i="91"/>
  <c r="Q11" i="91"/>
  <c r="Q10" i="91"/>
  <c r="Q9" i="91"/>
  <c r="Q8" i="91"/>
  <c r="Q7" i="91"/>
  <c r="Q6" i="91"/>
  <c r="Q5" i="91"/>
  <c r="Q4" i="91"/>
  <c r="Q3" i="91"/>
  <c r="Q14" i="112"/>
  <c r="Q13" i="112"/>
  <c r="Q12" i="112"/>
  <c r="Q11" i="112"/>
  <c r="Q10" i="112"/>
  <c r="Q9" i="112"/>
  <c r="Q8" i="112"/>
  <c r="Q7" i="112"/>
  <c r="Q6" i="112"/>
  <c r="Q5" i="112"/>
  <c r="Q4" i="112"/>
  <c r="Q3" i="112"/>
  <c r="Q14" i="111"/>
  <c r="Q13" i="111"/>
  <c r="Q12" i="111"/>
  <c r="Q11" i="111"/>
  <c r="Q10" i="111"/>
  <c r="Q9" i="111"/>
  <c r="Q8" i="111"/>
  <c r="Q7" i="111"/>
  <c r="Q6" i="111"/>
  <c r="Q5" i="111"/>
  <c r="Q4" i="111"/>
  <c r="Q3" i="111"/>
  <c r="Q14" i="89"/>
  <c r="Q13" i="89"/>
  <c r="Q12" i="89"/>
  <c r="Q11" i="89"/>
  <c r="Q10" i="89"/>
  <c r="Q9" i="89"/>
  <c r="Q8" i="89"/>
  <c r="Q7" i="89"/>
  <c r="Q6" i="89"/>
  <c r="Q5" i="89"/>
  <c r="Q4" i="89"/>
  <c r="Q3" i="89"/>
  <c r="Q14" i="71"/>
  <c r="Q13" i="71"/>
  <c r="Q12" i="71"/>
  <c r="Q11" i="71"/>
  <c r="Q10" i="71"/>
  <c r="Q9" i="71"/>
  <c r="Q8" i="71"/>
  <c r="Q7" i="71"/>
  <c r="Q6" i="71"/>
  <c r="Q5" i="71"/>
  <c r="Q4" i="71"/>
  <c r="Q3" i="71"/>
  <c r="Q11" i="103"/>
  <c r="Q10" i="103"/>
  <c r="Q9" i="103"/>
  <c r="Q8" i="103"/>
  <c r="Q7" i="103"/>
  <c r="Q6" i="103"/>
  <c r="Q5" i="103"/>
  <c r="Q4" i="103"/>
  <c r="Q3" i="103"/>
  <c r="Q19" i="109"/>
  <c r="Q18" i="109"/>
  <c r="Q17" i="109"/>
  <c r="Q16" i="109"/>
  <c r="Q15" i="109"/>
  <c r="Q14" i="109"/>
  <c r="Q13" i="109"/>
  <c r="Q12" i="109"/>
  <c r="Q11" i="109"/>
  <c r="Q10" i="109"/>
  <c r="Q9" i="109"/>
  <c r="Q8" i="109"/>
  <c r="Q7" i="109"/>
  <c r="Q6" i="109"/>
  <c r="Q5" i="109"/>
  <c r="Q4" i="109"/>
  <c r="Q3" i="109"/>
  <c r="Q19" i="108"/>
  <c r="Q18" i="108"/>
  <c r="Q17" i="108"/>
  <c r="Q16" i="108"/>
  <c r="Q15" i="108"/>
  <c r="Q14" i="108"/>
  <c r="Q13" i="108"/>
  <c r="Q12" i="108"/>
  <c r="Q11" i="108"/>
  <c r="Q10" i="108"/>
  <c r="Q9" i="108"/>
  <c r="Q8" i="108"/>
  <c r="Q7" i="108"/>
  <c r="Q6" i="108"/>
  <c r="Q5" i="108"/>
  <c r="Q4" i="108"/>
  <c r="Q3" i="108"/>
  <c r="Q19" i="88"/>
  <c r="Q18" i="88"/>
  <c r="Q17" i="88"/>
  <c r="Q16" i="88"/>
  <c r="Q15" i="88"/>
  <c r="Q14" i="88"/>
  <c r="Q13" i="88"/>
  <c r="Q12" i="88"/>
  <c r="Q11" i="88"/>
  <c r="Q10" i="88"/>
  <c r="Q9" i="88"/>
  <c r="Q8" i="88"/>
  <c r="Q7" i="88"/>
  <c r="Q6" i="88"/>
  <c r="Q5" i="88"/>
  <c r="Q4" i="88"/>
  <c r="Q3" i="88"/>
  <c r="Q19" i="82"/>
  <c r="Q18" i="82"/>
  <c r="Q17" i="82"/>
  <c r="Q16" i="82"/>
  <c r="Q15" i="82"/>
  <c r="Q14" i="82"/>
  <c r="Q13" i="82"/>
  <c r="Q12" i="82"/>
  <c r="Q11" i="82"/>
  <c r="Q10" i="82"/>
  <c r="Q9" i="82"/>
  <c r="Q8" i="82"/>
  <c r="Q7" i="82"/>
  <c r="Q6" i="82"/>
  <c r="Q5" i="82"/>
  <c r="Q4" i="82"/>
  <c r="Q3" i="82"/>
  <c r="Q14" i="107"/>
  <c r="Q13" i="107"/>
  <c r="Q12" i="107"/>
  <c r="Q11" i="107"/>
  <c r="Q10" i="107"/>
  <c r="Q9" i="107"/>
  <c r="Q8" i="107"/>
  <c r="Q7" i="107"/>
  <c r="Q6" i="107"/>
  <c r="Q5" i="107"/>
  <c r="Q4" i="107"/>
  <c r="Q3" i="107"/>
  <c r="Q14" i="106"/>
  <c r="Q13" i="106"/>
  <c r="Q12" i="106"/>
  <c r="Q11" i="106"/>
  <c r="Q10" i="106"/>
  <c r="Q9" i="106"/>
  <c r="Q8" i="106"/>
  <c r="Q7" i="106"/>
  <c r="Q6" i="106"/>
  <c r="Q5" i="106"/>
  <c r="Q4" i="106"/>
  <c r="Q3" i="106"/>
  <c r="Q14" i="87"/>
  <c r="Q13" i="87"/>
  <c r="Q12" i="87"/>
  <c r="Q11" i="87"/>
  <c r="Q10" i="87"/>
  <c r="Q9" i="87"/>
  <c r="Q8" i="87"/>
  <c r="Q7" i="87"/>
  <c r="Q6" i="87"/>
  <c r="Q5" i="87"/>
  <c r="Q4" i="87"/>
  <c r="Q3" i="87"/>
  <c r="Q14" i="81"/>
  <c r="Q13" i="81"/>
  <c r="Q12" i="81"/>
  <c r="Q11" i="81"/>
  <c r="Q10" i="81"/>
  <c r="Q9" i="81"/>
  <c r="Q8" i="81"/>
  <c r="Q7" i="81"/>
  <c r="Q6" i="81"/>
  <c r="Q5" i="81"/>
  <c r="Q4" i="81"/>
  <c r="Q3" i="81"/>
  <c r="D52" i="66" l="1"/>
  <c r="E52" i="66" s="1"/>
  <c r="F52" i="66" s="1"/>
  <c r="G52" i="66" s="1"/>
  <c r="H52" i="66" s="1"/>
  <c r="I52" i="66" s="1"/>
  <c r="J52" i="66" s="1"/>
  <c r="K52" i="66" s="1"/>
  <c r="L52" i="66" s="1"/>
  <c r="M52" i="66" s="1"/>
  <c r="N52" i="66" s="1"/>
  <c r="D53" i="66"/>
  <c r="E53" i="66" s="1"/>
  <c r="F53" i="66" s="1"/>
  <c r="G53" i="66" s="1"/>
  <c r="H53" i="66" s="1"/>
  <c r="I53" i="66" s="1"/>
  <c r="J53" i="66" s="1"/>
  <c r="K53" i="66" s="1"/>
  <c r="L53" i="66" s="1"/>
  <c r="M53" i="66" s="1"/>
  <c r="N53" i="66" s="1"/>
  <c r="D51" i="66"/>
  <c r="E51" i="66" s="1"/>
  <c r="F51" i="66" s="1"/>
  <c r="G51" i="66" s="1"/>
  <c r="H51" i="66" s="1"/>
  <c r="I51" i="66" s="1"/>
  <c r="J51" i="66" s="1"/>
  <c r="K51" i="66" s="1"/>
  <c r="L51" i="66" s="1"/>
  <c r="M51" i="66" s="1"/>
  <c r="N51" i="66" s="1"/>
  <c r="D50" i="66"/>
  <c r="E50" i="66" s="1"/>
  <c r="F50" i="66" s="1"/>
  <c r="G50" i="66" s="1"/>
  <c r="H50" i="66" s="1"/>
  <c r="I50" i="66" s="1"/>
  <c r="J50" i="66" s="1"/>
  <c r="K50" i="66" s="1"/>
  <c r="L50" i="66" s="1"/>
  <c r="M50" i="66" s="1"/>
  <c r="N50" i="66" s="1"/>
  <c r="M14" i="133"/>
  <c r="AE6" i="133"/>
  <c r="AE5" i="133"/>
  <c r="AE4" i="133"/>
  <c r="AE3" i="133"/>
  <c r="AF2" i="133"/>
  <c r="AE2" i="133"/>
  <c r="AC2" i="133"/>
  <c r="M14" i="132"/>
  <c r="AF2" i="132"/>
  <c r="AC2" i="132"/>
  <c r="M14" i="131"/>
  <c r="AE5" i="131"/>
  <c r="AE4" i="131"/>
  <c r="AE3" i="131"/>
  <c r="AF2" i="131"/>
  <c r="AE2" i="131"/>
  <c r="AC2" i="131"/>
  <c r="M14" i="130" l="1"/>
  <c r="AF2" i="130"/>
  <c r="AC2" i="130"/>
  <c r="AE15" i="125" l="1"/>
  <c r="AE12" i="125"/>
  <c r="AE11" i="125"/>
  <c r="AE10" i="125"/>
  <c r="AE9" i="125"/>
  <c r="AE8" i="125"/>
  <c r="AE7" i="125"/>
  <c r="AE6" i="125"/>
  <c r="AE5" i="125"/>
  <c r="AE4" i="125"/>
  <c r="AE3" i="125"/>
  <c r="AE2" i="125"/>
  <c r="AE15" i="124"/>
  <c r="AE12" i="124"/>
  <c r="AE11" i="124"/>
  <c r="AE10" i="124"/>
  <c r="AE9" i="124"/>
  <c r="AE8" i="124"/>
  <c r="AE7" i="124"/>
  <c r="AE6" i="124"/>
  <c r="AE5" i="124"/>
  <c r="AE4" i="124"/>
  <c r="AE3" i="124"/>
  <c r="AE2" i="124"/>
  <c r="AE15" i="98"/>
  <c r="AE12" i="98"/>
  <c r="AE11" i="98"/>
  <c r="AE10" i="98"/>
  <c r="AE9" i="98"/>
  <c r="AE8" i="98"/>
  <c r="AE7" i="98"/>
  <c r="AE6" i="98"/>
  <c r="AE5" i="98"/>
  <c r="AE4" i="98"/>
  <c r="AE3" i="98"/>
  <c r="AE2" i="98"/>
  <c r="AE14" i="121"/>
  <c r="AE10" i="121"/>
  <c r="AE9" i="121"/>
  <c r="AE8" i="121"/>
  <c r="AE7" i="121"/>
  <c r="AE6" i="121"/>
  <c r="AE5" i="121"/>
  <c r="AE4" i="121"/>
  <c r="AE3" i="121"/>
  <c r="AE2" i="121"/>
  <c r="AE14" i="120"/>
  <c r="AE10" i="120"/>
  <c r="AE9" i="120"/>
  <c r="AE8" i="120"/>
  <c r="AE7" i="120"/>
  <c r="AE6" i="120"/>
  <c r="AE5" i="120"/>
  <c r="AE4" i="120"/>
  <c r="AE3" i="120"/>
  <c r="AE2" i="120"/>
  <c r="AE14" i="95"/>
  <c r="AE10" i="95"/>
  <c r="AE9" i="95"/>
  <c r="AE8" i="95"/>
  <c r="AE7" i="95"/>
  <c r="AE6" i="95"/>
  <c r="AE5" i="95"/>
  <c r="AE4" i="95"/>
  <c r="AE3" i="95"/>
  <c r="AE2" i="95"/>
  <c r="AE15" i="119"/>
  <c r="AE14" i="119"/>
  <c r="AE10" i="119"/>
  <c r="AE9" i="119"/>
  <c r="AE8" i="119"/>
  <c r="AE7" i="119"/>
  <c r="AE6" i="119"/>
  <c r="AE5" i="119"/>
  <c r="AE4" i="119"/>
  <c r="AE3" i="119"/>
  <c r="AE2" i="119"/>
  <c r="AE15" i="118"/>
  <c r="AE14" i="118"/>
  <c r="AE10" i="118"/>
  <c r="AE9" i="118"/>
  <c r="AE8" i="118"/>
  <c r="AE7" i="118"/>
  <c r="AE6" i="118"/>
  <c r="AE5" i="118"/>
  <c r="AE4" i="118"/>
  <c r="AE3" i="118"/>
  <c r="AE2" i="118"/>
  <c r="AE14" i="117"/>
  <c r="AE13" i="117"/>
  <c r="AE12" i="117"/>
  <c r="AE9" i="117"/>
  <c r="AE8" i="117"/>
  <c r="AE7" i="117"/>
  <c r="AE6" i="117"/>
  <c r="AE5" i="117"/>
  <c r="AE4" i="117"/>
  <c r="AE3" i="117"/>
  <c r="AE2" i="117"/>
  <c r="AE14" i="116"/>
  <c r="AE13" i="116"/>
  <c r="AE12" i="116"/>
  <c r="AE9" i="116"/>
  <c r="AE8" i="116"/>
  <c r="AE7" i="116"/>
  <c r="AE6" i="116"/>
  <c r="AE5" i="116"/>
  <c r="AE4" i="116"/>
  <c r="AE3" i="116"/>
  <c r="AE2" i="116"/>
  <c r="AE7" i="101"/>
  <c r="AE6" i="101"/>
  <c r="AE5" i="101"/>
  <c r="AE4" i="101"/>
  <c r="AE3" i="101"/>
  <c r="AE2" i="101"/>
  <c r="AE7" i="115"/>
  <c r="AE6" i="115"/>
  <c r="AE5" i="115"/>
  <c r="AE4" i="115"/>
  <c r="AE3" i="115"/>
  <c r="AE2" i="115"/>
  <c r="AE16" i="114"/>
  <c r="AE15" i="114"/>
  <c r="AE14" i="114"/>
  <c r="AE10" i="114"/>
  <c r="AE9" i="114"/>
  <c r="AE8" i="114"/>
  <c r="AE7" i="114"/>
  <c r="AE6" i="114"/>
  <c r="AE5" i="114"/>
  <c r="AE4" i="114"/>
  <c r="AE3" i="114"/>
  <c r="AE2" i="114"/>
  <c r="AE16" i="113"/>
  <c r="AE15" i="113"/>
  <c r="AE14" i="113"/>
  <c r="AE10" i="113"/>
  <c r="AE9" i="113"/>
  <c r="AE8" i="113"/>
  <c r="AE7" i="113"/>
  <c r="AE6" i="113"/>
  <c r="AE5" i="113"/>
  <c r="AE4" i="113"/>
  <c r="AE3" i="113"/>
  <c r="AE2" i="113"/>
  <c r="AE16" i="91"/>
  <c r="AE15" i="91"/>
  <c r="AE14" i="91"/>
  <c r="AE10" i="91"/>
  <c r="AE9" i="91"/>
  <c r="AE8" i="91"/>
  <c r="AE7" i="91"/>
  <c r="AE6" i="91"/>
  <c r="AE5" i="91"/>
  <c r="AE4" i="91"/>
  <c r="AE3" i="91"/>
  <c r="AE2" i="91"/>
  <c r="AE11" i="105"/>
  <c r="AE10" i="105"/>
  <c r="AE9" i="105"/>
  <c r="AE8" i="105"/>
  <c r="AE7" i="105"/>
  <c r="AE6" i="105"/>
  <c r="AE5" i="105"/>
  <c r="AE2" i="105"/>
  <c r="AE11" i="110"/>
  <c r="AE10" i="110"/>
  <c r="AE9" i="110"/>
  <c r="AE8" i="110"/>
  <c r="AE7" i="110"/>
  <c r="AE6" i="110"/>
  <c r="AE5" i="110"/>
  <c r="AE2" i="110"/>
  <c r="B7" i="55" l="1"/>
  <c r="B8" i="55"/>
  <c r="B9" i="55"/>
  <c r="B10" i="55"/>
  <c r="B11" i="55"/>
  <c r="B12" i="55"/>
  <c r="B13" i="55"/>
  <c r="B14" i="55"/>
  <c r="B15" i="55"/>
  <c r="B16" i="55"/>
  <c r="B17" i="55"/>
  <c r="B6" i="55"/>
  <c r="M14" i="129" l="1"/>
  <c r="AE11" i="129"/>
  <c r="AE6" i="129"/>
  <c r="AE5" i="129"/>
  <c r="AE4" i="129"/>
  <c r="AE3" i="129"/>
  <c r="AF2" i="129"/>
  <c r="AE2" i="129"/>
  <c r="AC2" i="129"/>
  <c r="M14" i="128"/>
  <c r="AE11" i="128"/>
  <c r="AE6" i="128"/>
  <c r="AE5" i="128"/>
  <c r="AE4" i="128"/>
  <c r="AE3" i="128"/>
  <c r="AF2" i="128"/>
  <c r="AE2" i="128"/>
  <c r="AC2" i="128"/>
  <c r="AE16" i="127"/>
  <c r="AE15" i="127"/>
  <c r="AE14" i="127"/>
  <c r="M14" i="127"/>
  <c r="AE13" i="127"/>
  <c r="AE12" i="127"/>
  <c r="AE11" i="127"/>
  <c r="AE10" i="127"/>
  <c r="AE9" i="127"/>
  <c r="AE8" i="127"/>
  <c r="AE7" i="127"/>
  <c r="AE6" i="127"/>
  <c r="AE5" i="127"/>
  <c r="AE4" i="127"/>
  <c r="AE3" i="127"/>
  <c r="AF2" i="127"/>
  <c r="AE2" i="127"/>
  <c r="AC2" i="127"/>
  <c r="AE16" i="126"/>
  <c r="AE15" i="126"/>
  <c r="AE14" i="126"/>
  <c r="M14" i="126"/>
  <c r="AE13" i="126"/>
  <c r="AE12" i="126"/>
  <c r="AE11" i="126"/>
  <c r="AE10" i="126"/>
  <c r="AE9" i="126"/>
  <c r="AE8" i="126"/>
  <c r="AE7" i="126"/>
  <c r="AE6" i="126"/>
  <c r="AE5" i="126"/>
  <c r="AE4" i="126"/>
  <c r="AE3" i="126"/>
  <c r="AF2" i="126"/>
  <c r="AE2" i="126"/>
  <c r="AC2" i="126"/>
  <c r="Q15" i="125"/>
  <c r="Q14" i="125"/>
  <c r="M14" i="125"/>
  <c r="Q13" i="125"/>
  <c r="Q12" i="125"/>
  <c r="Q11" i="125"/>
  <c r="Q10" i="125"/>
  <c r="Q9" i="125"/>
  <c r="Q8" i="125"/>
  <c r="Q7" i="125"/>
  <c r="Q6" i="125"/>
  <c r="Q5" i="125"/>
  <c r="Q4" i="125"/>
  <c r="Q3" i="125"/>
  <c r="AF2" i="125"/>
  <c r="AC2" i="125"/>
  <c r="Q15" i="124"/>
  <c r="Q14" i="124"/>
  <c r="M14" i="124"/>
  <c r="Q13" i="124"/>
  <c r="Q12" i="124"/>
  <c r="Q11" i="124"/>
  <c r="Q10" i="124"/>
  <c r="Q9" i="124"/>
  <c r="Q8" i="124"/>
  <c r="Q7" i="124"/>
  <c r="Q6" i="124"/>
  <c r="Q5" i="124"/>
  <c r="Q4" i="124"/>
  <c r="Q3" i="124"/>
  <c r="AF2" i="124"/>
  <c r="AC2" i="124"/>
  <c r="M14" i="123"/>
  <c r="AE13" i="123"/>
  <c r="Q13" i="123"/>
  <c r="AE12" i="123"/>
  <c r="Q12" i="123"/>
  <c r="AE11" i="123"/>
  <c r="Q11" i="123"/>
  <c r="AE10" i="123"/>
  <c r="Q10" i="123"/>
  <c r="AE9" i="123"/>
  <c r="Q9" i="123"/>
  <c r="AE8" i="123"/>
  <c r="Q8" i="123"/>
  <c r="AE7" i="123"/>
  <c r="Q7" i="123"/>
  <c r="AE6" i="123"/>
  <c r="Q6" i="123"/>
  <c r="AE5" i="123"/>
  <c r="Q5" i="123"/>
  <c r="AE4" i="123"/>
  <c r="Q4" i="123"/>
  <c r="AE3" i="123"/>
  <c r="Q3" i="123"/>
  <c r="AF2" i="123"/>
  <c r="AE2" i="123"/>
  <c r="AC2" i="123"/>
  <c r="M14" i="122"/>
  <c r="AF2" i="122"/>
  <c r="AC2" i="122"/>
  <c r="Q14" i="121"/>
  <c r="M14" i="121"/>
  <c r="Q13" i="121"/>
  <c r="Q12" i="121"/>
  <c r="Q11" i="121"/>
  <c r="Q10" i="121"/>
  <c r="Q9" i="121"/>
  <c r="Q8" i="121"/>
  <c r="Q7" i="121"/>
  <c r="Q6" i="121"/>
  <c r="Q5" i="121"/>
  <c r="Q4" i="121"/>
  <c r="Q3" i="121"/>
  <c r="AF2" i="121"/>
  <c r="AC2" i="121"/>
  <c r="Q14" i="120"/>
  <c r="M14" i="120"/>
  <c r="Q13" i="120"/>
  <c r="Q12" i="120"/>
  <c r="Q11" i="120"/>
  <c r="Q10" i="120"/>
  <c r="Q9" i="120"/>
  <c r="Q8" i="120"/>
  <c r="Q7" i="120"/>
  <c r="Q6" i="120"/>
  <c r="Q5" i="120"/>
  <c r="Q4" i="120"/>
  <c r="Q3" i="120"/>
  <c r="AF2" i="120"/>
  <c r="AC2" i="120"/>
  <c r="Q15" i="119"/>
  <c r="Q14" i="119"/>
  <c r="M14" i="119"/>
  <c r="Q13" i="119"/>
  <c r="Q12" i="119"/>
  <c r="Q11" i="119"/>
  <c r="Q10" i="119"/>
  <c r="Q9" i="119"/>
  <c r="Q8" i="119"/>
  <c r="Q7" i="119"/>
  <c r="Q6" i="119"/>
  <c r="Q5" i="119"/>
  <c r="Q4" i="119"/>
  <c r="Q3" i="119"/>
  <c r="AF2" i="119"/>
  <c r="AC2" i="119"/>
  <c r="Q15" i="118"/>
  <c r="Q14" i="118"/>
  <c r="M14" i="118"/>
  <c r="Q13" i="118"/>
  <c r="Q12" i="118"/>
  <c r="Q11" i="118"/>
  <c r="Q10" i="118"/>
  <c r="Q9" i="118"/>
  <c r="Q8" i="118"/>
  <c r="Q7" i="118"/>
  <c r="Q6" i="118"/>
  <c r="Q5" i="118"/>
  <c r="Q4" i="118"/>
  <c r="Q3" i="118"/>
  <c r="AF2" i="118"/>
  <c r="AC2" i="118"/>
  <c r="Q14" i="117"/>
  <c r="M14" i="117"/>
  <c r="Q13" i="117"/>
  <c r="Q12" i="117"/>
  <c r="Q11" i="117"/>
  <c r="Q10" i="117"/>
  <c r="Q9" i="117"/>
  <c r="Q8" i="117"/>
  <c r="Q7" i="117"/>
  <c r="Q6" i="117"/>
  <c r="Q5" i="117"/>
  <c r="Q4" i="117"/>
  <c r="Q3" i="117"/>
  <c r="AF2" i="117"/>
  <c r="AC2" i="117"/>
  <c r="Q14" i="116"/>
  <c r="M14" i="116"/>
  <c r="Q13" i="116"/>
  <c r="Q12" i="116"/>
  <c r="Q11" i="116"/>
  <c r="Q10" i="116"/>
  <c r="Q9" i="116"/>
  <c r="Q8" i="116"/>
  <c r="Q7" i="116"/>
  <c r="Q6" i="116"/>
  <c r="Q5" i="116"/>
  <c r="Q4" i="116"/>
  <c r="Q3" i="116"/>
  <c r="AF2" i="116"/>
  <c r="AC2" i="116"/>
  <c r="M14" i="115"/>
  <c r="AF2" i="115"/>
  <c r="AC2" i="115"/>
  <c r="M14" i="114"/>
  <c r="AF2" i="114"/>
  <c r="AC2" i="114"/>
  <c r="M14" i="113"/>
  <c r="AF2" i="113"/>
  <c r="AC2" i="113"/>
  <c r="AE14" i="112"/>
  <c r="M14" i="112"/>
  <c r="AE13" i="112"/>
  <c r="AE12" i="112"/>
  <c r="AE11" i="112"/>
  <c r="AE10" i="112"/>
  <c r="AE9" i="112"/>
  <c r="AE8" i="112"/>
  <c r="AE7" i="112"/>
  <c r="AE6" i="112"/>
  <c r="AE5" i="112"/>
  <c r="AE4" i="112"/>
  <c r="AE3" i="112"/>
  <c r="AF2" i="112"/>
  <c r="AE2" i="112"/>
  <c r="AC2" i="112"/>
  <c r="AE14" i="111"/>
  <c r="M14" i="111"/>
  <c r="AE13" i="111"/>
  <c r="AE12" i="111"/>
  <c r="AE11" i="111"/>
  <c r="AE10" i="111"/>
  <c r="AE9" i="111"/>
  <c r="AE8" i="111"/>
  <c r="AE7" i="111"/>
  <c r="AE6" i="111"/>
  <c r="AE5" i="111"/>
  <c r="AE4" i="111"/>
  <c r="AE3" i="111"/>
  <c r="AF2" i="111"/>
  <c r="AE2" i="111"/>
  <c r="AC2" i="111"/>
  <c r="M14" i="110" l="1"/>
  <c r="Q11" i="110"/>
  <c r="Q10" i="110"/>
  <c r="Q9" i="110"/>
  <c r="Q8" i="110"/>
  <c r="Q7" i="110"/>
  <c r="Q6" i="110"/>
  <c r="Q5" i="110"/>
  <c r="Q4" i="110"/>
  <c r="Q3" i="110"/>
  <c r="AF2" i="110"/>
  <c r="AC2" i="110"/>
  <c r="AE19" i="109"/>
  <c r="AE18" i="109"/>
  <c r="AE17" i="109"/>
  <c r="AE16" i="109"/>
  <c r="AE15" i="109"/>
  <c r="AE14" i="109"/>
  <c r="M14" i="109"/>
  <c r="AE13" i="109"/>
  <c r="AE12" i="109"/>
  <c r="AE11" i="109"/>
  <c r="AE10" i="109"/>
  <c r="AE9" i="109"/>
  <c r="AE8" i="109"/>
  <c r="AE7" i="109"/>
  <c r="AE6" i="109"/>
  <c r="AE5" i="109"/>
  <c r="AE4" i="109"/>
  <c r="AE3" i="109"/>
  <c r="AF2" i="109"/>
  <c r="AE2" i="109"/>
  <c r="AC2" i="109"/>
  <c r="AE19" i="108"/>
  <c r="AE18" i="108"/>
  <c r="AE17" i="108"/>
  <c r="AE16" i="108"/>
  <c r="AE15" i="108"/>
  <c r="AE14" i="108"/>
  <c r="M14" i="108"/>
  <c r="AE13" i="108"/>
  <c r="AE12" i="108"/>
  <c r="AE11" i="108"/>
  <c r="AE10" i="108"/>
  <c r="AE9" i="108"/>
  <c r="AE8" i="108"/>
  <c r="AE7" i="108"/>
  <c r="AE6" i="108"/>
  <c r="AE5" i="108"/>
  <c r="AE4" i="108"/>
  <c r="AE3" i="108"/>
  <c r="AF2" i="108"/>
  <c r="AE2" i="108"/>
  <c r="AC2" i="108"/>
  <c r="AE14" i="107"/>
  <c r="M14" i="107"/>
  <c r="AE13" i="107"/>
  <c r="AE12" i="107"/>
  <c r="AE11" i="107"/>
  <c r="AE10" i="107"/>
  <c r="AE9" i="107"/>
  <c r="AE8" i="107"/>
  <c r="AE7" i="107"/>
  <c r="AE6" i="107"/>
  <c r="AE5" i="107"/>
  <c r="AE4" i="107"/>
  <c r="AE3" i="107"/>
  <c r="AF2" i="107"/>
  <c r="AE2" i="107"/>
  <c r="AC2" i="107"/>
  <c r="AE14" i="106"/>
  <c r="M14" i="106"/>
  <c r="AE13" i="106"/>
  <c r="AE12" i="106"/>
  <c r="AE11" i="106"/>
  <c r="AE10" i="106"/>
  <c r="AE9" i="106"/>
  <c r="AE8" i="106"/>
  <c r="AE7" i="106"/>
  <c r="AE6" i="106"/>
  <c r="AE5" i="106"/>
  <c r="AE4" i="106"/>
  <c r="AE3" i="106"/>
  <c r="AF2" i="106"/>
  <c r="AE2" i="106"/>
  <c r="AC2" i="106"/>
  <c r="D4" i="66"/>
  <c r="E4" i="66" s="1"/>
  <c r="F4" i="66" s="1"/>
  <c r="G4" i="66" s="1"/>
  <c r="H4" i="66" s="1"/>
  <c r="I4" i="66" s="1"/>
  <c r="J4" i="66" s="1"/>
  <c r="K4" i="66" s="1"/>
  <c r="L4" i="66" s="1"/>
  <c r="M4" i="66" s="1"/>
  <c r="N4" i="66" s="1"/>
  <c r="D14" i="66"/>
  <c r="E14" i="66" s="1"/>
  <c r="F14" i="66" s="1"/>
  <c r="G14" i="66" s="1"/>
  <c r="H14" i="66" s="1"/>
  <c r="I14" i="66" s="1"/>
  <c r="J14" i="66" s="1"/>
  <c r="K14" i="66" s="1"/>
  <c r="L14" i="66" s="1"/>
  <c r="M14" i="66" s="1"/>
  <c r="N14" i="66" s="1"/>
  <c r="D13" i="66"/>
  <c r="E13" i="66" s="1"/>
  <c r="F13" i="66" s="1"/>
  <c r="G13" i="66" s="1"/>
  <c r="H13" i="66" s="1"/>
  <c r="I13" i="66" s="1"/>
  <c r="J13" i="66" s="1"/>
  <c r="K13" i="66" s="1"/>
  <c r="L13" i="66" s="1"/>
  <c r="M13" i="66" s="1"/>
  <c r="N13" i="66" s="1"/>
  <c r="D12" i="66"/>
  <c r="E12" i="66" s="1"/>
  <c r="F12" i="66" s="1"/>
  <c r="G12" i="66" s="1"/>
  <c r="H12" i="66" s="1"/>
  <c r="I12" i="66" s="1"/>
  <c r="J12" i="66" s="1"/>
  <c r="K12" i="66" s="1"/>
  <c r="L12" i="66" s="1"/>
  <c r="M12" i="66" s="1"/>
  <c r="N12" i="66" s="1"/>
  <c r="D11" i="66"/>
  <c r="E11" i="66" s="1"/>
  <c r="F11" i="66" s="1"/>
  <c r="G11" i="66" s="1"/>
  <c r="H11" i="66" s="1"/>
  <c r="I11" i="66" s="1"/>
  <c r="J11" i="66" s="1"/>
  <c r="K11" i="66" s="1"/>
  <c r="L11" i="66" s="1"/>
  <c r="M11" i="66" s="1"/>
  <c r="N11" i="66" s="1"/>
  <c r="D10" i="66"/>
  <c r="E10" i="66" s="1"/>
  <c r="F10" i="66" s="1"/>
  <c r="G10" i="66" s="1"/>
  <c r="H10" i="66" s="1"/>
  <c r="I10" i="66" s="1"/>
  <c r="J10" i="66" s="1"/>
  <c r="K10" i="66" s="1"/>
  <c r="L10" i="66" s="1"/>
  <c r="M10" i="66" s="1"/>
  <c r="N10" i="66" s="1"/>
  <c r="D9" i="66"/>
  <c r="E9" i="66" s="1"/>
  <c r="F9" i="66" s="1"/>
  <c r="G9" i="66" s="1"/>
  <c r="H9" i="66" s="1"/>
  <c r="I9" i="66" s="1"/>
  <c r="J9" i="66" s="1"/>
  <c r="K9" i="66" s="1"/>
  <c r="L9" i="66" s="1"/>
  <c r="M9" i="66" s="1"/>
  <c r="N9" i="66" s="1"/>
  <c r="D8" i="66"/>
  <c r="E8" i="66" s="1"/>
  <c r="F8" i="66" s="1"/>
  <c r="G8" i="66" s="1"/>
  <c r="H8" i="66" s="1"/>
  <c r="I8" i="66" s="1"/>
  <c r="J8" i="66" s="1"/>
  <c r="K8" i="66" s="1"/>
  <c r="L8" i="66" s="1"/>
  <c r="M8" i="66" s="1"/>
  <c r="N8" i="66" s="1"/>
  <c r="D7" i="66"/>
  <c r="E7" i="66" s="1"/>
  <c r="F7" i="66" s="1"/>
  <c r="G7" i="66" s="1"/>
  <c r="H7" i="66" s="1"/>
  <c r="I7" i="66" s="1"/>
  <c r="J7" i="66" s="1"/>
  <c r="K7" i="66" s="1"/>
  <c r="L7" i="66" s="1"/>
  <c r="M7" i="66" s="1"/>
  <c r="N7" i="66" s="1"/>
  <c r="M14" i="105" l="1"/>
  <c r="Q11" i="105"/>
  <c r="Q10" i="105"/>
  <c r="Q9" i="105"/>
  <c r="Q8" i="105"/>
  <c r="Q7" i="105"/>
  <c r="Q6" i="105"/>
  <c r="Q5" i="105"/>
  <c r="Q4" i="105"/>
  <c r="Q3" i="105"/>
  <c r="AF2" i="105"/>
  <c r="AC2" i="105"/>
  <c r="M14" i="104" l="1"/>
  <c r="Q11" i="104"/>
  <c r="Q10" i="104"/>
  <c r="Q9" i="104"/>
  <c r="Q8" i="104"/>
  <c r="Q7" i="104"/>
  <c r="Q6" i="104"/>
  <c r="Q5" i="104"/>
  <c r="Q4" i="104"/>
  <c r="Q3" i="104"/>
  <c r="AF2" i="104"/>
  <c r="AC2" i="104"/>
  <c r="M14" i="103" l="1"/>
  <c r="AE11" i="103"/>
  <c r="AE10" i="103"/>
  <c r="AE9" i="103"/>
  <c r="AE8" i="103"/>
  <c r="AE7" i="103"/>
  <c r="AE6" i="103"/>
  <c r="AE5" i="103"/>
  <c r="AF2" i="103"/>
  <c r="AC2" i="103"/>
  <c r="AE3" i="100" l="1"/>
  <c r="AE4" i="100"/>
  <c r="AE5" i="100"/>
  <c r="AE6" i="100"/>
  <c r="AE11" i="100"/>
  <c r="AE2" i="100"/>
  <c r="AE3" i="86"/>
  <c r="AE4" i="86"/>
  <c r="AE5" i="86"/>
  <c r="AE6" i="86"/>
  <c r="AE11" i="86"/>
  <c r="AE2" i="86"/>
  <c r="AE3" i="85"/>
  <c r="AE4" i="85"/>
  <c r="AE5" i="85"/>
  <c r="AE6" i="85"/>
  <c r="AE7" i="85"/>
  <c r="AE8" i="85"/>
  <c r="AE9" i="85"/>
  <c r="AE10" i="85"/>
  <c r="AE11" i="85"/>
  <c r="AE12" i="85"/>
  <c r="AE15" i="85"/>
  <c r="AE2" i="85"/>
  <c r="AE3" i="83"/>
  <c r="AE4" i="83"/>
  <c r="AE5" i="83"/>
  <c r="AE6" i="83"/>
  <c r="AE7" i="83"/>
  <c r="AE8" i="83"/>
  <c r="AE9" i="83"/>
  <c r="AE10" i="83"/>
  <c r="AE14" i="83"/>
  <c r="AE2" i="83"/>
  <c r="AE3" i="76"/>
  <c r="AE4" i="76"/>
  <c r="AE5" i="76"/>
  <c r="AE6" i="76"/>
  <c r="AE7" i="76"/>
  <c r="AE8" i="76"/>
  <c r="AE9" i="76"/>
  <c r="AE10" i="76"/>
  <c r="AE14" i="76"/>
  <c r="AE15" i="76"/>
  <c r="AE2" i="76"/>
  <c r="AE3" i="77"/>
  <c r="AE4" i="77"/>
  <c r="AE5" i="77"/>
  <c r="AE6" i="77"/>
  <c r="AE7" i="77"/>
  <c r="AE8" i="77"/>
  <c r="AE9" i="77"/>
  <c r="AE12" i="77"/>
  <c r="AE13" i="77"/>
  <c r="AE14" i="77"/>
  <c r="AE2" i="77"/>
  <c r="AE3" i="89"/>
  <c r="AE4" i="89"/>
  <c r="AE5" i="89"/>
  <c r="AE6" i="89"/>
  <c r="AE7" i="89"/>
  <c r="AE8" i="89"/>
  <c r="AE9" i="89"/>
  <c r="AE10" i="89"/>
  <c r="AE11" i="89"/>
  <c r="AE12" i="89"/>
  <c r="AE13" i="89"/>
  <c r="AE14" i="89"/>
  <c r="AE2" i="89"/>
  <c r="AE3" i="71"/>
  <c r="AE4" i="71"/>
  <c r="AE5" i="71"/>
  <c r="AE6" i="71"/>
  <c r="AE7" i="71"/>
  <c r="AE8" i="71"/>
  <c r="AE9" i="71"/>
  <c r="AE10" i="71"/>
  <c r="AE11" i="71"/>
  <c r="AE12" i="71"/>
  <c r="AE13" i="71"/>
  <c r="AE14" i="71"/>
  <c r="AE2" i="71"/>
  <c r="AE3" i="88"/>
  <c r="AE4" i="88"/>
  <c r="AE5" i="88"/>
  <c r="AE6" i="88"/>
  <c r="AE7" i="88"/>
  <c r="AE8" i="88"/>
  <c r="AE9" i="88"/>
  <c r="AE10" i="88"/>
  <c r="AE11" i="88"/>
  <c r="AE12" i="88"/>
  <c r="AE13" i="88"/>
  <c r="AE14" i="88"/>
  <c r="AE15" i="88"/>
  <c r="AE16" i="88"/>
  <c r="AE17" i="88"/>
  <c r="AE18" i="88"/>
  <c r="AE19" i="88"/>
  <c r="AE2" i="88"/>
  <c r="AE3" i="87"/>
  <c r="AE4" i="87"/>
  <c r="AE5" i="87"/>
  <c r="AE6" i="87"/>
  <c r="AE7" i="87"/>
  <c r="AE8" i="87"/>
  <c r="AE9" i="87"/>
  <c r="AE10" i="87"/>
  <c r="AE11" i="87"/>
  <c r="AE12" i="87"/>
  <c r="AE13" i="87"/>
  <c r="AE14" i="87"/>
  <c r="AE2" i="87"/>
  <c r="AE3" i="81"/>
  <c r="AE4" i="81"/>
  <c r="AE5" i="81"/>
  <c r="AE6" i="81"/>
  <c r="AE7" i="81"/>
  <c r="AE8" i="81"/>
  <c r="AE9" i="81"/>
  <c r="AE10" i="81"/>
  <c r="AE11" i="81"/>
  <c r="AE12" i="81"/>
  <c r="AE13" i="81"/>
  <c r="AE14" i="81"/>
  <c r="AE2" i="81"/>
  <c r="AE16" i="102" l="1"/>
  <c r="Q16" i="102"/>
  <c r="AE15" i="102"/>
  <c r="Q15" i="102"/>
  <c r="AE14" i="102"/>
  <c r="Q14" i="102"/>
  <c r="M14" i="102"/>
  <c r="AE13" i="102"/>
  <c r="Q13" i="102"/>
  <c r="AE12" i="102"/>
  <c r="Q12" i="102"/>
  <c r="AE11" i="102"/>
  <c r="Q11" i="102"/>
  <c r="AE10" i="102"/>
  <c r="Q10" i="102"/>
  <c r="AE9" i="102"/>
  <c r="Q9" i="102"/>
  <c r="AE8" i="102"/>
  <c r="Q8" i="102"/>
  <c r="AE7" i="102"/>
  <c r="Q7" i="102"/>
  <c r="AE6" i="102"/>
  <c r="Q6" i="102"/>
  <c r="AE5" i="102"/>
  <c r="Q5" i="102"/>
  <c r="AE4" i="102"/>
  <c r="Q4" i="102"/>
  <c r="AE3" i="102"/>
  <c r="Q3" i="102"/>
  <c r="AF2" i="102"/>
  <c r="AE2" i="102"/>
  <c r="AC2" i="102"/>
  <c r="M14" i="101"/>
  <c r="AF2" i="101"/>
  <c r="AC2" i="101"/>
  <c r="AE3" i="99" l="1"/>
  <c r="AE4" i="99"/>
  <c r="AE5" i="99"/>
  <c r="AE6" i="99"/>
  <c r="AE7" i="99"/>
  <c r="AE8" i="99"/>
  <c r="AE9" i="99"/>
  <c r="AE10" i="99"/>
  <c r="AE11" i="99"/>
  <c r="AE12" i="99"/>
  <c r="AE13" i="99"/>
  <c r="AE14" i="99"/>
  <c r="AE15" i="99"/>
  <c r="AE16" i="99"/>
  <c r="AE2" i="99"/>
  <c r="AE3" i="79"/>
  <c r="AE4" i="79"/>
  <c r="AE5" i="79"/>
  <c r="AE6" i="79"/>
  <c r="AE7" i="79"/>
  <c r="AE2" i="79"/>
  <c r="AE3" i="82" l="1"/>
  <c r="AE4" i="82"/>
  <c r="AE5" i="82"/>
  <c r="AE6" i="82"/>
  <c r="AE7" i="82"/>
  <c r="AE8" i="82"/>
  <c r="AE9" i="82"/>
  <c r="AE10" i="82"/>
  <c r="AE11" i="82"/>
  <c r="AE12" i="82"/>
  <c r="AE13" i="82"/>
  <c r="AE14" i="82"/>
  <c r="AE15" i="82"/>
  <c r="AE16" i="82"/>
  <c r="AE17" i="82"/>
  <c r="AE18" i="82"/>
  <c r="AE19" i="82"/>
  <c r="AE2" i="82"/>
  <c r="M14" i="100" l="1"/>
  <c r="AF2" i="100"/>
  <c r="AC2" i="100"/>
  <c r="M14" i="99"/>
  <c r="AF2" i="99"/>
  <c r="AC2" i="99"/>
  <c r="Q15" i="98"/>
  <c r="Q14" i="98"/>
  <c r="M14" i="98"/>
  <c r="Q13" i="98"/>
  <c r="Q12" i="98"/>
  <c r="Q11" i="98"/>
  <c r="Q10" i="98"/>
  <c r="Q9" i="98"/>
  <c r="Q8" i="98"/>
  <c r="Q7" i="98"/>
  <c r="Q6" i="98"/>
  <c r="Q5" i="98"/>
  <c r="Q4" i="98"/>
  <c r="Q3" i="98"/>
  <c r="AF2" i="98"/>
  <c r="AC2" i="98"/>
  <c r="M14" i="96"/>
  <c r="Q13" i="96"/>
  <c r="Q12" i="96"/>
  <c r="Q11" i="96"/>
  <c r="Q10" i="96"/>
  <c r="Q9" i="96"/>
  <c r="Q8" i="96"/>
  <c r="Q7" i="96"/>
  <c r="Q6" i="96"/>
  <c r="Q5" i="96"/>
  <c r="Q4" i="96"/>
  <c r="Q3" i="96"/>
  <c r="AF2" i="96"/>
  <c r="AC2" i="96"/>
  <c r="Q14" i="95"/>
  <c r="M14" i="95"/>
  <c r="Q13" i="95"/>
  <c r="Q12" i="95"/>
  <c r="Q11" i="95"/>
  <c r="Q10" i="95"/>
  <c r="Q9" i="95"/>
  <c r="Q8" i="95"/>
  <c r="Q7" i="95"/>
  <c r="Q6" i="95"/>
  <c r="Q5" i="95"/>
  <c r="Q4" i="95"/>
  <c r="Q3" i="95"/>
  <c r="AF2" i="95"/>
  <c r="AC2" i="95"/>
  <c r="Q15" i="94"/>
  <c r="Q14" i="94"/>
  <c r="M14" i="94"/>
  <c r="Q13" i="94"/>
  <c r="Q12" i="94"/>
  <c r="Q11" i="94"/>
  <c r="Q10" i="94"/>
  <c r="Q9" i="94"/>
  <c r="Q8" i="94"/>
  <c r="Q7" i="94"/>
  <c r="Q6" i="94"/>
  <c r="Q5" i="94"/>
  <c r="Q4" i="94"/>
  <c r="Q3" i="94"/>
  <c r="AF2" i="94"/>
  <c r="AC2" i="94"/>
  <c r="Q14" i="93"/>
  <c r="M14" i="93"/>
  <c r="Q13" i="93"/>
  <c r="Q12" i="93"/>
  <c r="Q11" i="93"/>
  <c r="Q10" i="93"/>
  <c r="Q9" i="93"/>
  <c r="Q8" i="93"/>
  <c r="Q7" i="93"/>
  <c r="Q6" i="93"/>
  <c r="Q5" i="93"/>
  <c r="Q4" i="93"/>
  <c r="Q3" i="93"/>
  <c r="AF2" i="93"/>
  <c r="AC2" i="93"/>
  <c r="M14" i="92"/>
  <c r="AF2" i="92"/>
  <c r="AC2" i="92"/>
  <c r="M14" i="91"/>
  <c r="AF2" i="91"/>
  <c r="AC2" i="91"/>
  <c r="M14" i="89"/>
  <c r="AF2" i="89"/>
  <c r="AC2" i="89"/>
  <c r="M14" i="88"/>
  <c r="AF2" i="88"/>
  <c r="AC2" i="88"/>
  <c r="M14" i="87"/>
  <c r="AF2" i="87"/>
  <c r="AC2" i="87"/>
  <c r="M14" i="82" l="1"/>
  <c r="M14" i="81"/>
  <c r="AF2" i="86"/>
  <c r="AC2" i="86"/>
  <c r="AF2" i="85"/>
  <c r="AC2" i="85"/>
  <c r="AF2" i="84"/>
  <c r="AC2" i="84"/>
  <c r="AF2" i="83"/>
  <c r="AC2" i="83"/>
  <c r="AF2" i="82"/>
  <c r="AC2" i="82"/>
  <c r="AF2" i="81"/>
  <c r="AC2" i="81"/>
  <c r="M14" i="86" l="1"/>
  <c r="M14" i="85"/>
  <c r="M14" i="84"/>
  <c r="M14" i="83"/>
  <c r="M14" i="79" l="1"/>
  <c r="AF2" i="79"/>
  <c r="AC2" i="79"/>
  <c r="D5" i="66" l="1"/>
  <c r="E5" i="66" s="1"/>
  <c r="F5" i="66" s="1"/>
  <c r="G5" i="66" s="1"/>
  <c r="H5" i="66" s="1"/>
  <c r="I5" i="66" s="1"/>
  <c r="J5" i="66" s="1"/>
  <c r="K5" i="66" s="1"/>
  <c r="L5" i="66" s="1"/>
  <c r="M5" i="66" s="1"/>
  <c r="N5" i="66" s="1"/>
  <c r="D3" i="66"/>
  <c r="E3" i="66" s="1"/>
  <c r="F3" i="66" s="1"/>
  <c r="G3" i="66" s="1"/>
  <c r="H3" i="66" s="1"/>
  <c r="I3" i="66" s="1"/>
  <c r="J3" i="66" s="1"/>
  <c r="K3" i="66" s="1"/>
  <c r="L3" i="66" s="1"/>
  <c r="M3" i="66" s="1"/>
  <c r="N3" i="66" s="1"/>
  <c r="D2" i="66"/>
  <c r="E2" i="66" s="1"/>
  <c r="F2" i="66" s="1"/>
  <c r="G2" i="66" s="1"/>
  <c r="H2" i="66" s="1"/>
  <c r="I2" i="66" s="1"/>
  <c r="J2" i="66" s="1"/>
  <c r="K2" i="66" s="1"/>
  <c r="L2" i="66" s="1"/>
  <c r="M2" i="66" s="1"/>
  <c r="N2" i="66" s="1"/>
  <c r="M14" i="77"/>
  <c r="AF2" i="77"/>
  <c r="AC2" i="77"/>
  <c r="M14" i="76"/>
  <c r="AF2" i="76"/>
  <c r="AC2" i="76"/>
  <c r="M14" i="75"/>
  <c r="AF2" i="75"/>
  <c r="AC2" i="75"/>
  <c r="U3" i="66" l="1"/>
  <c r="M14" i="71" l="1"/>
  <c r="AF2" i="71"/>
  <c r="AC2" i="71"/>
  <c r="U2" i="66" l="1"/>
  <c r="D14" i="1" l="1"/>
  <c r="B14" i="63" l="1"/>
  <c r="A14" i="63"/>
  <c r="B13" i="63"/>
  <c r="A13" i="63"/>
  <c r="B12" i="63"/>
  <c r="A12" i="63"/>
  <c r="B11" i="63"/>
  <c r="A11" i="63"/>
  <c r="B10" i="63"/>
  <c r="A10" i="63"/>
  <c r="B9" i="63"/>
  <c r="A9" i="63"/>
  <c r="B8" i="63"/>
  <c r="A8" i="63"/>
  <c r="B7" i="63"/>
  <c r="A7" i="63"/>
  <c r="B6" i="63"/>
  <c r="A6" i="63"/>
  <c r="B3" i="1" l="1"/>
  <c r="A7" i="55" l="1"/>
  <c r="A8" i="55"/>
  <c r="A9" i="55"/>
  <c r="A10" i="55"/>
  <c r="A11" i="55"/>
  <c r="A12" i="55"/>
  <c r="A13" i="55"/>
  <c r="A14" i="55"/>
  <c r="A6" i="55"/>
  <c r="D4" i="1"/>
  <c r="D5" i="1"/>
  <c r="D6" i="1"/>
  <c r="D7" i="1"/>
  <c r="D8" i="1"/>
  <c r="D9" i="1"/>
  <c r="D10" i="1"/>
  <c r="D11" i="1"/>
  <c r="D3" i="1"/>
  <c r="B10" i="1"/>
  <c r="B11" i="1"/>
  <c r="B9" i="1" l="1"/>
  <c r="B8" i="1" l="1"/>
  <c r="B5" i="1" l="1"/>
  <c r="B6"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tc={030D45C2-1BEC-4BAC-8A7C-0E7F022C776D}</author>
  </authors>
  <commentList>
    <comment ref="G1" authorId="0" shapeId="0" xr:uid="{7360D016-ED88-4CAC-94B2-592374C85D3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33C60CD-9A64-4951-B5C8-1E210957EB2B}">
      <text>
        <r>
          <rPr>
            <b/>
            <sz val="9"/>
            <color indexed="81"/>
            <rFont val="Tahoma"/>
            <family val="2"/>
          </rPr>
          <t>Author:</t>
        </r>
        <r>
          <rPr>
            <sz val="9"/>
            <color indexed="81"/>
            <rFont val="Tahoma"/>
            <family val="2"/>
          </rPr>
          <t xml:space="preserve">
"weld" or "attm"</t>
        </r>
      </text>
    </comment>
    <comment ref="M1" authorId="0" shapeId="0" xr:uid="{1D6DED84-62F8-4408-9FE0-FD24EF072F3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D73F161-7E02-48E7-BBC9-1FEE38F22936}">
      <text>
        <r>
          <rPr>
            <b/>
            <sz val="9"/>
            <color indexed="81"/>
            <rFont val="Tahoma"/>
            <family val="2"/>
          </rPr>
          <t>Author:</t>
        </r>
        <r>
          <rPr>
            <sz val="9"/>
            <color indexed="81"/>
            <rFont val="Tahoma"/>
            <family val="2"/>
          </rPr>
          <t xml:space="preserve">
Maximum No of plotted section is 3 </t>
        </r>
      </text>
    </comment>
    <comment ref="AE1" authorId="0" shapeId="0" xr:uid="{EB3D0255-221F-4075-B78B-AB24AF3585B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30D45C2-1BEC-4BAC-8A7C-0E7F022C776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0.xml><?xml version="1.0" encoding="utf-8"?>
<comments xmlns="http://schemas.openxmlformats.org/spreadsheetml/2006/main" xmlns:mc="http://schemas.openxmlformats.org/markup-compatibility/2006" xmlns:xr="http://schemas.microsoft.com/office/spreadsheetml/2014/revision" mc:Ignorable="xr">
  <authors>
    <author>Author</author>
    <author>tc={0D1AD462-5D47-403E-9825-07FCB3261498}</author>
  </authors>
  <commentList>
    <comment ref="G1" authorId="0" shapeId="0" xr:uid="{BC320FE3-1C71-4E6D-A72F-216815FC289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DD544DC-959B-4327-87BE-89808BEF1EC9}">
      <text>
        <r>
          <rPr>
            <b/>
            <sz val="9"/>
            <color indexed="81"/>
            <rFont val="Tahoma"/>
            <family val="2"/>
          </rPr>
          <t>Author:</t>
        </r>
        <r>
          <rPr>
            <sz val="9"/>
            <color indexed="81"/>
            <rFont val="Tahoma"/>
            <family val="2"/>
          </rPr>
          <t xml:space="preserve">
"weld" or "attm"</t>
        </r>
      </text>
    </comment>
    <comment ref="M1" authorId="0" shapeId="0" xr:uid="{C8E36AA8-E6AB-4525-8100-93AEA9BD6A5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595358C-0E57-4A18-954A-07DDC206ACDB}">
      <text>
        <r>
          <rPr>
            <b/>
            <sz val="9"/>
            <color indexed="81"/>
            <rFont val="Tahoma"/>
            <family val="2"/>
          </rPr>
          <t>Author:</t>
        </r>
        <r>
          <rPr>
            <sz val="9"/>
            <color indexed="81"/>
            <rFont val="Tahoma"/>
            <family val="2"/>
          </rPr>
          <t xml:space="preserve">
Maximum No of plotted section is 3 </t>
        </r>
      </text>
    </comment>
    <comment ref="AE1" authorId="0" shapeId="0" xr:uid="{D333DB3D-FD25-42B9-95D1-ECA149AB699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D1AD462-5D47-403E-9825-07FCB326149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1.xml><?xml version="1.0" encoding="utf-8"?>
<comments xmlns="http://schemas.openxmlformats.org/spreadsheetml/2006/main" xmlns:mc="http://schemas.openxmlformats.org/markup-compatibility/2006" xmlns:xr="http://schemas.microsoft.com/office/spreadsheetml/2014/revision" mc:Ignorable="xr">
  <authors>
    <author>Author</author>
    <author>tc={A7659FD9-B80A-4A4E-A9B8-3337AFCCE8F8}</author>
  </authors>
  <commentList>
    <comment ref="G1" authorId="0" shapeId="0" xr:uid="{FFEC0DA9-5F07-4619-93B8-778F20C0055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D2A6927-D4C6-48A8-921D-C1BB908A0048}">
      <text>
        <r>
          <rPr>
            <b/>
            <sz val="9"/>
            <color indexed="81"/>
            <rFont val="Tahoma"/>
            <family val="2"/>
          </rPr>
          <t>Author:</t>
        </r>
        <r>
          <rPr>
            <sz val="9"/>
            <color indexed="81"/>
            <rFont val="Tahoma"/>
            <family val="2"/>
          </rPr>
          <t xml:space="preserve">
"weld" or "attm"</t>
        </r>
      </text>
    </comment>
    <comment ref="M1" authorId="0" shapeId="0" xr:uid="{15FDD392-F71F-4AED-B25B-6119D66B64D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F844F2E-0B96-43CF-911B-396EF7D8319D}">
      <text>
        <r>
          <rPr>
            <b/>
            <sz val="9"/>
            <color indexed="81"/>
            <rFont val="Tahoma"/>
            <family val="2"/>
          </rPr>
          <t>Author:</t>
        </r>
        <r>
          <rPr>
            <sz val="9"/>
            <color indexed="81"/>
            <rFont val="Tahoma"/>
            <family val="2"/>
          </rPr>
          <t xml:space="preserve">
Maximum No of plotted section is 3 </t>
        </r>
      </text>
    </comment>
    <comment ref="AE1" authorId="0" shapeId="0" xr:uid="{24C6B26B-0794-4F72-93FE-0AC291A0C32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7659FD9-B80A-4A4E-A9B8-3337AFCCE8F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2.xml><?xml version="1.0" encoding="utf-8"?>
<comments xmlns="http://schemas.openxmlformats.org/spreadsheetml/2006/main" xmlns:mc="http://schemas.openxmlformats.org/markup-compatibility/2006" xmlns:xr="http://schemas.microsoft.com/office/spreadsheetml/2014/revision" mc:Ignorable="xr">
  <authors>
    <author>Author</author>
    <author>tc={3A6ADED6-699B-4E46-8AC4-789848E02B4E}</author>
  </authors>
  <commentList>
    <comment ref="G1" authorId="0" shapeId="0" xr:uid="{A2320120-460D-411F-AAEB-2A4BCCFBEFF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751FE16-2433-4818-8B23-8C6E89D49608}">
      <text>
        <r>
          <rPr>
            <b/>
            <sz val="9"/>
            <color indexed="81"/>
            <rFont val="Tahoma"/>
            <family val="2"/>
          </rPr>
          <t>Author:</t>
        </r>
        <r>
          <rPr>
            <sz val="9"/>
            <color indexed="81"/>
            <rFont val="Tahoma"/>
            <family val="2"/>
          </rPr>
          <t xml:space="preserve">
"weld" or "attm"</t>
        </r>
      </text>
    </comment>
    <comment ref="M1" authorId="0" shapeId="0" xr:uid="{BBC95927-86AC-4C42-AA4E-CCC7D2C50BD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1C7B0D2-6D8A-4A22-8776-416D5DEAEC69}">
      <text>
        <r>
          <rPr>
            <b/>
            <sz val="9"/>
            <color indexed="81"/>
            <rFont val="Tahoma"/>
            <family val="2"/>
          </rPr>
          <t>Author:</t>
        </r>
        <r>
          <rPr>
            <sz val="9"/>
            <color indexed="81"/>
            <rFont val="Tahoma"/>
            <family val="2"/>
          </rPr>
          <t xml:space="preserve">
Maximum No of plotted section is 3 </t>
        </r>
      </text>
    </comment>
    <comment ref="AE1" authorId="0" shapeId="0" xr:uid="{D27AD070-7EAA-4D7F-A71E-E9803338E8C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A6ADED6-699B-4E46-8AC4-789848E02B4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3.xml><?xml version="1.0" encoding="utf-8"?>
<comments xmlns="http://schemas.openxmlformats.org/spreadsheetml/2006/main" xmlns:mc="http://schemas.openxmlformats.org/markup-compatibility/2006" xmlns:xr="http://schemas.microsoft.com/office/spreadsheetml/2014/revision" mc:Ignorable="xr">
  <authors>
    <author>Author</author>
    <author>tc={481AF530-408C-433E-B008-7CB09F8E4318}</author>
  </authors>
  <commentList>
    <comment ref="G1" authorId="0" shapeId="0" xr:uid="{448FDE0C-6920-44CB-83C5-DF82202BD44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9965C90-DFF6-4B4F-80A4-C0B68F50B98A}">
      <text>
        <r>
          <rPr>
            <b/>
            <sz val="9"/>
            <color indexed="81"/>
            <rFont val="Tahoma"/>
            <family val="2"/>
          </rPr>
          <t>Author:</t>
        </r>
        <r>
          <rPr>
            <sz val="9"/>
            <color indexed="81"/>
            <rFont val="Tahoma"/>
            <family val="2"/>
          </rPr>
          <t xml:space="preserve">
"weld" or "attm"</t>
        </r>
      </text>
    </comment>
    <comment ref="M1" authorId="0" shapeId="0" xr:uid="{FF7186B1-CF79-44DC-8A28-6DBAB25E038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CBEE384-2A78-4DAA-B446-F0D2D9F93ADB}">
      <text>
        <r>
          <rPr>
            <b/>
            <sz val="9"/>
            <color indexed="81"/>
            <rFont val="Tahoma"/>
            <family val="2"/>
          </rPr>
          <t>Author:</t>
        </r>
        <r>
          <rPr>
            <sz val="9"/>
            <color indexed="81"/>
            <rFont val="Tahoma"/>
            <family val="2"/>
          </rPr>
          <t xml:space="preserve">
Maximum No of plotted section is 3 </t>
        </r>
      </text>
    </comment>
    <comment ref="AE1" authorId="0" shapeId="0" xr:uid="{2E76C2C5-2FAB-425A-932B-D250FA2FF16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81AF530-408C-433E-B008-7CB09F8E431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4.xml><?xml version="1.0" encoding="utf-8"?>
<comments xmlns="http://schemas.openxmlformats.org/spreadsheetml/2006/main" xmlns:mc="http://schemas.openxmlformats.org/markup-compatibility/2006" xmlns:xr="http://schemas.microsoft.com/office/spreadsheetml/2014/revision" mc:Ignorable="xr">
  <authors>
    <author>Author</author>
    <author>tc={5A0268F0-188B-4DC8-886F-61395F13ACE1}</author>
  </authors>
  <commentList>
    <comment ref="G1" authorId="0" shapeId="0" xr:uid="{6D07A795-FA32-4D5C-BF21-B5F9E48CBED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510B5EE-8E1A-461C-BFA8-969E51FF473C}">
      <text>
        <r>
          <rPr>
            <b/>
            <sz val="9"/>
            <color indexed="81"/>
            <rFont val="Tahoma"/>
            <family val="2"/>
          </rPr>
          <t>Author:</t>
        </r>
        <r>
          <rPr>
            <sz val="9"/>
            <color indexed="81"/>
            <rFont val="Tahoma"/>
            <family val="2"/>
          </rPr>
          <t xml:space="preserve">
"weld" or "attm"</t>
        </r>
      </text>
    </comment>
    <comment ref="M1" authorId="0" shapeId="0" xr:uid="{78350B92-8094-4C28-8513-1EE3F61A919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59D5CC0-3C7D-45D6-8F06-7940F9329430}">
      <text>
        <r>
          <rPr>
            <b/>
            <sz val="9"/>
            <color indexed="81"/>
            <rFont val="Tahoma"/>
            <family val="2"/>
          </rPr>
          <t>Author:</t>
        </r>
        <r>
          <rPr>
            <sz val="9"/>
            <color indexed="81"/>
            <rFont val="Tahoma"/>
            <family val="2"/>
          </rPr>
          <t xml:space="preserve">
Maximum No of plotted section is 3 </t>
        </r>
      </text>
    </comment>
    <comment ref="AE1" authorId="0" shapeId="0" xr:uid="{F8102D02-9ACB-4B35-AC4A-3BE8E56C236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A0268F0-188B-4DC8-886F-61395F13ACE1}">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 ref="AH11" authorId="0" shapeId="0" xr:uid="{295E0DF6-9B35-48D8-877A-3D1687A38D27}">
      <text>
        <r>
          <rPr>
            <b/>
            <sz val="9"/>
            <color indexed="81"/>
            <rFont val="Tahoma"/>
            <family val="2"/>
          </rPr>
          <t>Author:</t>
        </r>
        <r>
          <rPr>
            <sz val="9"/>
            <color indexed="81"/>
            <rFont val="Tahoma"/>
            <family val="2"/>
          </rPr>
          <t xml:space="preserve">
Changed from previous calc
</t>
        </r>
      </text>
    </comment>
  </commentList>
</comments>
</file>

<file path=xl/comments105.xml><?xml version="1.0" encoding="utf-8"?>
<comments xmlns="http://schemas.openxmlformats.org/spreadsheetml/2006/main" xmlns:mc="http://schemas.openxmlformats.org/markup-compatibility/2006" xmlns:xr="http://schemas.microsoft.com/office/spreadsheetml/2014/revision" mc:Ignorable="xr">
  <authors>
    <author>Author</author>
    <author>tc={1749E491-6516-4966-A5AC-8129FC164118}</author>
  </authors>
  <commentList>
    <comment ref="G1" authorId="0" shapeId="0" xr:uid="{E5D925C7-53B5-43D5-A367-93BBB4DD1C6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E3AAF72-EF9E-4CCF-AC5F-828C0703A1FF}">
      <text>
        <r>
          <rPr>
            <b/>
            <sz val="9"/>
            <color indexed="81"/>
            <rFont val="Tahoma"/>
            <family val="2"/>
          </rPr>
          <t>Author:</t>
        </r>
        <r>
          <rPr>
            <sz val="9"/>
            <color indexed="81"/>
            <rFont val="Tahoma"/>
            <family val="2"/>
          </rPr>
          <t xml:space="preserve">
"weld" or "attm"</t>
        </r>
      </text>
    </comment>
    <comment ref="M1" authorId="0" shapeId="0" xr:uid="{EC626747-1BB4-461B-B207-36AF736B656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324A98F-AEAA-4A50-A2ED-B92A48D54C73}">
      <text>
        <r>
          <rPr>
            <b/>
            <sz val="9"/>
            <color indexed="81"/>
            <rFont val="Tahoma"/>
            <family val="2"/>
          </rPr>
          <t>Author:</t>
        </r>
        <r>
          <rPr>
            <sz val="9"/>
            <color indexed="81"/>
            <rFont val="Tahoma"/>
            <family val="2"/>
          </rPr>
          <t xml:space="preserve">
Maximum No of plotted section is 3 </t>
        </r>
      </text>
    </comment>
    <comment ref="AE1" authorId="0" shapeId="0" xr:uid="{80F18F7C-DEA3-4328-B95C-4D6505F3871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749E491-6516-4966-A5AC-8129FC16411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 ref="AH11" authorId="0" shapeId="0" xr:uid="{8D5367B2-D033-4EEA-B00B-3298407535CE}">
      <text>
        <r>
          <rPr>
            <b/>
            <sz val="9"/>
            <color indexed="81"/>
            <rFont val="Tahoma"/>
            <family val="2"/>
          </rPr>
          <t>Author:</t>
        </r>
        <r>
          <rPr>
            <sz val="9"/>
            <color indexed="81"/>
            <rFont val="Tahoma"/>
            <family val="2"/>
          </rPr>
          <t xml:space="preserve">
Changed from previous calc
</t>
        </r>
      </text>
    </comment>
  </commentList>
</comments>
</file>

<file path=xl/comments106.xml><?xml version="1.0" encoding="utf-8"?>
<comments xmlns="http://schemas.openxmlformats.org/spreadsheetml/2006/main" xmlns:mc="http://schemas.openxmlformats.org/markup-compatibility/2006" xmlns:xr="http://schemas.microsoft.com/office/spreadsheetml/2014/revision" mc:Ignorable="xr">
  <authors>
    <author>Author</author>
    <author>tc={F65928D3-7834-4B1F-A460-9FCC249E1BF6}</author>
  </authors>
  <commentList>
    <comment ref="G1" authorId="0" shapeId="0" xr:uid="{FA068E97-6F95-44EC-A802-49468A7A436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84871D2-1CA6-4F81-A3DA-68B579919675}">
      <text>
        <r>
          <rPr>
            <b/>
            <sz val="9"/>
            <color indexed="81"/>
            <rFont val="Tahoma"/>
            <family val="2"/>
          </rPr>
          <t>Author:</t>
        </r>
        <r>
          <rPr>
            <sz val="9"/>
            <color indexed="81"/>
            <rFont val="Tahoma"/>
            <family val="2"/>
          </rPr>
          <t xml:space="preserve">
"weld" or "attm"</t>
        </r>
      </text>
    </comment>
    <comment ref="M1" authorId="0" shapeId="0" xr:uid="{889F2993-51E2-4D61-99A6-CA28CAD01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F57EAC4-5F9E-48F1-B81D-8AC0444A4A5B}">
      <text>
        <r>
          <rPr>
            <b/>
            <sz val="9"/>
            <color indexed="81"/>
            <rFont val="Tahoma"/>
            <family val="2"/>
          </rPr>
          <t>Author:</t>
        </r>
        <r>
          <rPr>
            <sz val="9"/>
            <color indexed="81"/>
            <rFont val="Tahoma"/>
            <family val="2"/>
          </rPr>
          <t xml:space="preserve">
Maximum No of plotted section is 3 </t>
        </r>
      </text>
    </comment>
    <comment ref="AE1" authorId="0" shapeId="0" xr:uid="{5AAFF373-15CC-4D37-BB62-1C4C590C0EC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65928D3-7834-4B1F-A460-9FCC249E1BF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 ref="AH11" authorId="0" shapeId="0" xr:uid="{0B6699FE-DE17-41D6-9513-28A7FDBE705A}">
      <text>
        <r>
          <rPr>
            <b/>
            <sz val="9"/>
            <color indexed="81"/>
            <rFont val="Tahoma"/>
            <family val="2"/>
          </rPr>
          <t>Author:</t>
        </r>
        <r>
          <rPr>
            <sz val="9"/>
            <color indexed="81"/>
            <rFont val="Tahoma"/>
            <family val="2"/>
          </rPr>
          <t xml:space="preserve">
Changed from previous calc
</t>
        </r>
      </text>
    </comment>
  </commentList>
</comments>
</file>

<file path=xl/comments107.xml><?xml version="1.0" encoding="utf-8"?>
<comments xmlns="http://schemas.openxmlformats.org/spreadsheetml/2006/main" xmlns:mc="http://schemas.openxmlformats.org/markup-compatibility/2006" xmlns:xr="http://schemas.microsoft.com/office/spreadsheetml/2014/revision" mc:Ignorable="xr">
  <authors>
    <author>Author</author>
    <author>tc={5F1793F5-8147-4166-8B3F-3EAF1D3C066D}</author>
  </authors>
  <commentList>
    <comment ref="G1" authorId="0" shapeId="0" xr:uid="{56F748A4-AA77-44C8-930C-6065C4EBAB2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58F263B-7BFE-4127-9419-6261FE5C457B}">
      <text>
        <r>
          <rPr>
            <b/>
            <sz val="9"/>
            <color indexed="81"/>
            <rFont val="Tahoma"/>
            <family val="2"/>
          </rPr>
          <t>Author:</t>
        </r>
        <r>
          <rPr>
            <sz val="9"/>
            <color indexed="81"/>
            <rFont val="Tahoma"/>
            <family val="2"/>
          </rPr>
          <t xml:space="preserve">
"weld" or "attm"</t>
        </r>
      </text>
    </comment>
    <comment ref="M1" authorId="0" shapeId="0" xr:uid="{5BF49CBF-422B-49A9-A472-DE4028DE6DC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842714A-2FA9-440C-BF41-ACFBEA444057}">
      <text>
        <r>
          <rPr>
            <b/>
            <sz val="9"/>
            <color indexed="81"/>
            <rFont val="Tahoma"/>
            <family val="2"/>
          </rPr>
          <t>Author:</t>
        </r>
        <r>
          <rPr>
            <sz val="9"/>
            <color indexed="81"/>
            <rFont val="Tahoma"/>
            <family val="2"/>
          </rPr>
          <t xml:space="preserve">
Maximum No of plotted section is 3 </t>
        </r>
      </text>
    </comment>
    <comment ref="AE1" authorId="0" shapeId="0" xr:uid="{34CF0D6C-B1A4-4DFD-A3AB-1BE583BDDE5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F1793F5-8147-4166-8B3F-3EAF1D3C066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8.xml><?xml version="1.0" encoding="utf-8"?>
<comments xmlns="http://schemas.openxmlformats.org/spreadsheetml/2006/main" xmlns:mc="http://schemas.openxmlformats.org/markup-compatibility/2006" xmlns:xr="http://schemas.microsoft.com/office/spreadsheetml/2014/revision" mc:Ignorable="xr">
  <authors>
    <author>Author</author>
    <author>tc={9996616C-CB09-4FAC-B834-159504940468}</author>
  </authors>
  <commentList>
    <comment ref="G1" authorId="0" shapeId="0" xr:uid="{1487FD28-7222-474C-9C43-5E75BF60766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988AE12-864B-4586-8D32-1949F41195C9}">
      <text>
        <r>
          <rPr>
            <b/>
            <sz val="9"/>
            <color indexed="81"/>
            <rFont val="Tahoma"/>
            <family val="2"/>
          </rPr>
          <t>Author:</t>
        </r>
        <r>
          <rPr>
            <sz val="9"/>
            <color indexed="81"/>
            <rFont val="Tahoma"/>
            <family val="2"/>
          </rPr>
          <t xml:space="preserve">
"weld" or "attm"</t>
        </r>
      </text>
    </comment>
    <comment ref="M1" authorId="0" shapeId="0" xr:uid="{BC0B0647-0378-4AF5-98A7-3C6A2210D2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24C880C-D072-4119-8037-94CB1B0E1850}">
      <text>
        <r>
          <rPr>
            <b/>
            <sz val="9"/>
            <color indexed="81"/>
            <rFont val="Tahoma"/>
            <family val="2"/>
          </rPr>
          <t>Author:</t>
        </r>
        <r>
          <rPr>
            <sz val="9"/>
            <color indexed="81"/>
            <rFont val="Tahoma"/>
            <family val="2"/>
          </rPr>
          <t xml:space="preserve">
Maximum No of plotted section is 3 </t>
        </r>
      </text>
    </comment>
    <comment ref="AE1" authorId="0" shapeId="0" xr:uid="{13B97E18-1315-4473-8C9D-EC3620729F7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996616C-CB09-4FAC-B834-15950494046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09.xml><?xml version="1.0" encoding="utf-8"?>
<comments xmlns="http://schemas.openxmlformats.org/spreadsheetml/2006/main" xmlns:mc="http://schemas.openxmlformats.org/markup-compatibility/2006" xmlns:xr="http://schemas.microsoft.com/office/spreadsheetml/2014/revision" mc:Ignorable="xr">
  <authors>
    <author>Author</author>
    <author>tc={F4D4C336-5D5E-4D5C-9279-5E795FBA0109}</author>
  </authors>
  <commentList>
    <comment ref="G1" authorId="0" shapeId="0" xr:uid="{40AFC55A-706F-4E5C-B221-A55E1C19E2C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CA3B0A5-A03D-4243-B1DC-15F7E24BDE94}">
      <text>
        <r>
          <rPr>
            <b/>
            <sz val="9"/>
            <color indexed="81"/>
            <rFont val="Tahoma"/>
            <family val="2"/>
          </rPr>
          <t>Author:</t>
        </r>
        <r>
          <rPr>
            <sz val="9"/>
            <color indexed="81"/>
            <rFont val="Tahoma"/>
            <family val="2"/>
          </rPr>
          <t xml:space="preserve">
"weld" or "attm"</t>
        </r>
      </text>
    </comment>
    <comment ref="M1" authorId="0" shapeId="0" xr:uid="{F8206B1C-48FE-4F3A-9BF0-85D8574280F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31070BA-A62A-4A29-B6A1-CF112BDA87AD}">
      <text>
        <r>
          <rPr>
            <b/>
            <sz val="9"/>
            <color indexed="81"/>
            <rFont val="Tahoma"/>
            <family val="2"/>
          </rPr>
          <t>Author:</t>
        </r>
        <r>
          <rPr>
            <sz val="9"/>
            <color indexed="81"/>
            <rFont val="Tahoma"/>
            <family val="2"/>
          </rPr>
          <t xml:space="preserve">
Maximum No of plotted section is 3 </t>
        </r>
      </text>
    </comment>
    <comment ref="AE1" authorId="0" shapeId="0" xr:uid="{977D60D5-4865-48DA-9814-784E965412C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4D4C336-5D5E-4D5C-9279-5E795FBA010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tc={61F73116-D6FD-4400-A9E9-66E7749C669A}</author>
  </authors>
  <commentList>
    <comment ref="G1" authorId="0" shapeId="0" xr:uid="{79474733-7306-4F89-B533-F5F475E7F73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5CA0407-572F-4FC3-BC11-940A1B6FB2C8}">
      <text>
        <r>
          <rPr>
            <b/>
            <sz val="9"/>
            <color indexed="81"/>
            <rFont val="Tahoma"/>
            <family val="2"/>
          </rPr>
          <t>Author:</t>
        </r>
        <r>
          <rPr>
            <sz val="9"/>
            <color indexed="81"/>
            <rFont val="Tahoma"/>
            <family val="2"/>
          </rPr>
          <t xml:space="preserve">
"weld" or "attm"</t>
        </r>
      </text>
    </comment>
    <comment ref="M1" authorId="0" shapeId="0" xr:uid="{F4F52475-01A7-4AED-9A35-843FB8C0A00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55069BD-F3D2-43A8-9BA9-BAB6F4284251}">
      <text>
        <r>
          <rPr>
            <b/>
            <sz val="9"/>
            <color indexed="81"/>
            <rFont val="Tahoma"/>
            <family val="2"/>
          </rPr>
          <t>Author:</t>
        </r>
        <r>
          <rPr>
            <sz val="9"/>
            <color indexed="81"/>
            <rFont val="Tahoma"/>
            <family val="2"/>
          </rPr>
          <t xml:space="preserve">
Maximum No of plotted section is 3 </t>
        </r>
      </text>
    </comment>
    <comment ref="AE1" authorId="0" shapeId="0" xr:uid="{669E13A8-7794-4D49-8754-C20A47A9F64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1F73116-D6FD-4400-A9E9-66E7749C669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0.xml><?xml version="1.0" encoding="utf-8"?>
<comments xmlns="http://schemas.openxmlformats.org/spreadsheetml/2006/main" xmlns:mc="http://schemas.openxmlformats.org/markup-compatibility/2006" xmlns:xr="http://schemas.microsoft.com/office/spreadsheetml/2014/revision" mc:Ignorable="xr">
  <authors>
    <author>Author</author>
    <author>tc={6B1A33BB-EE1B-4274-A138-1D7A19A5BB2F}</author>
  </authors>
  <commentList>
    <comment ref="G1" authorId="0" shapeId="0" xr:uid="{D6101E67-48F9-45A1-9023-28B7431963F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EE2B3C-A6D6-4DA9-AD96-B205F5C13DCB}">
      <text>
        <r>
          <rPr>
            <b/>
            <sz val="9"/>
            <color indexed="81"/>
            <rFont val="Tahoma"/>
            <family val="2"/>
          </rPr>
          <t>Author:</t>
        </r>
        <r>
          <rPr>
            <sz val="9"/>
            <color indexed="81"/>
            <rFont val="Tahoma"/>
            <family val="2"/>
          </rPr>
          <t xml:space="preserve">
"weld" or "attm"</t>
        </r>
      </text>
    </comment>
    <comment ref="M1" authorId="0" shapeId="0" xr:uid="{B5E69E63-57AF-4330-B0B4-23F2B071302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6F9A8F9-7118-4DA6-8B4A-F9D459A4B787}">
      <text>
        <r>
          <rPr>
            <b/>
            <sz val="9"/>
            <color indexed="81"/>
            <rFont val="Tahoma"/>
            <family val="2"/>
          </rPr>
          <t>Author:</t>
        </r>
        <r>
          <rPr>
            <sz val="9"/>
            <color indexed="81"/>
            <rFont val="Tahoma"/>
            <family val="2"/>
          </rPr>
          <t xml:space="preserve">
Maximum No of plotted section is 3 </t>
        </r>
      </text>
    </comment>
    <comment ref="AE1" authorId="0" shapeId="0" xr:uid="{8B65D81C-288B-4689-9378-83353BBE81E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B1A33BB-EE1B-4274-A138-1D7A19A5BB2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1.xml><?xml version="1.0" encoding="utf-8"?>
<comments xmlns="http://schemas.openxmlformats.org/spreadsheetml/2006/main" xmlns:mc="http://schemas.openxmlformats.org/markup-compatibility/2006" xmlns:xr="http://schemas.microsoft.com/office/spreadsheetml/2014/revision" mc:Ignorable="xr">
  <authors>
    <author>Author</author>
    <author>tc={D4BF01CF-9D26-457F-9E7A-6BA1147AD317}</author>
  </authors>
  <commentList>
    <comment ref="G1" authorId="0" shapeId="0" xr:uid="{A646D7D7-AE63-4672-9024-E72B8A091AA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31AB4AC-570C-4535-9C44-964F76929F6E}">
      <text>
        <r>
          <rPr>
            <b/>
            <sz val="9"/>
            <color indexed="81"/>
            <rFont val="Tahoma"/>
            <family val="2"/>
          </rPr>
          <t>Author:</t>
        </r>
        <r>
          <rPr>
            <sz val="9"/>
            <color indexed="81"/>
            <rFont val="Tahoma"/>
            <family val="2"/>
          </rPr>
          <t xml:space="preserve">
"weld" or "attm"</t>
        </r>
      </text>
    </comment>
    <comment ref="M1" authorId="0" shapeId="0" xr:uid="{436E38B4-24ED-4F07-967E-3B58296C63D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C8A106F-527F-42A7-B155-ACE8B19A2348}">
      <text>
        <r>
          <rPr>
            <b/>
            <sz val="9"/>
            <color indexed="81"/>
            <rFont val="Tahoma"/>
            <family val="2"/>
          </rPr>
          <t>Author:</t>
        </r>
        <r>
          <rPr>
            <sz val="9"/>
            <color indexed="81"/>
            <rFont val="Tahoma"/>
            <family val="2"/>
          </rPr>
          <t xml:space="preserve">
Maximum No of plotted section is 3 </t>
        </r>
      </text>
    </comment>
    <comment ref="AE1" authorId="0" shapeId="0" xr:uid="{B8BF5136-82A0-4309-B298-74A43301C53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4BF01CF-9D26-457F-9E7A-6BA1147AD31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2.xml><?xml version="1.0" encoding="utf-8"?>
<comments xmlns="http://schemas.openxmlformats.org/spreadsheetml/2006/main" xmlns:mc="http://schemas.openxmlformats.org/markup-compatibility/2006" xmlns:xr="http://schemas.microsoft.com/office/spreadsheetml/2014/revision" mc:Ignorable="xr">
  <authors>
    <author>Author</author>
    <author>tc={8D66C844-9FAB-4036-BD88-329D3E4FFB0A}</author>
  </authors>
  <commentList>
    <comment ref="G1" authorId="0" shapeId="0" xr:uid="{1D2123BE-BAA3-42E6-B240-E13EE595ADE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378B4B4-861B-45F9-B4E6-4147377608AE}">
      <text>
        <r>
          <rPr>
            <b/>
            <sz val="9"/>
            <color indexed="81"/>
            <rFont val="Tahoma"/>
            <family val="2"/>
          </rPr>
          <t>Author:</t>
        </r>
        <r>
          <rPr>
            <sz val="9"/>
            <color indexed="81"/>
            <rFont val="Tahoma"/>
            <family val="2"/>
          </rPr>
          <t xml:space="preserve">
"weld" or "attm"</t>
        </r>
      </text>
    </comment>
    <comment ref="M1" authorId="0" shapeId="0" xr:uid="{CA6B7C52-A595-4BED-89D8-7A1D252D728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D25C62B-E2F6-4B8B-BCEA-CE90F8AEB5A6}">
      <text>
        <r>
          <rPr>
            <b/>
            <sz val="9"/>
            <color indexed="81"/>
            <rFont val="Tahoma"/>
            <family val="2"/>
          </rPr>
          <t>Author:</t>
        </r>
        <r>
          <rPr>
            <sz val="9"/>
            <color indexed="81"/>
            <rFont val="Tahoma"/>
            <family val="2"/>
          </rPr>
          <t xml:space="preserve">
Maximum No of plotted section is 3 </t>
        </r>
      </text>
    </comment>
    <comment ref="AE1" authorId="0" shapeId="0" xr:uid="{EFCD232A-B3BE-4785-80A6-9FCBFA5B8FD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D66C844-9FAB-4036-BD88-329D3E4FFB0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3.xml><?xml version="1.0" encoding="utf-8"?>
<comments xmlns="http://schemas.openxmlformats.org/spreadsheetml/2006/main" xmlns:mc="http://schemas.openxmlformats.org/markup-compatibility/2006" xmlns:xr="http://schemas.microsoft.com/office/spreadsheetml/2014/revision" mc:Ignorable="xr">
  <authors>
    <author>Author</author>
    <author>tc={85AE8720-E910-4668-840B-80327ECD14F6}</author>
  </authors>
  <commentList>
    <comment ref="G1" authorId="0" shapeId="0" xr:uid="{1DA77CAC-EEAB-4E66-9C5B-711268078AD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97D94DA-5F06-45F9-B3FD-66DA4451BE19}">
      <text>
        <r>
          <rPr>
            <b/>
            <sz val="9"/>
            <color indexed="81"/>
            <rFont val="Tahoma"/>
            <family val="2"/>
          </rPr>
          <t>Author:</t>
        </r>
        <r>
          <rPr>
            <sz val="9"/>
            <color indexed="81"/>
            <rFont val="Tahoma"/>
            <family val="2"/>
          </rPr>
          <t xml:space="preserve">
"weld" or "attm"</t>
        </r>
      </text>
    </comment>
    <comment ref="M1" authorId="0" shapeId="0" xr:uid="{300AB136-D70C-4A48-B7C7-6EBE27D1241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A97C55D-C4CE-4D19-BF55-FFA98CCCE769}">
      <text>
        <r>
          <rPr>
            <b/>
            <sz val="9"/>
            <color indexed="81"/>
            <rFont val="Tahoma"/>
            <family val="2"/>
          </rPr>
          <t>Author:</t>
        </r>
        <r>
          <rPr>
            <sz val="9"/>
            <color indexed="81"/>
            <rFont val="Tahoma"/>
            <family val="2"/>
          </rPr>
          <t xml:space="preserve">
Maximum No of plotted section is 3 </t>
        </r>
      </text>
    </comment>
    <comment ref="AE1" authorId="0" shapeId="0" xr:uid="{A3602FDF-0271-47CB-919E-E42083EA223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5AE8720-E910-4668-840B-80327ECD14F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4.xml><?xml version="1.0" encoding="utf-8"?>
<comments xmlns="http://schemas.openxmlformats.org/spreadsheetml/2006/main" xmlns:mc="http://schemas.openxmlformats.org/markup-compatibility/2006" xmlns:xr="http://schemas.microsoft.com/office/spreadsheetml/2014/revision" mc:Ignorable="xr">
  <authors>
    <author>Author</author>
    <author>tc={D08D2CC8-98BC-4DC7-B428-6356DA9234E8}</author>
  </authors>
  <commentList>
    <comment ref="G1" authorId="0" shapeId="0" xr:uid="{F8A4C66D-70FB-43AE-9A66-2CCCFE186F9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8547E55-8C0A-4809-B66C-2F9308CF8BBE}">
      <text>
        <r>
          <rPr>
            <b/>
            <sz val="9"/>
            <color indexed="81"/>
            <rFont val="Tahoma"/>
            <family val="2"/>
          </rPr>
          <t>Author:</t>
        </r>
        <r>
          <rPr>
            <sz val="9"/>
            <color indexed="81"/>
            <rFont val="Tahoma"/>
            <family val="2"/>
          </rPr>
          <t xml:space="preserve">
"weld" or "attm"</t>
        </r>
      </text>
    </comment>
    <comment ref="M1" authorId="0" shapeId="0" xr:uid="{AA0C4001-3817-4E14-B15F-6B4EEA34AA2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84599E9-36A1-406C-ACB3-801E1823F066}">
      <text>
        <r>
          <rPr>
            <b/>
            <sz val="9"/>
            <color indexed="81"/>
            <rFont val="Tahoma"/>
            <family val="2"/>
          </rPr>
          <t>Author:</t>
        </r>
        <r>
          <rPr>
            <sz val="9"/>
            <color indexed="81"/>
            <rFont val="Tahoma"/>
            <family val="2"/>
          </rPr>
          <t xml:space="preserve">
Maximum No of plotted section is 3 </t>
        </r>
      </text>
    </comment>
    <comment ref="AE1" authorId="0" shapeId="0" xr:uid="{DBC38705-64B6-4CC0-8E70-6C1EABAEDD7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08D2CC8-98BC-4DC7-B428-6356DA9234E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5.xml><?xml version="1.0" encoding="utf-8"?>
<comments xmlns="http://schemas.openxmlformats.org/spreadsheetml/2006/main" xmlns:mc="http://schemas.openxmlformats.org/markup-compatibility/2006" xmlns:xr="http://schemas.microsoft.com/office/spreadsheetml/2014/revision" mc:Ignorable="xr">
  <authors>
    <author>Author</author>
    <author>tc={46807E8B-FBBA-4531-A31E-D22021D43071}</author>
  </authors>
  <commentList>
    <comment ref="G1" authorId="0" shapeId="0" xr:uid="{E8076844-F47E-4DE7-A378-FB197C5498D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E8D3105-F890-4576-9EB9-682356A668A4}">
      <text>
        <r>
          <rPr>
            <b/>
            <sz val="9"/>
            <color indexed="81"/>
            <rFont val="Tahoma"/>
            <family val="2"/>
          </rPr>
          <t>Author:</t>
        </r>
        <r>
          <rPr>
            <sz val="9"/>
            <color indexed="81"/>
            <rFont val="Tahoma"/>
            <family val="2"/>
          </rPr>
          <t xml:space="preserve">
"weld" or "attm"</t>
        </r>
      </text>
    </comment>
    <comment ref="M1" authorId="0" shapeId="0" xr:uid="{2EC2A6A9-9C95-4E15-94B0-D390663CA38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25ABFD4-64D7-414E-AAA3-EA503EED7EB7}">
      <text>
        <r>
          <rPr>
            <b/>
            <sz val="9"/>
            <color indexed="81"/>
            <rFont val="Tahoma"/>
            <family val="2"/>
          </rPr>
          <t>Author:</t>
        </r>
        <r>
          <rPr>
            <sz val="9"/>
            <color indexed="81"/>
            <rFont val="Tahoma"/>
            <family val="2"/>
          </rPr>
          <t xml:space="preserve">
Maximum No of plotted section is 3 </t>
        </r>
      </text>
    </comment>
    <comment ref="AE1" authorId="0" shapeId="0" xr:uid="{1E8EB9F1-7C5A-4DE5-B436-709938BE910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6807E8B-FBBA-4531-A31E-D22021D43071}">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6.xml><?xml version="1.0" encoding="utf-8"?>
<comments xmlns="http://schemas.openxmlformats.org/spreadsheetml/2006/main" xmlns:mc="http://schemas.openxmlformats.org/markup-compatibility/2006" xmlns:xr="http://schemas.microsoft.com/office/spreadsheetml/2014/revision" mc:Ignorable="xr">
  <authors>
    <author>Author</author>
    <author>tc={4E10A729-256E-4B0E-A77B-0DBEFB2DDC26}</author>
  </authors>
  <commentList>
    <comment ref="G1" authorId="0" shapeId="0" xr:uid="{2B6A7489-70C0-44D0-9190-B3D31031F31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A67E4B1-BE47-4D9D-BC0B-CE00AE5240BC}">
      <text>
        <r>
          <rPr>
            <b/>
            <sz val="9"/>
            <color indexed="81"/>
            <rFont val="Tahoma"/>
            <family val="2"/>
          </rPr>
          <t>Author:</t>
        </r>
        <r>
          <rPr>
            <sz val="9"/>
            <color indexed="81"/>
            <rFont val="Tahoma"/>
            <family val="2"/>
          </rPr>
          <t xml:space="preserve">
"weld" or "attm"</t>
        </r>
      </text>
    </comment>
    <comment ref="M1" authorId="0" shapeId="0" xr:uid="{2B2858CC-132D-4A81-A43B-CCCA2E76308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6B01BEE-D26C-4A98-A9AE-CA0B1C1E47BA}">
      <text>
        <r>
          <rPr>
            <b/>
            <sz val="9"/>
            <color indexed="81"/>
            <rFont val="Tahoma"/>
            <family val="2"/>
          </rPr>
          <t>Author:</t>
        </r>
        <r>
          <rPr>
            <sz val="9"/>
            <color indexed="81"/>
            <rFont val="Tahoma"/>
            <family val="2"/>
          </rPr>
          <t xml:space="preserve">
Maximum No of plotted section is 3 </t>
        </r>
      </text>
    </comment>
    <comment ref="AE1" authorId="0" shapeId="0" xr:uid="{35780814-FD12-4EA7-BD90-625F200DCAD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E10A729-256E-4B0E-A77B-0DBEFB2DDC2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7.xml><?xml version="1.0" encoding="utf-8"?>
<comments xmlns="http://schemas.openxmlformats.org/spreadsheetml/2006/main" xmlns:mc="http://schemas.openxmlformats.org/markup-compatibility/2006" xmlns:xr="http://schemas.microsoft.com/office/spreadsheetml/2014/revision" mc:Ignorable="xr">
  <authors>
    <author>Author</author>
    <author>tc={06BD89B6-67C6-42E5-8C33-15C46084D4D6}</author>
  </authors>
  <commentList>
    <comment ref="G1" authorId="0" shapeId="0" xr:uid="{46412860-5374-426E-BC81-7A1617ADECA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DA80C3-6A7A-4AE9-B3BB-986171E8BEED}">
      <text>
        <r>
          <rPr>
            <b/>
            <sz val="9"/>
            <color indexed="81"/>
            <rFont val="Tahoma"/>
            <family val="2"/>
          </rPr>
          <t>Author:</t>
        </r>
        <r>
          <rPr>
            <sz val="9"/>
            <color indexed="81"/>
            <rFont val="Tahoma"/>
            <family val="2"/>
          </rPr>
          <t xml:space="preserve">
"weld" or "attm"</t>
        </r>
      </text>
    </comment>
    <comment ref="M1" authorId="0" shapeId="0" xr:uid="{7993E062-5A0A-4851-A798-10ECDF3A48C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268E19C-020D-4802-ABD8-A401BC6FA372}">
      <text>
        <r>
          <rPr>
            <b/>
            <sz val="9"/>
            <color indexed="81"/>
            <rFont val="Tahoma"/>
            <family val="2"/>
          </rPr>
          <t>Author:</t>
        </r>
        <r>
          <rPr>
            <sz val="9"/>
            <color indexed="81"/>
            <rFont val="Tahoma"/>
            <family val="2"/>
          </rPr>
          <t xml:space="preserve">
Maximum No of plotted section is 3 </t>
        </r>
      </text>
    </comment>
    <comment ref="AE1" authorId="0" shapeId="0" xr:uid="{388DCC69-2457-4C93-A891-E8547178EC5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6BD89B6-67C6-42E5-8C33-15C46084D4D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8.xml><?xml version="1.0" encoding="utf-8"?>
<comments xmlns="http://schemas.openxmlformats.org/spreadsheetml/2006/main" xmlns:mc="http://schemas.openxmlformats.org/markup-compatibility/2006" xmlns:xr="http://schemas.microsoft.com/office/spreadsheetml/2014/revision" mc:Ignorable="xr">
  <authors>
    <author>Author</author>
    <author>tc={97F19449-CA03-4D11-AACF-C546C11BB563}</author>
  </authors>
  <commentList>
    <comment ref="G1" authorId="0" shapeId="0" xr:uid="{3195F6F0-4B58-4C98-BCED-DD2AA9DB74B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2F65A0F-582C-41C1-A34D-F70A739A37B8}">
      <text>
        <r>
          <rPr>
            <b/>
            <sz val="9"/>
            <color indexed="81"/>
            <rFont val="Tahoma"/>
            <family val="2"/>
          </rPr>
          <t>Author:</t>
        </r>
        <r>
          <rPr>
            <sz val="9"/>
            <color indexed="81"/>
            <rFont val="Tahoma"/>
            <family val="2"/>
          </rPr>
          <t xml:space="preserve">
"weld" or "attm"</t>
        </r>
      </text>
    </comment>
    <comment ref="M1" authorId="0" shapeId="0" xr:uid="{182289C4-7911-4F38-8B25-A7473BE9C9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8456C07-E705-4AA1-BB11-BECDCB39802B}">
      <text>
        <r>
          <rPr>
            <b/>
            <sz val="9"/>
            <color indexed="81"/>
            <rFont val="Tahoma"/>
            <family val="2"/>
          </rPr>
          <t>Author:</t>
        </r>
        <r>
          <rPr>
            <sz val="9"/>
            <color indexed="81"/>
            <rFont val="Tahoma"/>
            <family val="2"/>
          </rPr>
          <t xml:space="preserve">
Maximum No of plotted section is 3 </t>
        </r>
      </text>
    </comment>
    <comment ref="AE1" authorId="0" shapeId="0" xr:uid="{ACF93864-1DE9-4AC1-8948-C949D27CA1F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7F19449-CA03-4D11-AACF-C546C11BB56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9.xml><?xml version="1.0" encoding="utf-8"?>
<comments xmlns="http://schemas.openxmlformats.org/spreadsheetml/2006/main" xmlns:mc="http://schemas.openxmlformats.org/markup-compatibility/2006" xmlns:xr="http://schemas.microsoft.com/office/spreadsheetml/2014/revision" mc:Ignorable="xr">
  <authors>
    <author>Author</author>
    <author>tc={082F7494-C96B-409B-8BFD-443C61B0919F}</author>
  </authors>
  <commentList>
    <comment ref="G1" authorId="0" shapeId="0" xr:uid="{B2632C1E-9D5F-4453-AD40-5594691EA36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017AC58-F425-4E49-A6FA-FA058662BD5C}">
      <text>
        <r>
          <rPr>
            <b/>
            <sz val="9"/>
            <color indexed="81"/>
            <rFont val="Tahoma"/>
            <family val="2"/>
          </rPr>
          <t>Author:</t>
        </r>
        <r>
          <rPr>
            <sz val="9"/>
            <color indexed="81"/>
            <rFont val="Tahoma"/>
            <family val="2"/>
          </rPr>
          <t xml:space="preserve">
"weld" or "attm"</t>
        </r>
      </text>
    </comment>
    <comment ref="M1" authorId="0" shapeId="0" xr:uid="{EEC58120-4CE5-47FB-9317-D953D04F4CE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325AD86-0628-4A6C-AAA0-F474EF4B0F02}">
      <text>
        <r>
          <rPr>
            <b/>
            <sz val="9"/>
            <color indexed="81"/>
            <rFont val="Tahoma"/>
            <family val="2"/>
          </rPr>
          <t>Author:</t>
        </r>
        <r>
          <rPr>
            <sz val="9"/>
            <color indexed="81"/>
            <rFont val="Tahoma"/>
            <family val="2"/>
          </rPr>
          <t xml:space="preserve">
Maximum No of plotted section is 3 </t>
        </r>
      </text>
    </comment>
    <comment ref="AE1" authorId="0" shapeId="0" xr:uid="{269CA738-3624-4A9F-925B-286EF73F971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82F7494-C96B-409B-8BFD-443C61B0919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tc={94DA7678-8D00-46DA-87B1-F474E66D6ABD}</author>
  </authors>
  <commentList>
    <comment ref="G1" authorId="0" shapeId="0" xr:uid="{6A7DD5E4-22AE-4712-B3C4-D77890EA72E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9A1DE0D-31AC-4730-9C71-C792F373144E}">
      <text>
        <r>
          <rPr>
            <b/>
            <sz val="9"/>
            <color indexed="81"/>
            <rFont val="Tahoma"/>
            <family val="2"/>
          </rPr>
          <t>Author:</t>
        </r>
        <r>
          <rPr>
            <sz val="9"/>
            <color indexed="81"/>
            <rFont val="Tahoma"/>
            <family val="2"/>
          </rPr>
          <t xml:space="preserve">
"weld" or "attm"</t>
        </r>
      </text>
    </comment>
    <comment ref="M1" authorId="0" shapeId="0" xr:uid="{39A9B10C-8302-47F0-B43F-BA78D379673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A85888C-4FB5-40E4-B928-398EB9CCC405}">
      <text>
        <r>
          <rPr>
            <b/>
            <sz val="9"/>
            <color indexed="81"/>
            <rFont val="Tahoma"/>
            <family val="2"/>
          </rPr>
          <t>Author:</t>
        </r>
        <r>
          <rPr>
            <sz val="9"/>
            <color indexed="81"/>
            <rFont val="Tahoma"/>
            <family val="2"/>
          </rPr>
          <t xml:space="preserve">
Maximum No of plotted section is 3 </t>
        </r>
      </text>
    </comment>
    <comment ref="AE1" authorId="0" shapeId="0" xr:uid="{0044FA3C-FB7F-48F4-99DD-DA12499569E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4DA7678-8D00-46DA-87B1-F474E66D6AB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0.xml><?xml version="1.0" encoding="utf-8"?>
<comments xmlns="http://schemas.openxmlformats.org/spreadsheetml/2006/main" xmlns:mc="http://schemas.openxmlformats.org/markup-compatibility/2006" xmlns:xr="http://schemas.microsoft.com/office/spreadsheetml/2014/revision" mc:Ignorable="xr">
  <authors>
    <author>Author</author>
    <author>tc={0DA384F3-9797-437E-A9CC-839A18A9257E}</author>
  </authors>
  <commentList>
    <comment ref="G1" authorId="0" shapeId="0" xr:uid="{0A0CFE3A-C670-43E6-A096-784705CFD62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F7DFDEF-6DDA-4A8E-A7D2-997285AE2044}">
      <text>
        <r>
          <rPr>
            <b/>
            <sz val="9"/>
            <color indexed="81"/>
            <rFont val="Tahoma"/>
            <family val="2"/>
          </rPr>
          <t>Author:</t>
        </r>
        <r>
          <rPr>
            <sz val="9"/>
            <color indexed="81"/>
            <rFont val="Tahoma"/>
            <family val="2"/>
          </rPr>
          <t xml:space="preserve">
"weld" or "attm"</t>
        </r>
      </text>
    </comment>
    <comment ref="M1" authorId="0" shapeId="0" xr:uid="{E5CC4516-E275-4CF0-BF9A-EE05800DD88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A2E2CCD-B8B7-4D27-B2E7-B14F667BECB4}">
      <text>
        <r>
          <rPr>
            <b/>
            <sz val="9"/>
            <color indexed="81"/>
            <rFont val="Tahoma"/>
            <family val="2"/>
          </rPr>
          <t>Author:</t>
        </r>
        <r>
          <rPr>
            <sz val="9"/>
            <color indexed="81"/>
            <rFont val="Tahoma"/>
            <family val="2"/>
          </rPr>
          <t xml:space="preserve">
Maximum No of plotted section is 3 </t>
        </r>
      </text>
    </comment>
    <comment ref="AE1" authorId="0" shapeId="0" xr:uid="{4E76BCF5-9FDA-4008-BD29-26B038859A7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DA384F3-9797-437E-A9CC-839A18A9257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1.xml><?xml version="1.0" encoding="utf-8"?>
<comments xmlns="http://schemas.openxmlformats.org/spreadsheetml/2006/main" xmlns:mc="http://schemas.openxmlformats.org/markup-compatibility/2006" xmlns:xr="http://schemas.microsoft.com/office/spreadsheetml/2014/revision" mc:Ignorable="xr">
  <authors>
    <author>Author</author>
    <author>tc={7CD9AC0F-939B-4B9D-B078-0A172C4DEA85}</author>
  </authors>
  <commentList>
    <comment ref="G1" authorId="0" shapeId="0" xr:uid="{A6C0B812-9380-4883-9FFB-2224F72E8D6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BA45A09-8C7A-461E-8338-9043B3A8216C}">
      <text>
        <r>
          <rPr>
            <b/>
            <sz val="9"/>
            <color indexed="81"/>
            <rFont val="Tahoma"/>
            <family val="2"/>
          </rPr>
          <t>Author:</t>
        </r>
        <r>
          <rPr>
            <sz val="9"/>
            <color indexed="81"/>
            <rFont val="Tahoma"/>
            <family val="2"/>
          </rPr>
          <t xml:space="preserve">
"weld" or "attm"</t>
        </r>
      </text>
    </comment>
    <comment ref="M1" authorId="0" shapeId="0" xr:uid="{347AEE43-363A-4633-BBAA-D798128757C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45A33C-9095-4A62-B40A-D07082FD6226}">
      <text>
        <r>
          <rPr>
            <b/>
            <sz val="9"/>
            <color indexed="81"/>
            <rFont val="Tahoma"/>
            <family val="2"/>
          </rPr>
          <t>Author:</t>
        </r>
        <r>
          <rPr>
            <sz val="9"/>
            <color indexed="81"/>
            <rFont val="Tahoma"/>
            <family val="2"/>
          </rPr>
          <t xml:space="preserve">
Maximum No of plotted section is 3 </t>
        </r>
      </text>
    </comment>
    <comment ref="AE1" authorId="0" shapeId="0" xr:uid="{7A0EA0E6-ED38-46E7-8EED-AEDA4BA030B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CD9AC0F-939B-4B9D-B078-0A172C4DEA8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2.xml><?xml version="1.0" encoding="utf-8"?>
<comments xmlns="http://schemas.openxmlformats.org/spreadsheetml/2006/main" xmlns:mc="http://schemas.openxmlformats.org/markup-compatibility/2006" xmlns:xr="http://schemas.microsoft.com/office/spreadsheetml/2014/revision" mc:Ignorable="xr">
  <authors>
    <author>Author</author>
    <author>tc={5D6E8DB8-A41F-4DC9-B01D-F6C7BDE2AC35}</author>
  </authors>
  <commentList>
    <comment ref="G1" authorId="0" shapeId="0" xr:uid="{42BED583-934C-4B18-AAA0-31F620876C5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1C8DAFD-BA28-48BE-BF4D-D4089BC4DFE3}">
      <text>
        <r>
          <rPr>
            <b/>
            <sz val="9"/>
            <color indexed="81"/>
            <rFont val="Tahoma"/>
            <family val="2"/>
          </rPr>
          <t>Author:</t>
        </r>
        <r>
          <rPr>
            <sz val="9"/>
            <color indexed="81"/>
            <rFont val="Tahoma"/>
            <family val="2"/>
          </rPr>
          <t xml:space="preserve">
"weld" or "attm"</t>
        </r>
      </text>
    </comment>
    <comment ref="M1" authorId="0" shapeId="0" xr:uid="{AE7CBC45-20B0-4787-8559-B3109AAB7E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D71FC25-647E-493E-8B57-61D2AC2CC330}">
      <text>
        <r>
          <rPr>
            <b/>
            <sz val="9"/>
            <color indexed="81"/>
            <rFont val="Tahoma"/>
            <family val="2"/>
          </rPr>
          <t>Author:</t>
        </r>
        <r>
          <rPr>
            <sz val="9"/>
            <color indexed="81"/>
            <rFont val="Tahoma"/>
            <family val="2"/>
          </rPr>
          <t xml:space="preserve">
Maximum No of plotted section is 3 </t>
        </r>
      </text>
    </comment>
    <comment ref="AE1" authorId="0" shapeId="0" xr:uid="{72496EE8-63C1-4588-BC89-6DEC9150F0E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D6E8DB8-A41F-4DC9-B01D-F6C7BDE2AC3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3.xml><?xml version="1.0" encoding="utf-8"?>
<comments xmlns="http://schemas.openxmlformats.org/spreadsheetml/2006/main" xmlns:mc="http://schemas.openxmlformats.org/markup-compatibility/2006" xmlns:xr="http://schemas.microsoft.com/office/spreadsheetml/2014/revision" mc:Ignorable="xr">
  <authors>
    <author>Author</author>
    <author>tc={1ABE1830-7187-4F2C-BC6E-B350A78B65AB}</author>
  </authors>
  <commentList>
    <comment ref="G1" authorId="0" shapeId="0" xr:uid="{DCD12043-B07F-48C4-A2C6-E37B6AF4430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D1410B5-7DCB-4474-A796-872D36486C20}">
      <text>
        <r>
          <rPr>
            <b/>
            <sz val="9"/>
            <color indexed="81"/>
            <rFont val="Tahoma"/>
            <family val="2"/>
          </rPr>
          <t>Author:</t>
        </r>
        <r>
          <rPr>
            <sz val="9"/>
            <color indexed="81"/>
            <rFont val="Tahoma"/>
            <family val="2"/>
          </rPr>
          <t xml:space="preserve">
"weld" or "attm"</t>
        </r>
      </text>
    </comment>
    <comment ref="M1" authorId="0" shapeId="0" xr:uid="{37D153A2-EEFE-4513-BF36-90AF26504CF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C716814-E7D5-47F4-B1DC-8DF17405CF25}">
      <text>
        <r>
          <rPr>
            <b/>
            <sz val="9"/>
            <color indexed="81"/>
            <rFont val="Tahoma"/>
            <family val="2"/>
          </rPr>
          <t>Author:</t>
        </r>
        <r>
          <rPr>
            <sz val="9"/>
            <color indexed="81"/>
            <rFont val="Tahoma"/>
            <family val="2"/>
          </rPr>
          <t xml:space="preserve">
Maximum No of plotted section is 3 </t>
        </r>
      </text>
    </comment>
    <comment ref="AE1" authorId="0" shapeId="0" xr:uid="{E7A01147-D15A-434B-AE28-2073530D74C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ABE1830-7187-4F2C-BC6E-B350A78B65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4.xml><?xml version="1.0" encoding="utf-8"?>
<comments xmlns="http://schemas.openxmlformats.org/spreadsheetml/2006/main" xmlns:mc="http://schemas.openxmlformats.org/markup-compatibility/2006" xmlns:xr="http://schemas.microsoft.com/office/spreadsheetml/2014/revision" mc:Ignorable="xr">
  <authors>
    <author>Author</author>
    <author>tc={D931EA0F-9087-4D6A-8DB6-62EEDA8F2685}</author>
  </authors>
  <commentList>
    <comment ref="G1" authorId="0" shapeId="0" xr:uid="{63E9D914-734B-45DB-905E-D5019E4D8F8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6B3577E-ECDD-4400-9680-34AE2A97D16D}">
      <text>
        <r>
          <rPr>
            <b/>
            <sz val="9"/>
            <color indexed="81"/>
            <rFont val="Tahoma"/>
            <family val="2"/>
          </rPr>
          <t>Author:</t>
        </r>
        <r>
          <rPr>
            <sz val="9"/>
            <color indexed="81"/>
            <rFont val="Tahoma"/>
            <family val="2"/>
          </rPr>
          <t xml:space="preserve">
"weld" or "attm"</t>
        </r>
      </text>
    </comment>
    <comment ref="M1" authorId="0" shapeId="0" xr:uid="{567642FD-7B23-42BC-A553-BD128F42543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3FEBF68-94FB-44E9-91D6-E15E165F38C6}">
      <text>
        <r>
          <rPr>
            <b/>
            <sz val="9"/>
            <color indexed="81"/>
            <rFont val="Tahoma"/>
            <family val="2"/>
          </rPr>
          <t>Author:</t>
        </r>
        <r>
          <rPr>
            <sz val="9"/>
            <color indexed="81"/>
            <rFont val="Tahoma"/>
            <family val="2"/>
          </rPr>
          <t xml:space="preserve">
Maximum No of plotted section is 3 </t>
        </r>
      </text>
    </comment>
    <comment ref="AE1" authorId="0" shapeId="0" xr:uid="{4847254C-008C-49A3-A219-AF654E5D8AC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931EA0F-9087-4D6A-8DB6-62EEDA8F268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5.xml><?xml version="1.0" encoding="utf-8"?>
<comments xmlns="http://schemas.openxmlformats.org/spreadsheetml/2006/main" xmlns:mc="http://schemas.openxmlformats.org/markup-compatibility/2006" xmlns:xr="http://schemas.microsoft.com/office/spreadsheetml/2014/revision" mc:Ignorable="xr">
  <authors>
    <author>Author</author>
    <author>tc={1ED51AE8-0857-4F26-A7F5-C03E6166D19E}</author>
  </authors>
  <commentList>
    <comment ref="G1" authorId="0" shapeId="0" xr:uid="{CF083BFD-E91A-4867-8263-F7541740AB6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E2621C9-0E49-4530-BECC-6A7C44BDE24A}">
      <text>
        <r>
          <rPr>
            <b/>
            <sz val="9"/>
            <color indexed="81"/>
            <rFont val="Tahoma"/>
            <family val="2"/>
          </rPr>
          <t>Author:</t>
        </r>
        <r>
          <rPr>
            <sz val="9"/>
            <color indexed="81"/>
            <rFont val="Tahoma"/>
            <family val="2"/>
          </rPr>
          <t xml:space="preserve">
"weld" or "attm"</t>
        </r>
      </text>
    </comment>
    <comment ref="M1" authorId="0" shapeId="0" xr:uid="{657F794C-D2B4-415A-9DC4-D6EF30AF905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87C6AC1-0FDE-4895-9479-690F3420D8FF}">
      <text>
        <r>
          <rPr>
            <b/>
            <sz val="9"/>
            <color indexed="81"/>
            <rFont val="Tahoma"/>
            <family val="2"/>
          </rPr>
          <t>Author:</t>
        </r>
        <r>
          <rPr>
            <sz val="9"/>
            <color indexed="81"/>
            <rFont val="Tahoma"/>
            <family val="2"/>
          </rPr>
          <t xml:space="preserve">
Maximum No of plotted section is 3 </t>
        </r>
      </text>
    </comment>
    <comment ref="AE1" authorId="0" shapeId="0" xr:uid="{AFB61DD2-8E50-4D49-80DD-C5B4C02BE6E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ED51AE8-0857-4F26-A7F5-C03E6166D19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6.xml><?xml version="1.0" encoding="utf-8"?>
<comments xmlns="http://schemas.openxmlformats.org/spreadsheetml/2006/main" xmlns:mc="http://schemas.openxmlformats.org/markup-compatibility/2006" xmlns:xr="http://schemas.microsoft.com/office/spreadsheetml/2014/revision" mc:Ignorable="xr">
  <authors>
    <author>Author</author>
    <author>tc={91EB1AD5-121F-4AF3-ADF0-61A7AB4A5EBB}</author>
  </authors>
  <commentList>
    <comment ref="G1" authorId="0" shapeId="0" xr:uid="{2CED9536-CEF2-4BAB-A021-55F722EAA56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ECF4088-A382-452B-BD51-3942B72890C9}">
      <text>
        <r>
          <rPr>
            <b/>
            <sz val="9"/>
            <color indexed="81"/>
            <rFont val="Tahoma"/>
            <family val="2"/>
          </rPr>
          <t>Author:</t>
        </r>
        <r>
          <rPr>
            <sz val="9"/>
            <color indexed="81"/>
            <rFont val="Tahoma"/>
            <family val="2"/>
          </rPr>
          <t xml:space="preserve">
"weld" or "attm"</t>
        </r>
      </text>
    </comment>
    <comment ref="M1" authorId="0" shapeId="0" xr:uid="{1F2B58F5-6173-46F3-A696-F2B118B1840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B240449-51B4-42B1-9068-A4CFD1A31C05}">
      <text>
        <r>
          <rPr>
            <b/>
            <sz val="9"/>
            <color indexed="81"/>
            <rFont val="Tahoma"/>
            <family val="2"/>
          </rPr>
          <t>Author:</t>
        </r>
        <r>
          <rPr>
            <sz val="9"/>
            <color indexed="81"/>
            <rFont val="Tahoma"/>
            <family val="2"/>
          </rPr>
          <t xml:space="preserve">
Maximum No of plotted section is 3 </t>
        </r>
      </text>
    </comment>
    <comment ref="AE1" authorId="0" shapeId="0" xr:uid="{A028175F-51B1-4BBA-A0D9-E84F15B2165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1EB1AD5-121F-4AF3-ADF0-61A7AB4A5EB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7.xml><?xml version="1.0" encoding="utf-8"?>
<comments xmlns="http://schemas.openxmlformats.org/spreadsheetml/2006/main" xmlns:mc="http://schemas.openxmlformats.org/markup-compatibility/2006" xmlns:xr="http://schemas.microsoft.com/office/spreadsheetml/2014/revision" mc:Ignorable="xr">
  <authors>
    <author>Author</author>
    <author>tc={932B7F8D-0A1C-4DE1-9D15-AA45B429C065}</author>
  </authors>
  <commentList>
    <comment ref="G1" authorId="0" shapeId="0" xr:uid="{C87E7CE2-19F6-4DA0-8176-AC4F3A6939F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8C7ED85-4AD1-4D92-830F-951B6E76B0A0}">
      <text>
        <r>
          <rPr>
            <b/>
            <sz val="9"/>
            <color indexed="81"/>
            <rFont val="Tahoma"/>
            <family val="2"/>
          </rPr>
          <t>Author:</t>
        </r>
        <r>
          <rPr>
            <sz val="9"/>
            <color indexed="81"/>
            <rFont val="Tahoma"/>
            <family val="2"/>
          </rPr>
          <t xml:space="preserve">
"weld" or "attm"</t>
        </r>
      </text>
    </comment>
    <comment ref="M1" authorId="0" shapeId="0" xr:uid="{98595C96-142E-4465-B90C-0B12337B0B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B41CB46-F5BF-4C12-AEC5-E6CF01D39C96}">
      <text>
        <r>
          <rPr>
            <b/>
            <sz val="9"/>
            <color indexed="81"/>
            <rFont val="Tahoma"/>
            <family val="2"/>
          </rPr>
          <t>Author:</t>
        </r>
        <r>
          <rPr>
            <sz val="9"/>
            <color indexed="81"/>
            <rFont val="Tahoma"/>
            <family val="2"/>
          </rPr>
          <t xml:space="preserve">
Maximum No of plotted section is 3 </t>
        </r>
      </text>
    </comment>
    <comment ref="AE1" authorId="0" shapeId="0" xr:uid="{8B14A733-9718-4951-9519-6DDF377A791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32B7F8D-0A1C-4DE1-9D15-AA45B429C0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8.xml><?xml version="1.0" encoding="utf-8"?>
<comments xmlns="http://schemas.openxmlformats.org/spreadsheetml/2006/main" xmlns:mc="http://schemas.openxmlformats.org/markup-compatibility/2006" xmlns:xr="http://schemas.microsoft.com/office/spreadsheetml/2014/revision" mc:Ignorable="xr">
  <authors>
    <author>Author</author>
    <author>tc={C986C523-0AE7-4CB6-AF31-8D0A9354B3CF}</author>
  </authors>
  <commentList>
    <comment ref="G1" authorId="0" shapeId="0" xr:uid="{D9D0E673-4173-49B2-8EDF-08551C4E84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7D10091-34A8-41DF-9FB6-4DF526EAA245}">
      <text>
        <r>
          <rPr>
            <b/>
            <sz val="9"/>
            <color indexed="81"/>
            <rFont val="Tahoma"/>
            <family val="2"/>
          </rPr>
          <t>Author:</t>
        </r>
        <r>
          <rPr>
            <sz val="9"/>
            <color indexed="81"/>
            <rFont val="Tahoma"/>
            <family val="2"/>
          </rPr>
          <t xml:space="preserve">
"weld" or "attm"</t>
        </r>
      </text>
    </comment>
    <comment ref="M1" authorId="0" shapeId="0" xr:uid="{0CEF78AE-EBFB-4089-8629-C64874F2E68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61902D6-7540-4C8D-8454-A27A9E410B40}">
      <text>
        <r>
          <rPr>
            <b/>
            <sz val="9"/>
            <color indexed="81"/>
            <rFont val="Tahoma"/>
            <family val="2"/>
          </rPr>
          <t>Author:</t>
        </r>
        <r>
          <rPr>
            <sz val="9"/>
            <color indexed="81"/>
            <rFont val="Tahoma"/>
            <family val="2"/>
          </rPr>
          <t xml:space="preserve">
Maximum No of plotted section is 3 </t>
        </r>
      </text>
    </comment>
    <comment ref="AE1" authorId="0" shapeId="0" xr:uid="{92D6B0CB-C408-4A76-AF9F-4206CEFC8C4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986C523-0AE7-4CB6-AF31-8D0A9354B3C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9.xml><?xml version="1.0" encoding="utf-8"?>
<comments xmlns="http://schemas.openxmlformats.org/spreadsheetml/2006/main" xmlns:mc="http://schemas.openxmlformats.org/markup-compatibility/2006" xmlns:xr="http://schemas.microsoft.com/office/spreadsheetml/2014/revision" mc:Ignorable="xr">
  <authors>
    <author>Author</author>
    <author>tc={0BFE8DFD-D7ED-4A41-8F63-86CEF305883B}</author>
  </authors>
  <commentList>
    <comment ref="G1" authorId="0" shapeId="0" xr:uid="{86C4F0D5-BF84-4A18-8A5C-F4C74FC8BEF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7AC6138-EE88-41BD-97AB-6D1A501A269D}">
      <text>
        <r>
          <rPr>
            <b/>
            <sz val="9"/>
            <color indexed="81"/>
            <rFont val="Tahoma"/>
            <family val="2"/>
          </rPr>
          <t>Author:</t>
        </r>
        <r>
          <rPr>
            <sz val="9"/>
            <color indexed="81"/>
            <rFont val="Tahoma"/>
            <family val="2"/>
          </rPr>
          <t xml:space="preserve">
"weld" or "attm"</t>
        </r>
      </text>
    </comment>
    <comment ref="M1" authorId="0" shapeId="0" xr:uid="{5DD4DAA9-EA08-4379-B5E4-AB92715DEE9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D4DE569-15EE-42B1-A459-ADC2805F60EB}">
      <text>
        <r>
          <rPr>
            <b/>
            <sz val="9"/>
            <color indexed="81"/>
            <rFont val="Tahoma"/>
            <family val="2"/>
          </rPr>
          <t>Author:</t>
        </r>
        <r>
          <rPr>
            <sz val="9"/>
            <color indexed="81"/>
            <rFont val="Tahoma"/>
            <family val="2"/>
          </rPr>
          <t xml:space="preserve">
Maximum No of plotted section is 3 </t>
        </r>
      </text>
    </comment>
    <comment ref="AE1" authorId="0" shapeId="0" xr:uid="{931F8BD5-2FFE-4FA5-96F7-62D31C8BF69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BFE8DFD-D7ED-4A41-8F63-86CEF305883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tc={83932016-E044-4D22-ACA2-CF099A1B09A6}</author>
  </authors>
  <commentList>
    <comment ref="G1" authorId="0" shapeId="0" xr:uid="{8E26CCEB-6485-45FC-A4D9-BD0DC281394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8B114A9-4D23-4D04-9B13-49484EB9B4A3}">
      <text>
        <r>
          <rPr>
            <b/>
            <sz val="9"/>
            <color indexed="81"/>
            <rFont val="Tahoma"/>
            <family val="2"/>
          </rPr>
          <t>Author:</t>
        </r>
        <r>
          <rPr>
            <sz val="9"/>
            <color indexed="81"/>
            <rFont val="Tahoma"/>
            <family val="2"/>
          </rPr>
          <t xml:space="preserve">
"weld" or "attm"</t>
        </r>
      </text>
    </comment>
    <comment ref="M1" authorId="0" shapeId="0" xr:uid="{1D1AFD22-13C0-4AFA-BE99-DB4FF595C0A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5BC38D3-C7A7-4ABC-8AA2-E71200504112}">
      <text>
        <r>
          <rPr>
            <b/>
            <sz val="9"/>
            <color indexed="81"/>
            <rFont val="Tahoma"/>
            <family val="2"/>
          </rPr>
          <t>Author:</t>
        </r>
        <r>
          <rPr>
            <sz val="9"/>
            <color indexed="81"/>
            <rFont val="Tahoma"/>
            <family val="2"/>
          </rPr>
          <t xml:space="preserve">
Maximum No of plotted section is 3 </t>
        </r>
      </text>
    </comment>
    <comment ref="AE1" authorId="0" shapeId="0" xr:uid="{70362BF0-8213-4E37-917E-4331A7FD7A8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3932016-E044-4D22-ACA2-CF099A1B09A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0.xml><?xml version="1.0" encoding="utf-8"?>
<comments xmlns="http://schemas.openxmlformats.org/spreadsheetml/2006/main" xmlns:mc="http://schemas.openxmlformats.org/markup-compatibility/2006" xmlns:xr="http://schemas.microsoft.com/office/spreadsheetml/2014/revision" mc:Ignorable="xr">
  <authors>
    <author>Author</author>
    <author>tc={3C80C37D-4F81-4A07-BB0D-F7F9356F0F12}</author>
  </authors>
  <commentList>
    <comment ref="G1" authorId="0" shapeId="0" xr:uid="{8D2372B7-4AAD-4714-BD87-2F689E54F38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34FD336-DCDA-430A-BFEB-7EC2A6B239A4}">
      <text>
        <r>
          <rPr>
            <b/>
            <sz val="9"/>
            <color indexed="81"/>
            <rFont val="Tahoma"/>
            <family val="2"/>
          </rPr>
          <t>Author:</t>
        </r>
        <r>
          <rPr>
            <sz val="9"/>
            <color indexed="81"/>
            <rFont val="Tahoma"/>
            <family val="2"/>
          </rPr>
          <t xml:space="preserve">
"weld" or "attm"</t>
        </r>
      </text>
    </comment>
    <comment ref="M1" authorId="0" shapeId="0" xr:uid="{39CAB53A-1435-4D33-A10D-ECFB0927119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AE3BAF5-693B-4AE3-A102-BE7B4DED0C9A}">
      <text>
        <r>
          <rPr>
            <b/>
            <sz val="9"/>
            <color indexed="81"/>
            <rFont val="Tahoma"/>
            <family val="2"/>
          </rPr>
          <t>Author:</t>
        </r>
        <r>
          <rPr>
            <sz val="9"/>
            <color indexed="81"/>
            <rFont val="Tahoma"/>
            <family val="2"/>
          </rPr>
          <t xml:space="preserve">
Maximum No of plotted section is 3 </t>
        </r>
      </text>
    </comment>
    <comment ref="AE1" authorId="0" shapeId="0" xr:uid="{0265D047-8DD0-4A2E-A67F-801FA0E43A6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C80C37D-4F81-4A07-BB0D-F7F9356F0F1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1.xml><?xml version="1.0" encoding="utf-8"?>
<comments xmlns="http://schemas.openxmlformats.org/spreadsheetml/2006/main" xmlns:mc="http://schemas.openxmlformats.org/markup-compatibility/2006" xmlns:xr="http://schemas.microsoft.com/office/spreadsheetml/2014/revision" mc:Ignorable="xr">
  <authors>
    <author>Author</author>
    <author>tc={3063EBAD-E377-438A-B9B8-87A275078B90}</author>
  </authors>
  <commentList>
    <comment ref="G1" authorId="0" shapeId="0" xr:uid="{06316791-012D-46D1-BA47-B41B580B1DA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AE96D3E-04CE-491B-A3EC-A347BF873517}">
      <text>
        <r>
          <rPr>
            <b/>
            <sz val="9"/>
            <color indexed="81"/>
            <rFont val="Tahoma"/>
            <family val="2"/>
          </rPr>
          <t>Author:</t>
        </r>
        <r>
          <rPr>
            <sz val="9"/>
            <color indexed="81"/>
            <rFont val="Tahoma"/>
            <family val="2"/>
          </rPr>
          <t xml:space="preserve">
"weld" or "attm"</t>
        </r>
      </text>
    </comment>
    <comment ref="M1" authorId="0" shapeId="0" xr:uid="{FEAAF025-7FF6-42E1-92EC-5D4D142B988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099DA55-9DEF-48A6-9572-189F84C2FF21}">
      <text>
        <r>
          <rPr>
            <b/>
            <sz val="9"/>
            <color indexed="81"/>
            <rFont val="Tahoma"/>
            <family val="2"/>
          </rPr>
          <t>Author:</t>
        </r>
        <r>
          <rPr>
            <sz val="9"/>
            <color indexed="81"/>
            <rFont val="Tahoma"/>
            <family val="2"/>
          </rPr>
          <t xml:space="preserve">
Maximum No of plotted section is 3 </t>
        </r>
      </text>
    </comment>
    <comment ref="AE1" authorId="0" shapeId="0" xr:uid="{8BD7D14B-6666-4AC6-89BB-05528D05624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063EBAD-E377-438A-B9B8-87A275078B9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2.xml><?xml version="1.0" encoding="utf-8"?>
<comments xmlns="http://schemas.openxmlformats.org/spreadsheetml/2006/main" xmlns:mc="http://schemas.openxmlformats.org/markup-compatibility/2006" xmlns:xr="http://schemas.microsoft.com/office/spreadsheetml/2014/revision" mc:Ignorable="xr">
  <authors>
    <author>Author</author>
    <author>tc={CBC056C8-7BD4-4785-8B05-CDD1691FD790}</author>
  </authors>
  <commentList>
    <comment ref="G1" authorId="0" shapeId="0" xr:uid="{AACD440E-3295-4A71-8EDC-BB04D980705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339D0D-5E45-4015-84C4-0747030747AB}">
      <text>
        <r>
          <rPr>
            <b/>
            <sz val="9"/>
            <color indexed="81"/>
            <rFont val="Tahoma"/>
            <family val="2"/>
          </rPr>
          <t>Author:</t>
        </r>
        <r>
          <rPr>
            <sz val="9"/>
            <color indexed="81"/>
            <rFont val="Tahoma"/>
            <family val="2"/>
          </rPr>
          <t xml:space="preserve">
"weld" or "attm"</t>
        </r>
      </text>
    </comment>
    <comment ref="M1" authorId="0" shapeId="0" xr:uid="{AB8200CD-4565-412F-9276-ECBB909B13E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5253BBB-0638-45B3-9166-F0E2DA37221A}">
      <text>
        <r>
          <rPr>
            <b/>
            <sz val="9"/>
            <color indexed="81"/>
            <rFont val="Tahoma"/>
            <family val="2"/>
          </rPr>
          <t>Author:</t>
        </r>
        <r>
          <rPr>
            <sz val="9"/>
            <color indexed="81"/>
            <rFont val="Tahoma"/>
            <family val="2"/>
          </rPr>
          <t xml:space="preserve">
Maximum No of plotted section is 3 </t>
        </r>
      </text>
    </comment>
    <comment ref="AE1" authorId="0" shapeId="0" xr:uid="{39EF05B7-B2CF-4D55-BEEE-CDF70AF0C0A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BC056C8-7BD4-4785-8B05-CDD1691FD79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3.xml><?xml version="1.0" encoding="utf-8"?>
<comments xmlns="http://schemas.openxmlformats.org/spreadsheetml/2006/main" xmlns:mc="http://schemas.openxmlformats.org/markup-compatibility/2006" xmlns:xr="http://schemas.microsoft.com/office/spreadsheetml/2014/revision" mc:Ignorable="xr">
  <authors>
    <author>Author</author>
    <author>tc={BDC018A3-5477-4074-9ED8-629A00864D2F}</author>
  </authors>
  <commentList>
    <comment ref="G1" authorId="0" shapeId="0" xr:uid="{60F7E5BD-7D3A-4DEA-A07E-B6CD0B483A9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28BE875-5B1B-4981-86C7-034117234182}">
      <text>
        <r>
          <rPr>
            <b/>
            <sz val="9"/>
            <color indexed="81"/>
            <rFont val="Tahoma"/>
            <family val="2"/>
          </rPr>
          <t>Author:</t>
        </r>
        <r>
          <rPr>
            <sz val="9"/>
            <color indexed="81"/>
            <rFont val="Tahoma"/>
            <family val="2"/>
          </rPr>
          <t xml:space="preserve">
"weld" or "attm"</t>
        </r>
      </text>
    </comment>
    <comment ref="M1" authorId="0" shapeId="0" xr:uid="{87503A92-BAF8-49D2-B687-9290FD7C937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962FCA1-492E-4906-B530-DA5F059651E8}">
      <text>
        <r>
          <rPr>
            <b/>
            <sz val="9"/>
            <color indexed="81"/>
            <rFont val="Tahoma"/>
            <family val="2"/>
          </rPr>
          <t>Author:</t>
        </r>
        <r>
          <rPr>
            <sz val="9"/>
            <color indexed="81"/>
            <rFont val="Tahoma"/>
            <family val="2"/>
          </rPr>
          <t xml:space="preserve">
Maximum No of plotted section is 3 </t>
        </r>
      </text>
    </comment>
    <comment ref="AE1" authorId="0" shapeId="0" xr:uid="{2004F333-32D2-4A04-AAF7-089FFFF6480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DC018A3-5477-4074-9ED8-629A00864D2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4.xml><?xml version="1.0" encoding="utf-8"?>
<comments xmlns="http://schemas.openxmlformats.org/spreadsheetml/2006/main" xmlns:mc="http://schemas.openxmlformats.org/markup-compatibility/2006" xmlns:xr="http://schemas.microsoft.com/office/spreadsheetml/2014/revision" mc:Ignorable="xr">
  <authors>
    <author>Author</author>
    <author>tc={1D67F783-79FB-4EB1-92FA-AAE4D7D5528F}</author>
  </authors>
  <commentList>
    <comment ref="G1" authorId="0" shapeId="0" xr:uid="{D747022B-EC9F-4A81-A646-67132DD29F9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035AAF9-20C1-4C8F-8EA0-8149CEDFCA5C}">
      <text>
        <r>
          <rPr>
            <b/>
            <sz val="9"/>
            <color indexed="81"/>
            <rFont val="Tahoma"/>
            <family val="2"/>
          </rPr>
          <t>Author:</t>
        </r>
        <r>
          <rPr>
            <sz val="9"/>
            <color indexed="81"/>
            <rFont val="Tahoma"/>
            <family val="2"/>
          </rPr>
          <t xml:space="preserve">
"weld" or "attm"</t>
        </r>
      </text>
    </comment>
    <comment ref="M1" authorId="0" shapeId="0" xr:uid="{99F41AD9-7AC2-4867-B953-1BFFB0B40F0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D0D0139-4924-4B98-BA3B-26D99382395F}">
      <text>
        <r>
          <rPr>
            <b/>
            <sz val="9"/>
            <color indexed="81"/>
            <rFont val="Tahoma"/>
            <family val="2"/>
          </rPr>
          <t>Author:</t>
        </r>
        <r>
          <rPr>
            <sz val="9"/>
            <color indexed="81"/>
            <rFont val="Tahoma"/>
            <family val="2"/>
          </rPr>
          <t xml:space="preserve">
Maximum No of plotted section is 3 </t>
        </r>
      </text>
    </comment>
    <comment ref="AE1" authorId="0" shapeId="0" xr:uid="{C9DCEC6D-7681-4A25-8D14-05D9D351146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D67F783-79FB-4EB1-92FA-AAE4D7D5528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5.xml><?xml version="1.0" encoding="utf-8"?>
<comments xmlns="http://schemas.openxmlformats.org/spreadsheetml/2006/main" xmlns:mc="http://schemas.openxmlformats.org/markup-compatibility/2006" xmlns:xr="http://schemas.microsoft.com/office/spreadsheetml/2014/revision" mc:Ignorable="xr">
  <authors>
    <author>Author</author>
    <author>tc={3448641E-9A6B-41C3-A0BE-2052279596D9}</author>
  </authors>
  <commentList>
    <comment ref="G1" authorId="0" shapeId="0" xr:uid="{4245C23F-0962-4462-9FB0-9DAB8B54AB1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B5B83C6-920A-43F1-9EA7-0D8BFA7FDA70}">
      <text>
        <r>
          <rPr>
            <b/>
            <sz val="9"/>
            <color indexed="81"/>
            <rFont val="Tahoma"/>
            <family val="2"/>
          </rPr>
          <t>Author:</t>
        </r>
        <r>
          <rPr>
            <sz val="9"/>
            <color indexed="81"/>
            <rFont val="Tahoma"/>
            <family val="2"/>
          </rPr>
          <t xml:space="preserve">
"weld" or "attm"</t>
        </r>
      </text>
    </comment>
    <comment ref="M1" authorId="0" shapeId="0" xr:uid="{A262ED64-90A4-4237-B62C-2EE5C18B7FA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42404FD-2CEF-4C86-8E98-42483ED6D5B0}">
      <text>
        <r>
          <rPr>
            <b/>
            <sz val="9"/>
            <color indexed="81"/>
            <rFont val="Tahoma"/>
            <family val="2"/>
          </rPr>
          <t>Author:</t>
        </r>
        <r>
          <rPr>
            <sz val="9"/>
            <color indexed="81"/>
            <rFont val="Tahoma"/>
            <family val="2"/>
          </rPr>
          <t xml:space="preserve">
Maximum No of plotted section is 3 </t>
        </r>
      </text>
    </comment>
    <comment ref="AE1" authorId="0" shapeId="0" xr:uid="{7CA5E8C6-1E03-4A78-80FD-DB4FF59EDBB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448641E-9A6B-41C3-A0BE-2052279596D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6.xml><?xml version="1.0" encoding="utf-8"?>
<comments xmlns="http://schemas.openxmlformats.org/spreadsheetml/2006/main" xmlns:mc="http://schemas.openxmlformats.org/markup-compatibility/2006" xmlns:xr="http://schemas.microsoft.com/office/spreadsheetml/2014/revision" mc:Ignorable="xr">
  <authors>
    <author>Author</author>
    <author>tc={59A373FF-6AA4-4699-A7E4-B2BA27764E5D}</author>
  </authors>
  <commentList>
    <comment ref="G1" authorId="0" shapeId="0" xr:uid="{B2F8EBDA-0F1A-431B-AC46-4EFE9ED042B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5BAE26F-A118-4F24-B395-80AB1135E3DF}">
      <text>
        <r>
          <rPr>
            <b/>
            <sz val="9"/>
            <color indexed="81"/>
            <rFont val="Tahoma"/>
            <family val="2"/>
          </rPr>
          <t>Author:</t>
        </r>
        <r>
          <rPr>
            <sz val="9"/>
            <color indexed="81"/>
            <rFont val="Tahoma"/>
            <family val="2"/>
          </rPr>
          <t xml:space="preserve">
"weld" or "attm"</t>
        </r>
      </text>
    </comment>
    <comment ref="M1" authorId="0" shapeId="0" xr:uid="{C7D151CE-CE20-44CA-939B-54DF2B7A76B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3E5E8AB-3490-4B37-80B9-3ACC45F82732}">
      <text>
        <r>
          <rPr>
            <b/>
            <sz val="9"/>
            <color indexed="81"/>
            <rFont val="Tahoma"/>
            <family val="2"/>
          </rPr>
          <t>Author:</t>
        </r>
        <r>
          <rPr>
            <sz val="9"/>
            <color indexed="81"/>
            <rFont val="Tahoma"/>
            <family val="2"/>
          </rPr>
          <t xml:space="preserve">
Maximum No of plotted section is 3 </t>
        </r>
      </text>
    </comment>
    <comment ref="AE1" authorId="0" shapeId="0" xr:uid="{5FA6F401-25F9-4928-A121-FBE99C18C0F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9A373FF-6AA4-4699-A7E4-B2BA27764E5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7.xml><?xml version="1.0" encoding="utf-8"?>
<comments xmlns="http://schemas.openxmlformats.org/spreadsheetml/2006/main" xmlns:mc="http://schemas.openxmlformats.org/markup-compatibility/2006" xmlns:xr="http://schemas.microsoft.com/office/spreadsheetml/2014/revision" mc:Ignorable="xr">
  <authors>
    <author>Author</author>
    <author>tc={1BAC9C20-C3C4-4093-B505-6D6E4D14B016}</author>
  </authors>
  <commentList>
    <comment ref="G1" authorId="0" shapeId="0" xr:uid="{112460F3-74EB-4C61-A6E1-3A121AD0254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1F7EF58-9AF4-43ED-B8BF-D7614DB3CE92}">
      <text>
        <r>
          <rPr>
            <b/>
            <sz val="9"/>
            <color indexed="81"/>
            <rFont val="Tahoma"/>
            <family val="2"/>
          </rPr>
          <t>Author:</t>
        </r>
        <r>
          <rPr>
            <sz val="9"/>
            <color indexed="81"/>
            <rFont val="Tahoma"/>
            <family val="2"/>
          </rPr>
          <t xml:space="preserve">
"weld" or "attm"</t>
        </r>
      </text>
    </comment>
    <comment ref="M1" authorId="0" shapeId="0" xr:uid="{38836F66-5AFF-49CC-8ADE-FFA2478ED60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BA0F963-0718-4063-99D3-93C480237358}">
      <text>
        <r>
          <rPr>
            <b/>
            <sz val="9"/>
            <color indexed="81"/>
            <rFont val="Tahoma"/>
            <family val="2"/>
          </rPr>
          <t>Author:</t>
        </r>
        <r>
          <rPr>
            <sz val="9"/>
            <color indexed="81"/>
            <rFont val="Tahoma"/>
            <family val="2"/>
          </rPr>
          <t xml:space="preserve">
Maximum No of plotted section is 3 </t>
        </r>
      </text>
    </comment>
    <comment ref="AE1" authorId="0" shapeId="0" xr:uid="{38D2607E-013A-4165-BEE2-9012796E6F2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BAC9C20-C3C4-4093-B505-6D6E4D14B01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8.xml><?xml version="1.0" encoding="utf-8"?>
<comments xmlns="http://schemas.openxmlformats.org/spreadsheetml/2006/main" xmlns:mc="http://schemas.openxmlformats.org/markup-compatibility/2006" xmlns:xr="http://schemas.microsoft.com/office/spreadsheetml/2014/revision" mc:Ignorable="xr">
  <authors>
    <author>Author</author>
    <author>tc={C4C8E4B7-1BCA-4644-B4AA-5DBCBC251D72}</author>
  </authors>
  <commentList>
    <comment ref="G1" authorId="0" shapeId="0" xr:uid="{455A6852-F523-4909-B5EF-186D7D6D19C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6458BEC-16ED-411D-8EC1-C5B66770A3A7}">
      <text>
        <r>
          <rPr>
            <b/>
            <sz val="9"/>
            <color indexed="81"/>
            <rFont val="Tahoma"/>
            <family val="2"/>
          </rPr>
          <t>Author:</t>
        </r>
        <r>
          <rPr>
            <sz val="9"/>
            <color indexed="81"/>
            <rFont val="Tahoma"/>
            <family val="2"/>
          </rPr>
          <t xml:space="preserve">
"weld" or "attm"</t>
        </r>
      </text>
    </comment>
    <comment ref="M1" authorId="0" shapeId="0" xr:uid="{F615C9CF-1B68-400C-B05C-73516C8B3FF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5E3A549-3210-49DC-9F93-2FFEE4C89E8E}">
      <text>
        <r>
          <rPr>
            <b/>
            <sz val="9"/>
            <color indexed="81"/>
            <rFont val="Tahoma"/>
            <family val="2"/>
          </rPr>
          <t>Author:</t>
        </r>
        <r>
          <rPr>
            <sz val="9"/>
            <color indexed="81"/>
            <rFont val="Tahoma"/>
            <family val="2"/>
          </rPr>
          <t xml:space="preserve">
Maximum No of plotted section is 3 </t>
        </r>
      </text>
    </comment>
    <comment ref="AE1" authorId="0" shapeId="0" xr:uid="{31D1ECDE-1EDA-4C84-B83B-5BCD493B324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4C8E4B7-1BCA-4644-B4AA-5DBCBC251D7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9.xml><?xml version="1.0" encoding="utf-8"?>
<comments xmlns="http://schemas.openxmlformats.org/spreadsheetml/2006/main" xmlns:mc="http://schemas.openxmlformats.org/markup-compatibility/2006" xmlns:xr="http://schemas.microsoft.com/office/spreadsheetml/2014/revision" mc:Ignorable="xr">
  <authors>
    <author>Author</author>
    <author>tc={61F51D41-BB43-4C0D-9907-DB512758637E}</author>
  </authors>
  <commentList>
    <comment ref="G1" authorId="0" shapeId="0" xr:uid="{83EE5558-0CB0-4548-9AB1-9C12E1ADA49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80EE5B0-F73C-466C-9F9C-32CBA57FA222}">
      <text>
        <r>
          <rPr>
            <b/>
            <sz val="9"/>
            <color indexed="81"/>
            <rFont val="Tahoma"/>
            <family val="2"/>
          </rPr>
          <t>Author:</t>
        </r>
        <r>
          <rPr>
            <sz val="9"/>
            <color indexed="81"/>
            <rFont val="Tahoma"/>
            <family val="2"/>
          </rPr>
          <t xml:space="preserve">
"weld" or "attm"</t>
        </r>
      </text>
    </comment>
    <comment ref="M1" authorId="0" shapeId="0" xr:uid="{BFEBF7E4-8AA7-4042-848B-91FD16BD6C7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D1D9D43-84EE-48C4-A5D2-583140601558}">
      <text>
        <r>
          <rPr>
            <b/>
            <sz val="9"/>
            <color indexed="81"/>
            <rFont val="Tahoma"/>
            <family val="2"/>
          </rPr>
          <t>Author:</t>
        </r>
        <r>
          <rPr>
            <sz val="9"/>
            <color indexed="81"/>
            <rFont val="Tahoma"/>
            <family val="2"/>
          </rPr>
          <t xml:space="preserve">
Maximum No of plotted section is 3 </t>
        </r>
      </text>
    </comment>
    <comment ref="AE1" authorId="0" shapeId="0" xr:uid="{C19A0642-46EB-4CFA-B316-84625AADBE3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1F51D41-BB43-4C0D-9907-DB512758637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tc={36739F78-5432-48A4-B937-1AE582714235}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6739F78-5432-48A4-B937-1AE58271423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0.xml><?xml version="1.0" encoding="utf-8"?>
<comments xmlns="http://schemas.openxmlformats.org/spreadsheetml/2006/main" xmlns:mc="http://schemas.openxmlformats.org/markup-compatibility/2006" xmlns:xr="http://schemas.microsoft.com/office/spreadsheetml/2014/revision" mc:Ignorable="xr">
  <authors>
    <author>Author</author>
    <author>tc={D01C9767-8410-4A80-B386-B4BE7DC06D39}</author>
  </authors>
  <commentList>
    <comment ref="G1" authorId="0" shapeId="0" xr:uid="{65181A93-3B5D-4616-BC00-E55A851DAE4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DF1D4C5-8E01-4648-94C3-57948818A98C}">
      <text>
        <r>
          <rPr>
            <b/>
            <sz val="9"/>
            <color indexed="81"/>
            <rFont val="Tahoma"/>
            <family val="2"/>
          </rPr>
          <t>Author:</t>
        </r>
        <r>
          <rPr>
            <sz val="9"/>
            <color indexed="81"/>
            <rFont val="Tahoma"/>
            <family val="2"/>
          </rPr>
          <t xml:space="preserve">
"weld" or "attm"</t>
        </r>
      </text>
    </comment>
    <comment ref="M1" authorId="0" shapeId="0" xr:uid="{5753FA52-A9F4-42F0-820C-2DFFAE49221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1177058-3635-49CD-B812-94538F01C3CD}">
      <text>
        <r>
          <rPr>
            <b/>
            <sz val="9"/>
            <color indexed="81"/>
            <rFont val="Tahoma"/>
            <family val="2"/>
          </rPr>
          <t>Author:</t>
        </r>
        <r>
          <rPr>
            <sz val="9"/>
            <color indexed="81"/>
            <rFont val="Tahoma"/>
            <family val="2"/>
          </rPr>
          <t xml:space="preserve">
Maximum No of plotted section is 3 </t>
        </r>
      </text>
    </comment>
    <comment ref="AE1" authorId="0" shapeId="0" xr:uid="{CEF10009-A7F7-4AB1-9221-A97DCDB79B9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01C9767-8410-4A80-B386-B4BE7DC06D3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1.xml><?xml version="1.0" encoding="utf-8"?>
<comments xmlns="http://schemas.openxmlformats.org/spreadsheetml/2006/main" xmlns:mc="http://schemas.openxmlformats.org/markup-compatibility/2006" xmlns:xr="http://schemas.microsoft.com/office/spreadsheetml/2014/revision" mc:Ignorable="xr">
  <authors>
    <author>Author</author>
    <author>tc={34FC6C29-C27D-4D7C-AC90-C55238D05346}</author>
  </authors>
  <commentList>
    <comment ref="G1" authorId="0" shapeId="0" xr:uid="{F72ADA72-657D-489B-9BE6-04A83FF76EB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90BD22E-EED4-4F89-A58D-792E74F8DE4B}">
      <text>
        <r>
          <rPr>
            <b/>
            <sz val="9"/>
            <color indexed="81"/>
            <rFont val="Tahoma"/>
            <family val="2"/>
          </rPr>
          <t>Author:</t>
        </r>
        <r>
          <rPr>
            <sz val="9"/>
            <color indexed="81"/>
            <rFont val="Tahoma"/>
            <family val="2"/>
          </rPr>
          <t xml:space="preserve">
"weld" or "attm"</t>
        </r>
      </text>
    </comment>
    <comment ref="M1" authorId="0" shapeId="0" xr:uid="{175C7310-3667-4A7A-898F-688F686AF5A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2DC5F16-DA07-4189-B108-A097C7F9D8D7}">
      <text>
        <r>
          <rPr>
            <b/>
            <sz val="9"/>
            <color indexed="81"/>
            <rFont val="Tahoma"/>
            <family val="2"/>
          </rPr>
          <t>Author:</t>
        </r>
        <r>
          <rPr>
            <sz val="9"/>
            <color indexed="81"/>
            <rFont val="Tahoma"/>
            <family val="2"/>
          </rPr>
          <t xml:space="preserve">
Maximum No of plotted section is 3 </t>
        </r>
      </text>
    </comment>
    <comment ref="AE1" authorId="0" shapeId="0" xr:uid="{965B2CC3-1226-4CA6-8A20-FBFE127BBEC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4FC6C29-C27D-4D7C-AC90-C55238D0534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2.xml><?xml version="1.0" encoding="utf-8"?>
<comments xmlns="http://schemas.openxmlformats.org/spreadsheetml/2006/main" xmlns:mc="http://schemas.openxmlformats.org/markup-compatibility/2006" xmlns:xr="http://schemas.microsoft.com/office/spreadsheetml/2014/revision" mc:Ignorable="xr">
  <authors>
    <author>Author</author>
    <author>tc={71018B40-7FDB-4AF9-982E-1ADBA5975FFD}</author>
  </authors>
  <commentList>
    <comment ref="G1" authorId="0" shapeId="0" xr:uid="{64E9CE33-F07F-4798-B3C7-63C78424189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7E03094-A74A-42E3-A34B-0F1042C36354}">
      <text>
        <r>
          <rPr>
            <b/>
            <sz val="9"/>
            <color indexed="81"/>
            <rFont val="Tahoma"/>
            <family val="2"/>
          </rPr>
          <t>Author:</t>
        </r>
        <r>
          <rPr>
            <sz val="9"/>
            <color indexed="81"/>
            <rFont val="Tahoma"/>
            <family val="2"/>
          </rPr>
          <t xml:space="preserve">
"weld" or "attm"</t>
        </r>
      </text>
    </comment>
    <comment ref="M1" authorId="0" shapeId="0" xr:uid="{DC63F4E6-604E-493F-9718-ED41F6F5F27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E104313-0223-4778-BC39-1F8B76A2D0A3}">
      <text>
        <r>
          <rPr>
            <b/>
            <sz val="9"/>
            <color indexed="81"/>
            <rFont val="Tahoma"/>
            <family val="2"/>
          </rPr>
          <t>Author:</t>
        </r>
        <r>
          <rPr>
            <sz val="9"/>
            <color indexed="81"/>
            <rFont val="Tahoma"/>
            <family val="2"/>
          </rPr>
          <t xml:space="preserve">
Maximum No of plotted section is 3 </t>
        </r>
      </text>
    </comment>
    <comment ref="AE1" authorId="0" shapeId="0" xr:uid="{E6493E0D-F3DB-4904-BA56-D3E24B21BBE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1018B40-7FDB-4AF9-982E-1ADBA5975FF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3.xml><?xml version="1.0" encoding="utf-8"?>
<comments xmlns="http://schemas.openxmlformats.org/spreadsheetml/2006/main" xmlns:mc="http://schemas.openxmlformats.org/markup-compatibility/2006" xmlns:xr="http://schemas.microsoft.com/office/spreadsheetml/2014/revision" mc:Ignorable="xr">
  <authors>
    <author>Author</author>
    <author>tc={2E6588D7-89F2-46A7-987F-CDF918A19D13}</author>
  </authors>
  <commentList>
    <comment ref="G1" authorId="0" shapeId="0" xr:uid="{1278CA66-152E-4DD1-AF6B-F5FAF8718D5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24727BF-3335-4F0B-ACD9-48BCBCB37474}">
      <text>
        <r>
          <rPr>
            <b/>
            <sz val="9"/>
            <color indexed="81"/>
            <rFont val="Tahoma"/>
            <family val="2"/>
          </rPr>
          <t>Author:</t>
        </r>
        <r>
          <rPr>
            <sz val="9"/>
            <color indexed="81"/>
            <rFont val="Tahoma"/>
            <family val="2"/>
          </rPr>
          <t xml:space="preserve">
"weld" or "attm"</t>
        </r>
      </text>
    </comment>
    <comment ref="M1" authorId="0" shapeId="0" xr:uid="{C43BD6E5-B024-4BC9-B767-343DB44B48B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2E8FFC4-B21B-4CDF-8BDF-C251B67A701C}">
      <text>
        <r>
          <rPr>
            <b/>
            <sz val="9"/>
            <color indexed="81"/>
            <rFont val="Tahoma"/>
            <family val="2"/>
          </rPr>
          <t>Author:</t>
        </r>
        <r>
          <rPr>
            <sz val="9"/>
            <color indexed="81"/>
            <rFont val="Tahoma"/>
            <family val="2"/>
          </rPr>
          <t xml:space="preserve">
Maximum No of plotted section is 3 </t>
        </r>
      </text>
    </comment>
    <comment ref="AE1" authorId="0" shapeId="0" xr:uid="{A20B454A-0769-4A25-B80B-85BD6305B21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E6588D7-89F2-46A7-987F-CDF918A19D1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C0FFA8E-AAAA-423E-B583-4751ACF26C9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1DFED03-03E0-44DB-BA73-3CA6AE883AF0}">
      <text>
        <r>
          <rPr>
            <b/>
            <sz val="9"/>
            <color indexed="81"/>
            <rFont val="Tahoma"/>
            <family val="2"/>
          </rPr>
          <t>Author:</t>
        </r>
        <r>
          <rPr>
            <sz val="9"/>
            <color indexed="81"/>
            <rFont val="Tahoma"/>
            <family val="2"/>
          </rPr>
          <t xml:space="preserve">
"weld" or "attm"</t>
        </r>
      </text>
    </comment>
    <comment ref="M1" authorId="0" shapeId="0" xr:uid="{AADD2292-A4C6-402F-B734-34AD5F360AB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A5E6546-22FE-410A-88A5-358A8EB920A0}">
      <text>
        <r>
          <rPr>
            <b/>
            <sz val="9"/>
            <color indexed="81"/>
            <rFont val="Tahoma"/>
            <family val="2"/>
          </rPr>
          <t>Author:</t>
        </r>
        <r>
          <rPr>
            <sz val="9"/>
            <color indexed="81"/>
            <rFont val="Tahoma"/>
            <family val="2"/>
          </rPr>
          <t xml:space="preserve">
Maximum No of plotted section is 3 </t>
        </r>
      </text>
    </comment>
    <comment ref="AE1" authorId="0" shapeId="0" xr:uid="{F2189443-8E45-47D3-9DAE-E3E7958CE5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2B6B61B-600A-434B-9547-E011003B6CA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616D54A-D548-4D0B-A6B4-7061E583ECAC}">
      <text>
        <r>
          <rPr>
            <b/>
            <sz val="9"/>
            <color indexed="81"/>
            <rFont val="Tahoma"/>
            <family val="2"/>
          </rPr>
          <t>Author:</t>
        </r>
        <r>
          <rPr>
            <sz val="9"/>
            <color indexed="81"/>
            <rFont val="Tahoma"/>
            <family val="2"/>
          </rPr>
          <t xml:space="preserve">
"weld" or "attm"</t>
        </r>
      </text>
    </comment>
    <comment ref="M1" authorId="0" shapeId="0" xr:uid="{CE2D59C2-C50A-4E19-B37C-9A01E09594E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A9E225E-6741-48B1-BEFC-370CD6E368BF}">
      <text>
        <r>
          <rPr>
            <b/>
            <sz val="9"/>
            <color indexed="81"/>
            <rFont val="Tahoma"/>
            <family val="2"/>
          </rPr>
          <t>Author:</t>
        </r>
        <r>
          <rPr>
            <sz val="9"/>
            <color indexed="81"/>
            <rFont val="Tahoma"/>
            <family val="2"/>
          </rPr>
          <t xml:space="preserve">
Maximum No of plotted section is 3 </t>
        </r>
      </text>
    </comment>
    <comment ref="AE1" authorId="0" shapeId="0" xr:uid="{E87091CC-C1F7-4F35-9739-239A0203E71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64FA021-5368-43DD-AF13-D8E46C055A5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B3AF2E4-CC5C-4414-A25D-A173CB098689}">
      <text>
        <r>
          <rPr>
            <b/>
            <sz val="9"/>
            <color indexed="81"/>
            <rFont val="Tahoma"/>
            <family val="2"/>
          </rPr>
          <t>Author:</t>
        </r>
        <r>
          <rPr>
            <sz val="9"/>
            <color indexed="81"/>
            <rFont val="Tahoma"/>
            <family val="2"/>
          </rPr>
          <t xml:space="preserve">
"weld" or "attm"</t>
        </r>
      </text>
    </comment>
    <comment ref="M1" authorId="0" shapeId="0" xr:uid="{F7739BAB-AE0A-4186-92B7-5293F559686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7216F6E-1E4C-4753-B348-497AD75FA3FC}">
      <text>
        <r>
          <rPr>
            <b/>
            <sz val="9"/>
            <color indexed="81"/>
            <rFont val="Tahoma"/>
            <family val="2"/>
          </rPr>
          <t>Author:</t>
        </r>
        <r>
          <rPr>
            <sz val="9"/>
            <color indexed="81"/>
            <rFont val="Tahoma"/>
            <family val="2"/>
          </rPr>
          <t xml:space="preserve">
Maximum No of plotted section is 3 </t>
        </r>
      </text>
    </comment>
    <comment ref="AE1" authorId="0" shapeId="0" xr:uid="{FA7562D3-3810-427A-B521-8FD1B7A536B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46CC196-AFFC-4A2F-92EC-BD0004D6E41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FC7BA89-59E1-4A96-A1AB-753B9915C421}">
      <text>
        <r>
          <rPr>
            <b/>
            <sz val="9"/>
            <color indexed="81"/>
            <rFont val="Tahoma"/>
            <family val="2"/>
          </rPr>
          <t>Author:</t>
        </r>
        <r>
          <rPr>
            <sz val="9"/>
            <color indexed="81"/>
            <rFont val="Tahoma"/>
            <family val="2"/>
          </rPr>
          <t xml:space="preserve">
"weld" or "attm"</t>
        </r>
      </text>
    </comment>
    <comment ref="M1" authorId="0" shapeId="0" xr:uid="{F172DD6B-5EED-4C9D-9A1B-43D1A1105DC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CFDC2BA-8246-4C6A-9B64-9D50035CE5B0}">
      <text>
        <r>
          <rPr>
            <b/>
            <sz val="9"/>
            <color indexed="81"/>
            <rFont val="Tahoma"/>
            <family val="2"/>
          </rPr>
          <t>Author:</t>
        </r>
        <r>
          <rPr>
            <sz val="9"/>
            <color indexed="81"/>
            <rFont val="Tahoma"/>
            <family val="2"/>
          </rPr>
          <t xml:space="preserve">
Maximum No of plotted section is 3 </t>
        </r>
      </text>
    </comment>
    <comment ref="AE1" authorId="0" shapeId="0" xr:uid="{66C19F15-44D3-4DB1-BAF6-D02DB6E43F7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A5750EA-04B3-400A-AAF6-8AF72129BE7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FE1B117-86D9-4D73-83EC-402D86EE9412}">
      <text>
        <r>
          <rPr>
            <b/>
            <sz val="9"/>
            <color indexed="81"/>
            <rFont val="Tahoma"/>
            <family val="2"/>
          </rPr>
          <t>Author:</t>
        </r>
        <r>
          <rPr>
            <sz val="9"/>
            <color indexed="81"/>
            <rFont val="Tahoma"/>
            <family val="2"/>
          </rPr>
          <t xml:space="preserve">
"weld" or "attm"</t>
        </r>
      </text>
    </comment>
    <comment ref="M1" authorId="0" shapeId="0" xr:uid="{345C32CB-521C-479A-83F8-199F7235ED6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99C56A0-482F-47EA-832E-72EB422FA56F}">
      <text>
        <r>
          <rPr>
            <b/>
            <sz val="9"/>
            <color indexed="81"/>
            <rFont val="Tahoma"/>
            <family val="2"/>
          </rPr>
          <t>Author:</t>
        </r>
        <r>
          <rPr>
            <sz val="9"/>
            <color indexed="81"/>
            <rFont val="Tahoma"/>
            <family val="2"/>
          </rPr>
          <t xml:space="preserve">
Maximum No of plotted section is 3 </t>
        </r>
      </text>
    </comment>
    <comment ref="AE1" authorId="0" shapeId="0" xr:uid="{13846DB1-31CA-40D6-965C-1A8946C480D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018416B-CC9C-49A8-9E61-AF10B800F1B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2E520CC-B5E5-44D3-BAB6-AFE6F085D024}">
      <text>
        <r>
          <rPr>
            <b/>
            <sz val="9"/>
            <color indexed="81"/>
            <rFont val="Tahoma"/>
            <family val="2"/>
          </rPr>
          <t>Author:</t>
        </r>
        <r>
          <rPr>
            <sz val="9"/>
            <color indexed="81"/>
            <rFont val="Tahoma"/>
            <family val="2"/>
          </rPr>
          <t xml:space="preserve">
"weld" or "attm"</t>
        </r>
      </text>
    </comment>
    <comment ref="M1" authorId="0" shapeId="0" xr:uid="{7D794F5E-0FE8-406C-B93F-DCF8B225344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BE76D98-8426-43AC-8DFD-0F07B9443A82}">
      <text>
        <r>
          <rPr>
            <b/>
            <sz val="9"/>
            <color indexed="81"/>
            <rFont val="Tahoma"/>
            <family val="2"/>
          </rPr>
          <t>Author:</t>
        </r>
        <r>
          <rPr>
            <sz val="9"/>
            <color indexed="81"/>
            <rFont val="Tahoma"/>
            <family val="2"/>
          </rPr>
          <t xml:space="preserve">
Maximum No of plotted section is 3 </t>
        </r>
      </text>
    </comment>
    <comment ref="AE1" authorId="0" shapeId="0" xr:uid="{03A1CC0E-4EA9-4A15-89F5-EFEE18D3521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tc={6575D580-8FA2-4049-98F0-94225170CAED}</author>
  </authors>
  <commentList>
    <comment ref="G1" authorId="0" shapeId="0" xr:uid="{EFA57D3F-DEDA-4E24-BF54-7A954CA1F65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33AC82A-801F-4169-9F8C-F818602AAA7D}">
      <text>
        <r>
          <rPr>
            <b/>
            <sz val="9"/>
            <color indexed="81"/>
            <rFont val="Tahoma"/>
            <family val="2"/>
          </rPr>
          <t>Author:</t>
        </r>
        <r>
          <rPr>
            <sz val="9"/>
            <color indexed="81"/>
            <rFont val="Tahoma"/>
            <family val="2"/>
          </rPr>
          <t xml:space="preserve">
"weld" or "attm"</t>
        </r>
      </text>
    </comment>
    <comment ref="M1" authorId="0" shapeId="0" xr:uid="{47465311-15B4-460D-9ABB-148EF7CACB2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FB72AD4-6FCE-4C83-9504-9FA7668E49D3}">
      <text>
        <r>
          <rPr>
            <b/>
            <sz val="9"/>
            <color indexed="81"/>
            <rFont val="Tahoma"/>
            <family val="2"/>
          </rPr>
          <t>Author:</t>
        </r>
        <r>
          <rPr>
            <sz val="9"/>
            <color indexed="81"/>
            <rFont val="Tahoma"/>
            <family val="2"/>
          </rPr>
          <t xml:space="preserve">
Maximum No of plotted section is 3 </t>
        </r>
      </text>
    </comment>
    <comment ref="AE1" authorId="0" shapeId="0" xr:uid="{1048C0A9-B1F5-430A-B816-5D6E43CE98D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575D580-8FA2-4049-98F0-94225170CAE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7F8B5CA-5C83-4D64-ABBB-D11FE83CBB4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5A18B4C-50BA-46B6-B124-5C69D3832FB6}">
      <text>
        <r>
          <rPr>
            <b/>
            <sz val="9"/>
            <color indexed="81"/>
            <rFont val="Tahoma"/>
            <family val="2"/>
          </rPr>
          <t>Author:</t>
        </r>
        <r>
          <rPr>
            <sz val="9"/>
            <color indexed="81"/>
            <rFont val="Tahoma"/>
            <family val="2"/>
          </rPr>
          <t xml:space="preserve">
"weld" or "attm"</t>
        </r>
      </text>
    </comment>
    <comment ref="M1" authorId="0" shapeId="0" xr:uid="{580D5B28-426C-405B-9889-4BDBCFAA29F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C26A30F-E502-4F8B-BC00-8DB60539A93E}">
      <text>
        <r>
          <rPr>
            <b/>
            <sz val="9"/>
            <color indexed="81"/>
            <rFont val="Tahoma"/>
            <family val="2"/>
          </rPr>
          <t>Author:</t>
        </r>
        <r>
          <rPr>
            <sz val="9"/>
            <color indexed="81"/>
            <rFont val="Tahoma"/>
            <family val="2"/>
          </rPr>
          <t xml:space="preserve">
Maximum No of plotted section is 3 </t>
        </r>
      </text>
    </comment>
    <comment ref="AE1" authorId="0" shapeId="0" xr:uid="{86976497-072F-4328-83B5-6A9E003B51B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51.xml><?xml version="1.0" encoding="utf-8"?>
<comments xmlns="http://schemas.openxmlformats.org/spreadsheetml/2006/main" xmlns:mc="http://schemas.openxmlformats.org/markup-compatibility/2006" xmlns:xr="http://schemas.microsoft.com/office/spreadsheetml/2014/revision" mc:Ignorable="xr">
  <authors>
    <author>Author</author>
    <author>tc={5DFFE9B0-3C55-49B2-808D-CA1DA329B652}</author>
  </authors>
  <commentList>
    <comment ref="G1" authorId="0" shapeId="0" xr:uid="{13F1CC26-7CD2-4E63-942B-C81400BF000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CD6790-77BD-442F-97F1-481E00B8E1AF}">
      <text>
        <r>
          <rPr>
            <b/>
            <sz val="9"/>
            <color indexed="81"/>
            <rFont val="Tahoma"/>
            <family val="2"/>
          </rPr>
          <t>Author:</t>
        </r>
        <r>
          <rPr>
            <sz val="9"/>
            <color indexed="81"/>
            <rFont val="Tahoma"/>
            <family val="2"/>
          </rPr>
          <t xml:space="preserve">
"weld" or "attm"</t>
        </r>
      </text>
    </comment>
    <comment ref="M1" authorId="0" shapeId="0" xr:uid="{6CC30FB0-7DB3-4E4B-A0F6-99DA0B4E624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BAC0464-8CE9-4A6E-AAF9-1EA73784C9CF}">
      <text>
        <r>
          <rPr>
            <b/>
            <sz val="9"/>
            <color indexed="81"/>
            <rFont val="Tahoma"/>
            <family val="2"/>
          </rPr>
          <t>Author:</t>
        </r>
        <r>
          <rPr>
            <sz val="9"/>
            <color indexed="81"/>
            <rFont val="Tahoma"/>
            <family val="2"/>
          </rPr>
          <t xml:space="preserve">
Maximum No of plotted section is 3 </t>
        </r>
      </text>
    </comment>
    <comment ref="AE1" authorId="0" shapeId="0" xr:uid="{B1304680-D4CE-43B9-A716-03D4B2742F7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DFFE9B0-3C55-49B2-808D-CA1DA329B65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2.xml><?xml version="1.0" encoding="utf-8"?>
<comments xmlns="http://schemas.openxmlformats.org/spreadsheetml/2006/main" xmlns:mc="http://schemas.openxmlformats.org/markup-compatibility/2006" xmlns:xr="http://schemas.microsoft.com/office/spreadsheetml/2014/revision" mc:Ignorable="xr">
  <authors>
    <author>Author</author>
    <author>tc={6B54DD1A-107B-460A-AAF8-5AE19172B880}</author>
  </authors>
  <commentList>
    <comment ref="G1" authorId="0" shapeId="0" xr:uid="{6C404789-19EA-4773-8151-B0A7543113A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6CB8C48-67D4-44B8-AF32-49FC5151D6D7}">
      <text>
        <r>
          <rPr>
            <b/>
            <sz val="9"/>
            <color indexed="81"/>
            <rFont val="Tahoma"/>
            <family val="2"/>
          </rPr>
          <t>Author:</t>
        </r>
        <r>
          <rPr>
            <sz val="9"/>
            <color indexed="81"/>
            <rFont val="Tahoma"/>
            <family val="2"/>
          </rPr>
          <t xml:space="preserve">
"weld" or "attm"</t>
        </r>
      </text>
    </comment>
    <comment ref="M1" authorId="0" shapeId="0" xr:uid="{85163975-5863-4BF6-8279-2B4BD9AC5EF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0077FBF-389D-4029-8755-85AC3721105B}">
      <text>
        <r>
          <rPr>
            <b/>
            <sz val="9"/>
            <color indexed="81"/>
            <rFont val="Tahoma"/>
            <family val="2"/>
          </rPr>
          <t>Author:</t>
        </r>
        <r>
          <rPr>
            <sz val="9"/>
            <color indexed="81"/>
            <rFont val="Tahoma"/>
            <family val="2"/>
          </rPr>
          <t xml:space="preserve">
Maximum No of plotted section is 3 </t>
        </r>
      </text>
    </comment>
    <comment ref="AE1" authorId="0" shapeId="0" xr:uid="{999F84C9-856F-4815-9801-B9BFD19B342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B54DD1A-107B-460A-AAF8-5AE19172B88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3.xml><?xml version="1.0" encoding="utf-8"?>
<comments xmlns="http://schemas.openxmlformats.org/spreadsheetml/2006/main" xmlns:mc="http://schemas.openxmlformats.org/markup-compatibility/2006" xmlns:xr="http://schemas.microsoft.com/office/spreadsheetml/2014/revision" mc:Ignorable="xr">
  <authors>
    <author>Author</author>
    <author>tc={82C714DF-86D4-47B0-91D4-30929724C0A0}</author>
  </authors>
  <commentList>
    <comment ref="G1" authorId="0" shapeId="0" xr:uid="{505711B5-D48F-4CD7-ABDB-3792427A55B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72D3422-47F9-4D25-9D07-EDF4C4747086}">
      <text>
        <r>
          <rPr>
            <b/>
            <sz val="9"/>
            <color indexed="81"/>
            <rFont val="Tahoma"/>
            <family val="2"/>
          </rPr>
          <t>Author:</t>
        </r>
        <r>
          <rPr>
            <sz val="9"/>
            <color indexed="81"/>
            <rFont val="Tahoma"/>
            <family val="2"/>
          </rPr>
          <t xml:space="preserve">
"weld" or "attm"</t>
        </r>
      </text>
    </comment>
    <comment ref="M1" authorId="0" shapeId="0" xr:uid="{3F2F028B-8407-4AD5-AB15-72B4406C7E8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003870F-5DB8-4F6B-B177-446368ABA306}">
      <text>
        <r>
          <rPr>
            <b/>
            <sz val="9"/>
            <color indexed="81"/>
            <rFont val="Tahoma"/>
            <family val="2"/>
          </rPr>
          <t>Author:</t>
        </r>
        <r>
          <rPr>
            <sz val="9"/>
            <color indexed="81"/>
            <rFont val="Tahoma"/>
            <family val="2"/>
          </rPr>
          <t xml:space="preserve">
Maximum No of plotted section is 3 </t>
        </r>
      </text>
    </comment>
    <comment ref="AE1" authorId="0" shapeId="0" xr:uid="{9037C9B0-5AC0-4F25-A268-2AF7B0B0EE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2C714DF-86D4-47B0-91D4-30929724C0A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4.xml><?xml version="1.0" encoding="utf-8"?>
<comments xmlns="http://schemas.openxmlformats.org/spreadsheetml/2006/main" xmlns:mc="http://schemas.openxmlformats.org/markup-compatibility/2006" xmlns:xr="http://schemas.microsoft.com/office/spreadsheetml/2014/revision" mc:Ignorable="xr">
  <authors>
    <author>Author</author>
    <author>tc={899F7442-E248-4C38-929C-737645006CC3}</author>
  </authors>
  <commentList>
    <comment ref="G1" authorId="0" shapeId="0" xr:uid="{5E3C623B-118E-4953-80A5-82D2A366196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0CC1375-92ED-4ECB-8A1B-FCE3F7DC21AD}">
      <text>
        <r>
          <rPr>
            <b/>
            <sz val="9"/>
            <color indexed="81"/>
            <rFont val="Tahoma"/>
            <family val="2"/>
          </rPr>
          <t>Author:</t>
        </r>
        <r>
          <rPr>
            <sz val="9"/>
            <color indexed="81"/>
            <rFont val="Tahoma"/>
            <family val="2"/>
          </rPr>
          <t xml:space="preserve">
"weld" or "attm"</t>
        </r>
      </text>
    </comment>
    <comment ref="M1" authorId="0" shapeId="0" xr:uid="{80F69905-CCBA-4ED9-A7F2-A2DE1576562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53F6E7F-4DA6-4AFD-BCC5-6BE5C749D6E7}">
      <text>
        <r>
          <rPr>
            <b/>
            <sz val="9"/>
            <color indexed="81"/>
            <rFont val="Tahoma"/>
            <family val="2"/>
          </rPr>
          <t>Author:</t>
        </r>
        <r>
          <rPr>
            <sz val="9"/>
            <color indexed="81"/>
            <rFont val="Tahoma"/>
            <family val="2"/>
          </rPr>
          <t xml:space="preserve">
Maximum No of plotted section is 3 </t>
        </r>
      </text>
    </comment>
    <comment ref="AE1" authorId="0" shapeId="0" xr:uid="{EAF03B4F-F5DF-467E-BCBE-8DE25DEF483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99F7442-E248-4C38-929C-737645006CC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5.xml><?xml version="1.0" encoding="utf-8"?>
<comments xmlns="http://schemas.openxmlformats.org/spreadsheetml/2006/main" xmlns:mc="http://schemas.openxmlformats.org/markup-compatibility/2006" xmlns:xr="http://schemas.microsoft.com/office/spreadsheetml/2014/revision" mc:Ignorable="xr">
  <authors>
    <author>Author</author>
    <author>tc={BF63D5FD-61E8-4AEC-BD15-3D2A260AC27A}</author>
  </authors>
  <commentList>
    <comment ref="G1" authorId="0" shapeId="0" xr:uid="{B7B9F1A1-4F2C-421F-B6BD-0310BD389AF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33AF968-F6CC-4C2B-BB84-AF67462D83CE}">
      <text>
        <r>
          <rPr>
            <b/>
            <sz val="9"/>
            <color indexed="81"/>
            <rFont val="Tahoma"/>
            <family val="2"/>
          </rPr>
          <t>Author:</t>
        </r>
        <r>
          <rPr>
            <sz val="9"/>
            <color indexed="81"/>
            <rFont val="Tahoma"/>
            <family val="2"/>
          </rPr>
          <t xml:space="preserve">
"weld" or "attm"</t>
        </r>
      </text>
    </comment>
    <comment ref="M1" authorId="0" shapeId="0" xr:uid="{D4EAE719-7EF5-4D5B-BEB8-D6B6AE482B0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E3CB4B6-CFB9-47E1-8949-346EDFD1B421}">
      <text>
        <r>
          <rPr>
            <b/>
            <sz val="9"/>
            <color indexed="81"/>
            <rFont val="Tahoma"/>
            <family val="2"/>
          </rPr>
          <t>Author:</t>
        </r>
        <r>
          <rPr>
            <sz val="9"/>
            <color indexed="81"/>
            <rFont val="Tahoma"/>
            <family val="2"/>
          </rPr>
          <t xml:space="preserve">
Maximum No of plotted section is 3 </t>
        </r>
      </text>
    </comment>
    <comment ref="AE1" authorId="0" shapeId="0" xr:uid="{8991CCC6-2DF7-4804-99F1-AD5D1AD0AD9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F63D5FD-61E8-4AEC-BD15-3D2A260AC27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6.xml><?xml version="1.0" encoding="utf-8"?>
<comments xmlns="http://schemas.openxmlformats.org/spreadsheetml/2006/main" xmlns:mc="http://schemas.openxmlformats.org/markup-compatibility/2006" xmlns:xr="http://schemas.microsoft.com/office/spreadsheetml/2014/revision" mc:Ignorable="xr">
  <authors>
    <author>Author</author>
    <author>tc={70E39289-98B5-4FB8-AD02-FD10E2965BC4}</author>
  </authors>
  <commentList>
    <comment ref="G1" authorId="0" shapeId="0" xr:uid="{48A977A8-BA0B-46B0-ADED-10AA6C4F3FD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12250E4-7C82-45CD-AD94-8100F34F9D44}">
      <text>
        <r>
          <rPr>
            <b/>
            <sz val="9"/>
            <color indexed="81"/>
            <rFont val="Tahoma"/>
            <family val="2"/>
          </rPr>
          <t>Author:</t>
        </r>
        <r>
          <rPr>
            <sz val="9"/>
            <color indexed="81"/>
            <rFont val="Tahoma"/>
            <family val="2"/>
          </rPr>
          <t xml:space="preserve">
"weld" or "attm"</t>
        </r>
      </text>
    </comment>
    <comment ref="M1" authorId="0" shapeId="0" xr:uid="{AF7E3B4C-15D9-4F4C-9C77-62F6DEFFC6F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6A47ED3-1935-43F0-8DA3-B5DB7F24E8FA}">
      <text>
        <r>
          <rPr>
            <b/>
            <sz val="9"/>
            <color indexed="81"/>
            <rFont val="Tahoma"/>
            <family val="2"/>
          </rPr>
          <t>Author:</t>
        </r>
        <r>
          <rPr>
            <sz val="9"/>
            <color indexed="81"/>
            <rFont val="Tahoma"/>
            <family val="2"/>
          </rPr>
          <t xml:space="preserve">
Maximum No of plotted section is 3 </t>
        </r>
      </text>
    </comment>
    <comment ref="AE1" authorId="0" shapeId="0" xr:uid="{EF11CFF4-5C5E-4C9D-85A5-ECB83FFF6FC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0E39289-98B5-4FB8-AD02-FD10E2965BC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7.xml><?xml version="1.0" encoding="utf-8"?>
<comments xmlns="http://schemas.openxmlformats.org/spreadsheetml/2006/main" xmlns:mc="http://schemas.openxmlformats.org/markup-compatibility/2006" xmlns:xr="http://schemas.microsoft.com/office/spreadsheetml/2014/revision" mc:Ignorable="xr">
  <authors>
    <author>Author</author>
    <author>tc={F3F8230D-6E9B-4F0B-B2CC-7E2340B48EF6}</author>
  </authors>
  <commentList>
    <comment ref="G1" authorId="0" shapeId="0" xr:uid="{9B6FB510-93EE-41A7-A30C-C53975F5064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CAB92DC-2386-40F6-8850-B3436A8B6A9A}">
      <text>
        <r>
          <rPr>
            <b/>
            <sz val="9"/>
            <color indexed="81"/>
            <rFont val="Tahoma"/>
            <family val="2"/>
          </rPr>
          <t>Author:</t>
        </r>
        <r>
          <rPr>
            <sz val="9"/>
            <color indexed="81"/>
            <rFont val="Tahoma"/>
            <family val="2"/>
          </rPr>
          <t xml:space="preserve">
"weld" or "attm"</t>
        </r>
      </text>
    </comment>
    <comment ref="M1" authorId="0" shapeId="0" xr:uid="{7A9126A0-E773-4DA7-B25E-E724A6FF567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FE5F983-75F0-46E4-B755-E435C9491585}">
      <text>
        <r>
          <rPr>
            <b/>
            <sz val="9"/>
            <color indexed="81"/>
            <rFont val="Tahoma"/>
            <family val="2"/>
          </rPr>
          <t>Author:</t>
        </r>
        <r>
          <rPr>
            <sz val="9"/>
            <color indexed="81"/>
            <rFont val="Tahoma"/>
            <family val="2"/>
          </rPr>
          <t xml:space="preserve">
Maximum No of plotted section is 3 </t>
        </r>
      </text>
    </comment>
    <comment ref="AE1" authorId="0" shapeId="0" xr:uid="{A70C6DBD-4FF2-40A4-B25F-706FDE4E7F2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3F8230D-6E9B-4F0B-B2CC-7E2340B48EF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8.xml><?xml version="1.0" encoding="utf-8"?>
<comments xmlns="http://schemas.openxmlformats.org/spreadsheetml/2006/main" xmlns:mc="http://schemas.openxmlformats.org/markup-compatibility/2006" xmlns:xr="http://schemas.microsoft.com/office/spreadsheetml/2014/revision" mc:Ignorable="xr">
  <authors>
    <author>Author</author>
    <author>tc={562865AF-455C-4ED6-A2DB-AF3D754661D7}</author>
  </authors>
  <commentList>
    <comment ref="G1" authorId="0" shapeId="0" xr:uid="{EB8DCFF7-D8FE-4A74-ACF2-F20BF1F19E5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DF7EAA2-5AC5-4611-AE6E-919926CA1CC0}">
      <text>
        <r>
          <rPr>
            <b/>
            <sz val="9"/>
            <color indexed="81"/>
            <rFont val="Tahoma"/>
            <family val="2"/>
          </rPr>
          <t>Author:</t>
        </r>
        <r>
          <rPr>
            <sz val="9"/>
            <color indexed="81"/>
            <rFont val="Tahoma"/>
            <family val="2"/>
          </rPr>
          <t xml:space="preserve">
"weld" or "attm"</t>
        </r>
      </text>
    </comment>
    <comment ref="M1" authorId="0" shapeId="0" xr:uid="{85B861DA-A57C-4762-9242-CF6825D37D2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106339D-A702-4519-BEC1-4AB3675D3AFF}">
      <text>
        <r>
          <rPr>
            <b/>
            <sz val="9"/>
            <color indexed="81"/>
            <rFont val="Tahoma"/>
            <family val="2"/>
          </rPr>
          <t>Author:</t>
        </r>
        <r>
          <rPr>
            <sz val="9"/>
            <color indexed="81"/>
            <rFont val="Tahoma"/>
            <family val="2"/>
          </rPr>
          <t xml:space="preserve">
Maximum No of plotted section is 3 </t>
        </r>
      </text>
    </comment>
    <comment ref="AE1" authorId="0" shapeId="0" xr:uid="{32DC25D1-6F55-4DA5-AD0D-FB869A1C497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62865AF-455C-4ED6-A2DB-AF3D754661D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9.xml><?xml version="1.0" encoding="utf-8"?>
<comments xmlns="http://schemas.openxmlformats.org/spreadsheetml/2006/main" xmlns:mc="http://schemas.openxmlformats.org/markup-compatibility/2006" xmlns:xr="http://schemas.microsoft.com/office/spreadsheetml/2014/revision" mc:Ignorable="xr">
  <authors>
    <author>Author</author>
    <author>tc={9DE397EF-1E98-4BE8-9A16-2956EEBBF409}</author>
  </authors>
  <commentList>
    <comment ref="G1" authorId="0" shapeId="0" xr:uid="{06F019E1-5D8E-487C-B407-9FC6385C263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DFEE32A-9665-40CB-8BDC-F9E3457187E9}">
      <text>
        <r>
          <rPr>
            <b/>
            <sz val="9"/>
            <color indexed="81"/>
            <rFont val="Tahoma"/>
            <family val="2"/>
          </rPr>
          <t>Author:</t>
        </r>
        <r>
          <rPr>
            <sz val="9"/>
            <color indexed="81"/>
            <rFont val="Tahoma"/>
            <family val="2"/>
          </rPr>
          <t xml:space="preserve">
"weld" or "attm"</t>
        </r>
      </text>
    </comment>
    <comment ref="M1" authorId="0" shapeId="0" xr:uid="{E1F24441-9C18-4B9F-941A-5F357622550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AF3E7C5-5179-4053-8F56-CEE5D1B2AC71}">
      <text>
        <r>
          <rPr>
            <b/>
            <sz val="9"/>
            <color indexed="81"/>
            <rFont val="Tahoma"/>
            <family val="2"/>
          </rPr>
          <t>Author:</t>
        </r>
        <r>
          <rPr>
            <sz val="9"/>
            <color indexed="81"/>
            <rFont val="Tahoma"/>
            <family val="2"/>
          </rPr>
          <t xml:space="preserve">
Maximum No of plotted section is 3 </t>
        </r>
      </text>
    </comment>
    <comment ref="AE1" authorId="0" shapeId="0" xr:uid="{F273A93B-97BD-4AF0-A64F-DD99AC55A7F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DE397EF-1E98-4BE8-9A16-2956EEBBF40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tc={78C889A4-144E-4710-ADF0-EB28CDF8CBB3}</author>
  </authors>
  <commentList>
    <comment ref="G1" authorId="0" shapeId="0" xr:uid="{7FAE6995-DCD9-467F-9D49-32C6388A1C6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8AF92B7-5CB0-4143-9252-B96FB5371C41}">
      <text>
        <r>
          <rPr>
            <b/>
            <sz val="9"/>
            <color indexed="81"/>
            <rFont val="Tahoma"/>
            <family val="2"/>
          </rPr>
          <t>Author:</t>
        </r>
        <r>
          <rPr>
            <sz val="9"/>
            <color indexed="81"/>
            <rFont val="Tahoma"/>
            <family val="2"/>
          </rPr>
          <t xml:space="preserve">
"weld" or "attm"</t>
        </r>
      </text>
    </comment>
    <comment ref="M1" authorId="0" shapeId="0" xr:uid="{D5063B93-9404-4852-84C5-FE3D9F95F70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7172334-2EBF-4069-81EB-48271E58F55E}">
      <text>
        <r>
          <rPr>
            <b/>
            <sz val="9"/>
            <color indexed="81"/>
            <rFont val="Tahoma"/>
            <family val="2"/>
          </rPr>
          <t>Author:</t>
        </r>
        <r>
          <rPr>
            <sz val="9"/>
            <color indexed="81"/>
            <rFont val="Tahoma"/>
            <family val="2"/>
          </rPr>
          <t xml:space="preserve">
Maximum No of plotted section is 3 </t>
        </r>
      </text>
    </comment>
    <comment ref="AE1" authorId="0" shapeId="0" xr:uid="{CC4846E9-D83C-418E-A404-90F249E8E70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8C889A4-144E-4710-ADF0-EB28CDF8CBB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0.xml><?xml version="1.0" encoding="utf-8"?>
<comments xmlns="http://schemas.openxmlformats.org/spreadsheetml/2006/main" xmlns:mc="http://schemas.openxmlformats.org/markup-compatibility/2006" xmlns:xr="http://schemas.microsoft.com/office/spreadsheetml/2014/revision" mc:Ignorable="xr">
  <authors>
    <author>Author</author>
    <author>tc={33321C36-3615-4574-BCDC-AA010DFD83A1}</author>
  </authors>
  <commentList>
    <comment ref="G1" authorId="0" shapeId="0" xr:uid="{5C6232E3-D909-419F-8E66-05B7A6103A7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9D55CB7-3112-49DB-B17A-325834064024}">
      <text>
        <r>
          <rPr>
            <b/>
            <sz val="9"/>
            <color indexed="81"/>
            <rFont val="Tahoma"/>
            <family val="2"/>
          </rPr>
          <t>Author:</t>
        </r>
        <r>
          <rPr>
            <sz val="9"/>
            <color indexed="81"/>
            <rFont val="Tahoma"/>
            <family val="2"/>
          </rPr>
          <t xml:space="preserve">
"weld" or "attm"</t>
        </r>
      </text>
    </comment>
    <comment ref="M1" authorId="0" shapeId="0" xr:uid="{53719107-0BCD-4381-98E0-64669709753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4FF49D3-91E1-4D03-8BE5-59B39C9EB23B}">
      <text>
        <r>
          <rPr>
            <b/>
            <sz val="9"/>
            <color indexed="81"/>
            <rFont val="Tahoma"/>
            <family val="2"/>
          </rPr>
          <t>Author:</t>
        </r>
        <r>
          <rPr>
            <sz val="9"/>
            <color indexed="81"/>
            <rFont val="Tahoma"/>
            <family val="2"/>
          </rPr>
          <t xml:space="preserve">
Maximum No of plotted section is 3 </t>
        </r>
      </text>
    </comment>
    <comment ref="AE1" authorId="0" shapeId="0" xr:uid="{08F2C91A-87CA-4D09-A564-A6953072580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3321C36-3615-4574-BCDC-AA010DFD83A1}">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1.xml><?xml version="1.0" encoding="utf-8"?>
<comments xmlns="http://schemas.openxmlformats.org/spreadsheetml/2006/main" xmlns:mc="http://schemas.openxmlformats.org/markup-compatibility/2006" xmlns:xr="http://schemas.microsoft.com/office/spreadsheetml/2014/revision" mc:Ignorable="xr">
  <authors>
    <author>Author</author>
    <author>tc={17E85335-735F-405B-BDC5-11153AD026FC}</author>
  </authors>
  <commentList>
    <comment ref="G1" authorId="0" shapeId="0" xr:uid="{9C9B6BEC-6C82-4475-BE99-EB3883C0046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134D26C-CF1E-408A-B4BA-B1CABAA98F17}">
      <text>
        <r>
          <rPr>
            <b/>
            <sz val="9"/>
            <color indexed="81"/>
            <rFont val="Tahoma"/>
            <family val="2"/>
          </rPr>
          <t>Author:</t>
        </r>
        <r>
          <rPr>
            <sz val="9"/>
            <color indexed="81"/>
            <rFont val="Tahoma"/>
            <family val="2"/>
          </rPr>
          <t xml:space="preserve">
"weld" or "attm"</t>
        </r>
      </text>
    </comment>
    <comment ref="M1" authorId="0" shapeId="0" xr:uid="{F85A0CD0-25D1-4001-B8B5-789DC03CF75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0A7AA2F-282F-4614-9B9E-202AC6EC55A6}">
      <text>
        <r>
          <rPr>
            <b/>
            <sz val="9"/>
            <color indexed="81"/>
            <rFont val="Tahoma"/>
            <family val="2"/>
          </rPr>
          <t>Author:</t>
        </r>
        <r>
          <rPr>
            <sz val="9"/>
            <color indexed="81"/>
            <rFont val="Tahoma"/>
            <family val="2"/>
          </rPr>
          <t xml:space="preserve">
Maximum No of plotted section is 3 </t>
        </r>
      </text>
    </comment>
    <comment ref="AE1" authorId="0" shapeId="0" xr:uid="{964E1FD4-C5C6-4312-86C7-A90426ECFB9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7E85335-735F-405B-BDC5-11153AD026F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2.xml><?xml version="1.0" encoding="utf-8"?>
<comments xmlns="http://schemas.openxmlformats.org/spreadsheetml/2006/main" xmlns:mc="http://schemas.openxmlformats.org/markup-compatibility/2006" xmlns:xr="http://schemas.microsoft.com/office/spreadsheetml/2014/revision" mc:Ignorable="xr">
  <authors>
    <author>Author</author>
    <author>tc={B2C4A97E-8D2A-422C-94CE-D4FA47948A75}</author>
  </authors>
  <commentList>
    <comment ref="G1" authorId="0" shapeId="0" xr:uid="{425EE092-5A60-400A-A3E4-B24F65B94D2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71FC84-39B2-42E3-ADEE-74CAB8C8CB10}">
      <text>
        <r>
          <rPr>
            <b/>
            <sz val="9"/>
            <color indexed="81"/>
            <rFont val="Tahoma"/>
            <family val="2"/>
          </rPr>
          <t>Author:</t>
        </r>
        <r>
          <rPr>
            <sz val="9"/>
            <color indexed="81"/>
            <rFont val="Tahoma"/>
            <family val="2"/>
          </rPr>
          <t xml:space="preserve">
"weld" or "attm"</t>
        </r>
      </text>
    </comment>
    <comment ref="M1" authorId="0" shapeId="0" xr:uid="{DC43CC6F-A52B-49E1-A868-7A126875F7A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EB47F3E-5E4A-49E3-938C-F97C6FD91817}">
      <text>
        <r>
          <rPr>
            <b/>
            <sz val="9"/>
            <color indexed="81"/>
            <rFont val="Tahoma"/>
            <family val="2"/>
          </rPr>
          <t>Author:</t>
        </r>
        <r>
          <rPr>
            <sz val="9"/>
            <color indexed="81"/>
            <rFont val="Tahoma"/>
            <family val="2"/>
          </rPr>
          <t xml:space="preserve">
Maximum No of plotted section is 3 </t>
        </r>
      </text>
    </comment>
    <comment ref="AE1" authorId="0" shapeId="0" xr:uid="{B24E273B-412C-41BE-91B9-BAA640D65A7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2C4A97E-8D2A-422C-94CE-D4FA47948A7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3.xml><?xml version="1.0" encoding="utf-8"?>
<comments xmlns="http://schemas.openxmlformats.org/spreadsheetml/2006/main" xmlns:mc="http://schemas.openxmlformats.org/markup-compatibility/2006" xmlns:xr="http://schemas.microsoft.com/office/spreadsheetml/2014/revision" mc:Ignorable="xr">
  <authors>
    <author>Author</author>
    <author>tc={A561AD92-6293-4535-97A4-CF65BBD31E6A}</author>
  </authors>
  <commentList>
    <comment ref="G1" authorId="0" shapeId="0" xr:uid="{963DD0A4-18EB-4644-8093-1A391C54766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9460EF-CC04-4009-9191-1C00B8A14840}">
      <text>
        <r>
          <rPr>
            <b/>
            <sz val="9"/>
            <color indexed="81"/>
            <rFont val="Tahoma"/>
            <family val="2"/>
          </rPr>
          <t>Author:</t>
        </r>
        <r>
          <rPr>
            <sz val="9"/>
            <color indexed="81"/>
            <rFont val="Tahoma"/>
            <family val="2"/>
          </rPr>
          <t xml:space="preserve">
"weld" or "attm"</t>
        </r>
      </text>
    </comment>
    <comment ref="M1" authorId="0" shapeId="0" xr:uid="{D5B5E8D7-0AC5-4D04-8EA5-C343D829E5F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4880E52-4F0D-4CB6-AA63-E838E828E59C}">
      <text>
        <r>
          <rPr>
            <b/>
            <sz val="9"/>
            <color indexed="81"/>
            <rFont val="Tahoma"/>
            <family val="2"/>
          </rPr>
          <t>Author:</t>
        </r>
        <r>
          <rPr>
            <sz val="9"/>
            <color indexed="81"/>
            <rFont val="Tahoma"/>
            <family val="2"/>
          </rPr>
          <t xml:space="preserve">
Maximum No of plotted section is 3 </t>
        </r>
      </text>
    </comment>
    <comment ref="AE1" authorId="0" shapeId="0" xr:uid="{245CD727-FF12-4435-8EB5-FE10654C1B9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561AD92-6293-4535-97A4-CF65BBD31E6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4.xml><?xml version="1.0" encoding="utf-8"?>
<comments xmlns="http://schemas.openxmlformats.org/spreadsheetml/2006/main" xmlns:mc="http://schemas.openxmlformats.org/markup-compatibility/2006" xmlns:xr="http://schemas.microsoft.com/office/spreadsheetml/2014/revision" mc:Ignorable="xr">
  <authors>
    <author>Author</author>
    <author>tc={DF34E750-FB6A-4F9C-9398-66F9F65DC90A}</author>
  </authors>
  <commentList>
    <comment ref="G1" authorId="0" shapeId="0" xr:uid="{43C40529-74D3-4C1C-BD17-A4596BC5F5A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780E8BF-F55A-4C36-95A2-606EC053CD71}">
      <text>
        <r>
          <rPr>
            <b/>
            <sz val="9"/>
            <color indexed="81"/>
            <rFont val="Tahoma"/>
            <family val="2"/>
          </rPr>
          <t>Author:</t>
        </r>
        <r>
          <rPr>
            <sz val="9"/>
            <color indexed="81"/>
            <rFont val="Tahoma"/>
            <family val="2"/>
          </rPr>
          <t xml:space="preserve">
"weld" or "attm"</t>
        </r>
      </text>
    </comment>
    <comment ref="M1" authorId="0" shapeId="0" xr:uid="{D16F82C1-A289-4718-A0A5-A248C927F0E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D971AC6-8284-4A4A-805A-BD383D3D6556}">
      <text>
        <r>
          <rPr>
            <b/>
            <sz val="9"/>
            <color indexed="81"/>
            <rFont val="Tahoma"/>
            <family val="2"/>
          </rPr>
          <t>Author:</t>
        </r>
        <r>
          <rPr>
            <sz val="9"/>
            <color indexed="81"/>
            <rFont val="Tahoma"/>
            <family val="2"/>
          </rPr>
          <t xml:space="preserve">
Maximum No of plotted section is 3 </t>
        </r>
      </text>
    </comment>
    <comment ref="AE1" authorId="0" shapeId="0" xr:uid="{EB86DDF6-B9B7-44B0-92F9-E977D396D2B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F34E750-FB6A-4F9C-9398-66F9F65DC90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5.xml><?xml version="1.0" encoding="utf-8"?>
<comments xmlns="http://schemas.openxmlformats.org/spreadsheetml/2006/main" xmlns:mc="http://schemas.openxmlformats.org/markup-compatibility/2006" xmlns:xr="http://schemas.microsoft.com/office/spreadsheetml/2014/revision" mc:Ignorable="xr">
  <authors>
    <author>Author</author>
    <author>tc={CC7A0E2D-2C38-4303-BFDA-4EBC9FC19CA8}</author>
  </authors>
  <commentList>
    <comment ref="G1" authorId="0" shapeId="0" xr:uid="{308E08D7-0859-41F8-A515-152D4CC13F9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CE87BC6-F747-46DF-82AE-BAD0B2936C94}">
      <text>
        <r>
          <rPr>
            <b/>
            <sz val="9"/>
            <color indexed="81"/>
            <rFont val="Tahoma"/>
            <family val="2"/>
          </rPr>
          <t>Author:</t>
        </r>
        <r>
          <rPr>
            <sz val="9"/>
            <color indexed="81"/>
            <rFont val="Tahoma"/>
            <family val="2"/>
          </rPr>
          <t xml:space="preserve">
"weld" or "attm"</t>
        </r>
      </text>
    </comment>
    <comment ref="M1" authorId="0" shapeId="0" xr:uid="{AC331B0B-6A24-4089-8FFA-F079ADD62A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080F425-8783-4140-A6E8-1A030862F847}">
      <text>
        <r>
          <rPr>
            <b/>
            <sz val="9"/>
            <color indexed="81"/>
            <rFont val="Tahoma"/>
            <family val="2"/>
          </rPr>
          <t>Author:</t>
        </r>
        <r>
          <rPr>
            <sz val="9"/>
            <color indexed="81"/>
            <rFont val="Tahoma"/>
            <family val="2"/>
          </rPr>
          <t xml:space="preserve">
Maximum No of plotted section is 3 </t>
        </r>
      </text>
    </comment>
    <comment ref="AE1" authorId="0" shapeId="0" xr:uid="{3EE75E24-9B02-4E94-8E30-2A9FA9D7E31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C7A0E2D-2C38-4303-BFDA-4EBC9FC19CA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6.xml><?xml version="1.0" encoding="utf-8"?>
<comments xmlns="http://schemas.openxmlformats.org/spreadsheetml/2006/main" xmlns:mc="http://schemas.openxmlformats.org/markup-compatibility/2006" xmlns:xr="http://schemas.microsoft.com/office/spreadsheetml/2014/revision" mc:Ignorable="xr">
  <authors>
    <author>Author</author>
    <author>tc={F63032D2-C3D5-43FF-84A0-D071567BF7D2}</author>
  </authors>
  <commentList>
    <comment ref="G1" authorId="0" shapeId="0" xr:uid="{3BCDFDA0-371C-4F60-BBE7-B03E8C531AE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16CF008-2CC1-4E39-9E1E-593CC35FDC0C}">
      <text>
        <r>
          <rPr>
            <b/>
            <sz val="9"/>
            <color indexed="81"/>
            <rFont val="Tahoma"/>
            <family val="2"/>
          </rPr>
          <t>Author:</t>
        </r>
        <r>
          <rPr>
            <sz val="9"/>
            <color indexed="81"/>
            <rFont val="Tahoma"/>
            <family val="2"/>
          </rPr>
          <t xml:space="preserve">
"weld" or "attm"</t>
        </r>
      </text>
    </comment>
    <comment ref="M1" authorId="0" shapeId="0" xr:uid="{6709D32E-08BC-453E-B058-2E4F619C2D6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9B7B10F-02DB-4DF5-A924-0369777A3798}">
      <text>
        <r>
          <rPr>
            <b/>
            <sz val="9"/>
            <color indexed="81"/>
            <rFont val="Tahoma"/>
            <family val="2"/>
          </rPr>
          <t>Author:</t>
        </r>
        <r>
          <rPr>
            <sz val="9"/>
            <color indexed="81"/>
            <rFont val="Tahoma"/>
            <family val="2"/>
          </rPr>
          <t xml:space="preserve">
Maximum No of plotted section is 3 </t>
        </r>
      </text>
    </comment>
    <comment ref="AE1" authorId="0" shapeId="0" xr:uid="{B6F7F34F-9DFD-406F-8E09-2426FE74DCF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63032D2-C3D5-43FF-84A0-D071567BF7D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7.xml><?xml version="1.0" encoding="utf-8"?>
<comments xmlns="http://schemas.openxmlformats.org/spreadsheetml/2006/main" xmlns:mc="http://schemas.openxmlformats.org/markup-compatibility/2006" xmlns:xr="http://schemas.microsoft.com/office/spreadsheetml/2014/revision" mc:Ignorable="xr">
  <authors>
    <author>Author</author>
    <author>tc={3C942EC9-B6FB-49BE-93B5-7F572C9110CE}</author>
  </authors>
  <commentList>
    <comment ref="G1" authorId="0" shapeId="0" xr:uid="{F1CE94C6-156C-4F6D-A0C2-7E6268EE7AA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2FCB03E-D9DC-4126-99C4-CB6159ABB322}">
      <text>
        <r>
          <rPr>
            <b/>
            <sz val="9"/>
            <color indexed="81"/>
            <rFont val="Tahoma"/>
            <family val="2"/>
          </rPr>
          <t>Author:</t>
        </r>
        <r>
          <rPr>
            <sz val="9"/>
            <color indexed="81"/>
            <rFont val="Tahoma"/>
            <family val="2"/>
          </rPr>
          <t xml:space="preserve">
"weld" or "attm"</t>
        </r>
      </text>
    </comment>
    <comment ref="M1" authorId="0" shapeId="0" xr:uid="{9D253491-C0E4-4FA7-8622-E5AA149F505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DF26A04-DE8E-4383-B90C-C48256CCF5B7}">
      <text>
        <r>
          <rPr>
            <b/>
            <sz val="9"/>
            <color indexed="81"/>
            <rFont val="Tahoma"/>
            <family val="2"/>
          </rPr>
          <t>Author:</t>
        </r>
        <r>
          <rPr>
            <sz val="9"/>
            <color indexed="81"/>
            <rFont val="Tahoma"/>
            <family val="2"/>
          </rPr>
          <t xml:space="preserve">
Maximum No of plotted section is 3 </t>
        </r>
      </text>
    </comment>
    <comment ref="AE1" authorId="0" shapeId="0" xr:uid="{8230C7C0-648E-4C11-AA73-02871B8FC5E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C942EC9-B6FB-49BE-93B5-7F572C9110C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8.xml><?xml version="1.0" encoding="utf-8"?>
<comments xmlns="http://schemas.openxmlformats.org/spreadsheetml/2006/main" xmlns:mc="http://schemas.openxmlformats.org/markup-compatibility/2006" xmlns:xr="http://schemas.microsoft.com/office/spreadsheetml/2014/revision" mc:Ignorable="xr">
  <authors>
    <author>Author</author>
    <author>tc={C8E49FD9-326E-4E40-8119-7C84038F52B9}</author>
  </authors>
  <commentList>
    <comment ref="G1" authorId="0" shapeId="0" xr:uid="{4707DA17-5DEA-4C7C-87B6-410A1BFBFC4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B9D8F23-405A-4D4A-B1E0-668C1B16D4E8}">
      <text>
        <r>
          <rPr>
            <b/>
            <sz val="9"/>
            <color indexed="81"/>
            <rFont val="Tahoma"/>
            <family val="2"/>
          </rPr>
          <t>Author:</t>
        </r>
        <r>
          <rPr>
            <sz val="9"/>
            <color indexed="81"/>
            <rFont val="Tahoma"/>
            <family val="2"/>
          </rPr>
          <t xml:space="preserve">
"weld" or "attm"</t>
        </r>
      </text>
    </comment>
    <comment ref="M1" authorId="0" shapeId="0" xr:uid="{1309D948-C47A-4538-8331-CD70A295030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AE29640-5158-4FAD-8DFE-7586C48A2702}">
      <text>
        <r>
          <rPr>
            <b/>
            <sz val="9"/>
            <color indexed="81"/>
            <rFont val="Tahoma"/>
            <family val="2"/>
          </rPr>
          <t>Author:</t>
        </r>
        <r>
          <rPr>
            <sz val="9"/>
            <color indexed="81"/>
            <rFont val="Tahoma"/>
            <family val="2"/>
          </rPr>
          <t xml:space="preserve">
Maximum No of plotted section is 3 </t>
        </r>
      </text>
    </comment>
    <comment ref="AE1" authorId="0" shapeId="0" xr:uid="{440E64DE-7774-44F0-8C96-54B4CB99ABC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8E49FD9-326E-4E40-8119-7C84038F52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9.xml><?xml version="1.0" encoding="utf-8"?>
<comments xmlns="http://schemas.openxmlformats.org/spreadsheetml/2006/main" xmlns:mc="http://schemas.openxmlformats.org/markup-compatibility/2006" xmlns:xr="http://schemas.microsoft.com/office/spreadsheetml/2014/revision" mc:Ignorable="xr">
  <authors>
    <author>Author</author>
    <author>tc={9D11E0C7-7DA9-438C-AD16-42CA09969DE2}</author>
  </authors>
  <commentList>
    <comment ref="G1" authorId="0" shapeId="0" xr:uid="{852A1B7A-09C2-4A6D-8394-33623396016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8541F9D-4513-47CB-85BA-F1A5B6D73686}">
      <text>
        <r>
          <rPr>
            <b/>
            <sz val="9"/>
            <color indexed="81"/>
            <rFont val="Tahoma"/>
            <family val="2"/>
          </rPr>
          <t>Author:</t>
        </r>
        <r>
          <rPr>
            <sz val="9"/>
            <color indexed="81"/>
            <rFont val="Tahoma"/>
            <family val="2"/>
          </rPr>
          <t xml:space="preserve">
"weld" or "attm"</t>
        </r>
      </text>
    </comment>
    <comment ref="M1" authorId="0" shapeId="0" xr:uid="{9CB0C3EA-C31D-40A3-89A4-EBE9C91773E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F878794-303E-4761-825D-C246E1C7EFF9}">
      <text>
        <r>
          <rPr>
            <b/>
            <sz val="9"/>
            <color indexed="81"/>
            <rFont val="Tahoma"/>
            <family val="2"/>
          </rPr>
          <t>Author:</t>
        </r>
        <r>
          <rPr>
            <sz val="9"/>
            <color indexed="81"/>
            <rFont val="Tahoma"/>
            <family val="2"/>
          </rPr>
          <t xml:space="preserve">
Maximum No of plotted section is 3 </t>
        </r>
      </text>
    </comment>
    <comment ref="AE1" authorId="0" shapeId="0" xr:uid="{CA3A652F-1804-43E0-BA6D-553F0B58543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D11E0C7-7DA9-438C-AD16-42CA09969DE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tc={0482AFF9-E6E4-49EF-A6E1-BA8368E8F75F}</author>
  </authors>
  <commentList>
    <comment ref="G1" authorId="0" shapeId="0" xr:uid="{CDA5D29B-5ACC-403D-9802-B2CBC60B3D8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9092774-A9A6-4728-9C62-C9E3E1C2982B}">
      <text>
        <r>
          <rPr>
            <b/>
            <sz val="9"/>
            <color indexed="81"/>
            <rFont val="Tahoma"/>
            <family val="2"/>
          </rPr>
          <t>Author:</t>
        </r>
        <r>
          <rPr>
            <sz val="9"/>
            <color indexed="81"/>
            <rFont val="Tahoma"/>
            <family val="2"/>
          </rPr>
          <t xml:space="preserve">
"weld" or "attm"</t>
        </r>
      </text>
    </comment>
    <comment ref="M1" authorId="0" shapeId="0" xr:uid="{D1F5EC7F-7857-4106-81A7-36E2B49EE20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0F0058D-94AB-48D7-87F8-EDD7DD5C6E7C}">
      <text>
        <r>
          <rPr>
            <b/>
            <sz val="9"/>
            <color indexed="81"/>
            <rFont val="Tahoma"/>
            <family val="2"/>
          </rPr>
          <t>Author:</t>
        </r>
        <r>
          <rPr>
            <sz val="9"/>
            <color indexed="81"/>
            <rFont val="Tahoma"/>
            <family val="2"/>
          </rPr>
          <t xml:space="preserve">
Maximum No of plotted section is 3 </t>
        </r>
      </text>
    </comment>
    <comment ref="AE1" authorId="0" shapeId="0" xr:uid="{E4A6AF1E-C515-47E2-9CDF-72587080D98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482AFF9-E6E4-49EF-A6E1-BA8368E8F75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31DB9594-A3C1-4F15-BD34-0FB4122D5B6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2B1DC32-7394-4224-A5CF-42F8C29E8B45}">
      <text>
        <r>
          <rPr>
            <b/>
            <sz val="9"/>
            <color indexed="81"/>
            <rFont val="Tahoma"/>
            <family val="2"/>
          </rPr>
          <t>Author:</t>
        </r>
        <r>
          <rPr>
            <sz val="9"/>
            <color indexed="81"/>
            <rFont val="Tahoma"/>
            <family val="2"/>
          </rPr>
          <t xml:space="preserve">
"weld" or "attm"</t>
        </r>
      </text>
    </comment>
    <comment ref="M1" authorId="0" shapeId="0" xr:uid="{87FEF3D5-60AF-41CE-A722-D01FF601F8B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67941C4-F1C5-4CBD-B6CE-9727F29C4077}">
      <text>
        <r>
          <rPr>
            <b/>
            <sz val="9"/>
            <color indexed="81"/>
            <rFont val="Tahoma"/>
            <family val="2"/>
          </rPr>
          <t>Author:</t>
        </r>
        <r>
          <rPr>
            <sz val="9"/>
            <color indexed="81"/>
            <rFont val="Tahoma"/>
            <family val="2"/>
          </rPr>
          <t xml:space="preserve">
Maximum No of plotted section is 3 </t>
        </r>
      </text>
    </comment>
    <comment ref="AE1" authorId="0" shapeId="0" xr:uid="{D81B405F-4AEB-4478-9EE0-79F0BF81860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E724886-53E7-4E6E-BDE5-F6AF038017E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A6F33BE-4806-4293-BB47-601049F17265}">
      <text>
        <r>
          <rPr>
            <b/>
            <sz val="9"/>
            <color indexed="81"/>
            <rFont val="Tahoma"/>
            <family val="2"/>
          </rPr>
          <t>Author:</t>
        </r>
        <r>
          <rPr>
            <sz val="9"/>
            <color indexed="81"/>
            <rFont val="Tahoma"/>
            <family val="2"/>
          </rPr>
          <t xml:space="preserve">
"weld" or "attm"</t>
        </r>
      </text>
    </comment>
    <comment ref="M1" authorId="0" shapeId="0" xr:uid="{8F38CE51-BD50-48A7-A441-9EDFD3F5FE2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67C7D0A-4737-410C-B661-DF2DCDE7B6BD}">
      <text>
        <r>
          <rPr>
            <b/>
            <sz val="9"/>
            <color indexed="81"/>
            <rFont val="Tahoma"/>
            <family val="2"/>
          </rPr>
          <t>Author:</t>
        </r>
        <r>
          <rPr>
            <sz val="9"/>
            <color indexed="81"/>
            <rFont val="Tahoma"/>
            <family val="2"/>
          </rPr>
          <t xml:space="preserve">
Maximum No of plotted section is 3 </t>
        </r>
      </text>
    </comment>
    <comment ref="AE1" authorId="0" shapeId="0" xr:uid="{08062976-31E0-4C17-8E37-B09EA67163E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0FC2F1FD-51BE-48FF-9739-D7B1E91C6B6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85CF9E2-789C-4525-92B4-93BF77DAF20C}">
      <text>
        <r>
          <rPr>
            <b/>
            <sz val="9"/>
            <color indexed="81"/>
            <rFont val="Tahoma"/>
            <family val="2"/>
          </rPr>
          <t>Author:</t>
        </r>
        <r>
          <rPr>
            <sz val="9"/>
            <color indexed="81"/>
            <rFont val="Tahoma"/>
            <family val="2"/>
          </rPr>
          <t xml:space="preserve">
"weld" or "attm"</t>
        </r>
      </text>
    </comment>
    <comment ref="M1" authorId="0" shapeId="0" xr:uid="{5B7DCCDB-5A7A-47CF-A7A5-A1ED6B88F68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D57092-6577-458A-88DB-8EFD3C33725B}">
      <text>
        <r>
          <rPr>
            <b/>
            <sz val="9"/>
            <color indexed="81"/>
            <rFont val="Tahoma"/>
            <family val="2"/>
          </rPr>
          <t>Author:</t>
        </r>
        <r>
          <rPr>
            <sz val="9"/>
            <color indexed="81"/>
            <rFont val="Tahoma"/>
            <family val="2"/>
          </rPr>
          <t xml:space="preserve">
Maximum No of plotted section is 3 </t>
        </r>
      </text>
    </comment>
    <comment ref="AE1" authorId="0" shapeId="0" xr:uid="{9AFE174E-0F20-4890-BA7B-C2ABE47310B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1BE9052-9EB7-4857-8C9E-EF123D04724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97579D8-DB29-4790-BDD0-1F53A976BEFE}">
      <text>
        <r>
          <rPr>
            <b/>
            <sz val="9"/>
            <color indexed="81"/>
            <rFont val="Tahoma"/>
            <family val="2"/>
          </rPr>
          <t>Author:</t>
        </r>
        <r>
          <rPr>
            <sz val="9"/>
            <color indexed="81"/>
            <rFont val="Tahoma"/>
            <family val="2"/>
          </rPr>
          <t xml:space="preserve">
"weld" or "attm"</t>
        </r>
      </text>
    </comment>
    <comment ref="M1" authorId="0" shapeId="0" xr:uid="{61606328-9522-49FD-BCC8-146FC1CB024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10CEEAE-E2FD-4569-80CF-A2DF6378CF7C}">
      <text>
        <r>
          <rPr>
            <b/>
            <sz val="9"/>
            <color indexed="81"/>
            <rFont val="Tahoma"/>
            <family val="2"/>
          </rPr>
          <t>Author:</t>
        </r>
        <r>
          <rPr>
            <sz val="9"/>
            <color indexed="81"/>
            <rFont val="Tahoma"/>
            <family val="2"/>
          </rPr>
          <t xml:space="preserve">
Maximum No of plotted section is 3 </t>
        </r>
      </text>
    </comment>
    <comment ref="AE1" authorId="0" shapeId="0" xr:uid="{3D241667-AFEA-4E3F-BC1C-35D6A2B9BA7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8C5404D-3C9B-4A89-964E-A5C7AE9488E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CA6093-904B-4D81-B5B4-F0F721B5D12F}">
      <text>
        <r>
          <rPr>
            <b/>
            <sz val="9"/>
            <color indexed="81"/>
            <rFont val="Tahoma"/>
            <family val="2"/>
          </rPr>
          <t>Author:</t>
        </r>
        <r>
          <rPr>
            <sz val="9"/>
            <color indexed="81"/>
            <rFont val="Tahoma"/>
            <family val="2"/>
          </rPr>
          <t xml:space="preserve">
"weld" or "attm"</t>
        </r>
      </text>
    </comment>
    <comment ref="M1" authorId="0" shapeId="0" xr:uid="{65333EE3-AF36-42A7-B5C4-ED70075C948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03D46A0-E6C5-43CB-AB48-17E14C8E1273}">
      <text>
        <r>
          <rPr>
            <b/>
            <sz val="9"/>
            <color indexed="81"/>
            <rFont val="Tahoma"/>
            <family val="2"/>
          </rPr>
          <t>Author:</t>
        </r>
        <r>
          <rPr>
            <sz val="9"/>
            <color indexed="81"/>
            <rFont val="Tahoma"/>
            <family val="2"/>
          </rPr>
          <t xml:space="preserve">
Maximum No of plotted section is 3 </t>
        </r>
      </text>
    </comment>
    <comment ref="AE1" authorId="0" shapeId="0" xr:uid="{1DA20DC7-0991-40EE-A089-24F24B8108A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865111C-9DE7-4CD6-9C04-0736A9CFA07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6326B14-B132-48C6-936E-559CE692E656}">
      <text>
        <r>
          <rPr>
            <b/>
            <sz val="9"/>
            <color indexed="81"/>
            <rFont val="Tahoma"/>
            <family val="2"/>
          </rPr>
          <t>Author:</t>
        </r>
        <r>
          <rPr>
            <sz val="9"/>
            <color indexed="81"/>
            <rFont val="Tahoma"/>
            <family val="2"/>
          </rPr>
          <t xml:space="preserve">
"weld" or "attm"</t>
        </r>
      </text>
    </comment>
    <comment ref="M1" authorId="0" shapeId="0" xr:uid="{B6EAB14A-E894-4B20-9CFE-40582C46016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234C31A-5D18-46A7-BEC4-CFC6C4BB2CF0}">
      <text>
        <r>
          <rPr>
            <b/>
            <sz val="9"/>
            <color indexed="81"/>
            <rFont val="Tahoma"/>
            <family val="2"/>
          </rPr>
          <t>Author:</t>
        </r>
        <r>
          <rPr>
            <sz val="9"/>
            <color indexed="81"/>
            <rFont val="Tahoma"/>
            <family val="2"/>
          </rPr>
          <t xml:space="preserve">
Maximum No of plotted section is 3 </t>
        </r>
      </text>
    </comment>
    <comment ref="AE1" authorId="0" shapeId="0" xr:uid="{FD0DFEAF-6B82-40F3-BB94-1CD1B63C257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6.xml><?xml version="1.0" encoding="utf-8"?>
<comments xmlns="http://schemas.openxmlformats.org/spreadsheetml/2006/main" xmlns:mc="http://schemas.openxmlformats.org/markup-compatibility/2006" xmlns:xr="http://schemas.microsoft.com/office/spreadsheetml/2014/revision" mc:Ignorable="xr">
  <authors>
    <author>Author</author>
    <author>tc={676B74E2-8AA1-442A-999C-8ACDA8B45815}</author>
  </authors>
  <commentList>
    <comment ref="G1" authorId="0" shapeId="0" xr:uid="{6BD234ED-A59E-4E97-8EA9-4B8FDAF0988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3A3D658-5169-4B67-BE15-AB5CE05F2E50}">
      <text>
        <r>
          <rPr>
            <b/>
            <sz val="9"/>
            <color indexed="81"/>
            <rFont val="Tahoma"/>
            <family val="2"/>
          </rPr>
          <t>Author:</t>
        </r>
        <r>
          <rPr>
            <sz val="9"/>
            <color indexed="81"/>
            <rFont val="Tahoma"/>
            <family val="2"/>
          </rPr>
          <t xml:space="preserve">
"weld" or "attm"</t>
        </r>
      </text>
    </comment>
    <comment ref="M1" authorId="0" shapeId="0" xr:uid="{8A1B99E7-971C-48D3-AD12-06627439662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AA2F6D4-8D8C-42C5-854D-D791893005EF}">
      <text>
        <r>
          <rPr>
            <b/>
            <sz val="9"/>
            <color indexed="81"/>
            <rFont val="Tahoma"/>
            <family val="2"/>
          </rPr>
          <t>Author:</t>
        </r>
        <r>
          <rPr>
            <sz val="9"/>
            <color indexed="81"/>
            <rFont val="Tahoma"/>
            <family val="2"/>
          </rPr>
          <t xml:space="preserve">
Maximum No of plotted section is 3 </t>
        </r>
      </text>
    </comment>
    <comment ref="AE1" authorId="0" shapeId="0" xr:uid="{9790817C-2F97-4549-80B1-60746854591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76B74E2-8AA1-442A-999C-8ACDA8B4581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7.xml><?xml version="1.0" encoding="utf-8"?>
<comments xmlns="http://schemas.openxmlformats.org/spreadsheetml/2006/main" xmlns:mc="http://schemas.openxmlformats.org/markup-compatibility/2006" xmlns:xr="http://schemas.microsoft.com/office/spreadsheetml/2014/revision" mc:Ignorable="xr">
  <authors>
    <author>Author</author>
    <author>tc={DD39694C-25A2-4710-BAAA-3323264B0A5B}</author>
  </authors>
  <commentList>
    <comment ref="G1" authorId="0" shapeId="0" xr:uid="{4D56DCB7-6C44-4C7A-8FB8-5BBB7304920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CDC51FC-C0E7-45AC-AE67-F8A69902CF25}">
      <text>
        <r>
          <rPr>
            <b/>
            <sz val="9"/>
            <color indexed="81"/>
            <rFont val="Tahoma"/>
            <family val="2"/>
          </rPr>
          <t>Author:</t>
        </r>
        <r>
          <rPr>
            <sz val="9"/>
            <color indexed="81"/>
            <rFont val="Tahoma"/>
            <family val="2"/>
          </rPr>
          <t xml:space="preserve">
"weld" or "attm"</t>
        </r>
      </text>
    </comment>
    <comment ref="M1" authorId="0" shapeId="0" xr:uid="{E5ECE580-BC18-4947-A03E-48B1706EA96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67B2B5-7E9F-4E11-B8D2-A7D02AF2CE00}">
      <text>
        <r>
          <rPr>
            <b/>
            <sz val="9"/>
            <color indexed="81"/>
            <rFont val="Tahoma"/>
            <family val="2"/>
          </rPr>
          <t>Author:</t>
        </r>
        <r>
          <rPr>
            <sz val="9"/>
            <color indexed="81"/>
            <rFont val="Tahoma"/>
            <family val="2"/>
          </rPr>
          <t xml:space="preserve">
Maximum No of plotted section is 3 </t>
        </r>
      </text>
    </comment>
    <comment ref="AE1" authorId="0" shapeId="0" xr:uid="{A66A506C-A883-4E70-9D50-4BB99A1DC7D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D39694C-25A2-4710-BAAA-3323264B0A5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8.xml><?xml version="1.0" encoding="utf-8"?>
<comments xmlns="http://schemas.openxmlformats.org/spreadsheetml/2006/main" xmlns:mc="http://schemas.openxmlformats.org/markup-compatibility/2006" xmlns:xr="http://schemas.microsoft.com/office/spreadsheetml/2014/revision" mc:Ignorable="xr">
  <authors>
    <author>Author</author>
    <author>tc={4BE7D57A-F946-4516-AF17-49ACB46A9D93}</author>
  </authors>
  <commentList>
    <comment ref="G1" authorId="0" shapeId="0" xr:uid="{9AB646B9-EA4E-4275-BCE3-B99C2691431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A35F665-DC56-45FE-8496-1AA894839723}">
      <text>
        <r>
          <rPr>
            <b/>
            <sz val="9"/>
            <color indexed="81"/>
            <rFont val="Tahoma"/>
            <family val="2"/>
          </rPr>
          <t>Author:</t>
        </r>
        <r>
          <rPr>
            <sz val="9"/>
            <color indexed="81"/>
            <rFont val="Tahoma"/>
            <family val="2"/>
          </rPr>
          <t xml:space="preserve">
"weld" or "attm"</t>
        </r>
      </text>
    </comment>
    <comment ref="M1" authorId="0" shapeId="0" xr:uid="{FBEA47CF-3C63-4671-A630-44A759D8305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4D9C87F-ADCB-4A39-B767-E6DFF4B46BD8}">
      <text>
        <r>
          <rPr>
            <b/>
            <sz val="9"/>
            <color indexed="81"/>
            <rFont val="Tahoma"/>
            <family val="2"/>
          </rPr>
          <t>Author:</t>
        </r>
        <r>
          <rPr>
            <sz val="9"/>
            <color indexed="81"/>
            <rFont val="Tahoma"/>
            <family val="2"/>
          </rPr>
          <t xml:space="preserve">
Maximum No of plotted section is 3 </t>
        </r>
      </text>
    </comment>
    <comment ref="AE1" authorId="0" shapeId="0" xr:uid="{7CB0A69E-AE2F-405D-95EF-F114833B76C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BE7D57A-F946-4516-AF17-49ACB46A9D9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9.xml><?xml version="1.0" encoding="utf-8"?>
<comments xmlns="http://schemas.openxmlformats.org/spreadsheetml/2006/main" xmlns:mc="http://schemas.openxmlformats.org/markup-compatibility/2006" xmlns:xr="http://schemas.microsoft.com/office/spreadsheetml/2014/revision" mc:Ignorable="xr">
  <authors>
    <author>Author</author>
    <author>tc={8C3C6588-8101-439A-BB97-894ADBC85396}</author>
  </authors>
  <commentList>
    <comment ref="G1" authorId="0" shapeId="0" xr:uid="{9BB25BBC-50CF-4BCF-BD12-D04CF704759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44D56E6-2BDC-492F-86B0-0B64F7838D4B}">
      <text>
        <r>
          <rPr>
            <b/>
            <sz val="9"/>
            <color indexed="81"/>
            <rFont val="Tahoma"/>
            <family val="2"/>
          </rPr>
          <t>Author:</t>
        </r>
        <r>
          <rPr>
            <sz val="9"/>
            <color indexed="81"/>
            <rFont val="Tahoma"/>
            <family val="2"/>
          </rPr>
          <t xml:space="preserve">
"weld" or "attm"</t>
        </r>
      </text>
    </comment>
    <comment ref="M1" authorId="0" shapeId="0" xr:uid="{97E6BBC4-0063-4A88-A051-340DDEBCD5D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AEBEBC9-512D-4F4C-BEE4-C56226C9A379}">
      <text>
        <r>
          <rPr>
            <b/>
            <sz val="9"/>
            <color indexed="81"/>
            <rFont val="Tahoma"/>
            <family val="2"/>
          </rPr>
          <t>Author:</t>
        </r>
        <r>
          <rPr>
            <sz val="9"/>
            <color indexed="81"/>
            <rFont val="Tahoma"/>
            <family val="2"/>
          </rPr>
          <t xml:space="preserve">
Maximum No of plotted section is 3 </t>
        </r>
      </text>
    </comment>
    <comment ref="AE1" authorId="0" shapeId="0" xr:uid="{90E6281C-CECA-4A1A-BC05-A295A79F031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C3C6588-8101-439A-BB97-894ADBC8539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tc={66DD8906-0893-401C-AA33-991800C83637}</author>
  </authors>
  <commentList>
    <comment ref="G1" authorId="0" shapeId="0" xr:uid="{707009F1-7EDF-42A9-9719-362EC82D0BC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90EC8F8-7AD7-48E6-B338-42C9C123A871}">
      <text>
        <r>
          <rPr>
            <b/>
            <sz val="9"/>
            <color indexed="81"/>
            <rFont val="Tahoma"/>
            <family val="2"/>
          </rPr>
          <t>Author:</t>
        </r>
        <r>
          <rPr>
            <sz val="9"/>
            <color indexed="81"/>
            <rFont val="Tahoma"/>
            <family val="2"/>
          </rPr>
          <t xml:space="preserve">
"weld" or "attm"</t>
        </r>
      </text>
    </comment>
    <comment ref="M1" authorId="0" shapeId="0" xr:uid="{C057DAFE-BF77-47D5-8C84-B6CAE5689AF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1E83491-DD5C-4AB3-8D7C-D90BD446B50E}">
      <text>
        <r>
          <rPr>
            <b/>
            <sz val="9"/>
            <color indexed="81"/>
            <rFont val="Tahoma"/>
            <family val="2"/>
          </rPr>
          <t>Author:</t>
        </r>
        <r>
          <rPr>
            <sz val="9"/>
            <color indexed="81"/>
            <rFont val="Tahoma"/>
            <family val="2"/>
          </rPr>
          <t xml:space="preserve">
Maximum No of plotted section is 3 </t>
        </r>
      </text>
    </comment>
    <comment ref="AE1" authorId="0" shapeId="0" xr:uid="{3BBF04C8-0A24-4A86-8A88-33CF2137172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6DD8906-0893-401C-AA33-991800C8363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80.xml><?xml version="1.0" encoding="utf-8"?>
<comments xmlns="http://schemas.openxmlformats.org/spreadsheetml/2006/main" xmlns:mc="http://schemas.openxmlformats.org/markup-compatibility/2006" xmlns:xr="http://schemas.microsoft.com/office/spreadsheetml/2014/revision" mc:Ignorable="xr">
  <authors>
    <author>Author</author>
    <author>tc={7BA73E17-D901-43CC-B699-C0492F3A76FD}</author>
  </authors>
  <commentList>
    <comment ref="G1" authorId="0" shapeId="0" xr:uid="{7F6EF67D-B4D9-453E-93B3-27DE0C08CE0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54B705B-8B3A-4632-B986-F9072280E38F}">
      <text>
        <r>
          <rPr>
            <b/>
            <sz val="9"/>
            <color indexed="81"/>
            <rFont val="Tahoma"/>
            <family val="2"/>
          </rPr>
          <t>Author:</t>
        </r>
        <r>
          <rPr>
            <sz val="9"/>
            <color indexed="81"/>
            <rFont val="Tahoma"/>
            <family val="2"/>
          </rPr>
          <t xml:space="preserve">
"weld" or "attm"</t>
        </r>
      </text>
    </comment>
    <comment ref="M1" authorId="0" shapeId="0" xr:uid="{F5D07528-8688-4428-8C9E-1DE5E8BDF2A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7B58C1-624F-45FC-8818-46C5B8C68DDD}">
      <text>
        <r>
          <rPr>
            <b/>
            <sz val="9"/>
            <color indexed="81"/>
            <rFont val="Tahoma"/>
            <family val="2"/>
          </rPr>
          <t>Author:</t>
        </r>
        <r>
          <rPr>
            <sz val="9"/>
            <color indexed="81"/>
            <rFont val="Tahoma"/>
            <family val="2"/>
          </rPr>
          <t xml:space="preserve">
Maximum No of plotted section is 3 </t>
        </r>
      </text>
    </comment>
    <comment ref="AE1" authorId="0" shapeId="0" xr:uid="{EB2E8E12-9DDF-4DC7-893F-B92549BFD44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BA73E17-D901-43CC-B699-C0492F3A76F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81.xml><?xml version="1.0" encoding="utf-8"?>
<comments xmlns="http://schemas.openxmlformats.org/spreadsheetml/2006/main" xmlns:mc="http://schemas.openxmlformats.org/markup-compatibility/2006" xmlns:xr="http://schemas.microsoft.com/office/spreadsheetml/2014/revision" mc:Ignorable="xr">
  <authors>
    <author>Author</author>
    <author>tc={EE6999A3-3454-4E18-AD41-2D6E419288FE}</author>
  </authors>
  <commentList>
    <comment ref="G1" authorId="0" shapeId="0" xr:uid="{B3265B4E-2F08-44AF-98E3-69AB269EEAE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FE11E4F-CB2A-4829-97BA-DD787EFE57D4}">
      <text>
        <r>
          <rPr>
            <b/>
            <sz val="9"/>
            <color indexed="81"/>
            <rFont val="Tahoma"/>
            <family val="2"/>
          </rPr>
          <t>Author:</t>
        </r>
        <r>
          <rPr>
            <sz val="9"/>
            <color indexed="81"/>
            <rFont val="Tahoma"/>
            <family val="2"/>
          </rPr>
          <t xml:space="preserve">
"weld" or "attm"</t>
        </r>
      </text>
    </comment>
    <comment ref="M1" authorId="0" shapeId="0" xr:uid="{5C5B3AF3-705B-4836-89EB-8138685624F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81651B8-28A4-41E3-AB3B-54A049A9768D}">
      <text>
        <r>
          <rPr>
            <b/>
            <sz val="9"/>
            <color indexed="81"/>
            <rFont val="Tahoma"/>
            <family val="2"/>
          </rPr>
          <t>Author:</t>
        </r>
        <r>
          <rPr>
            <sz val="9"/>
            <color indexed="81"/>
            <rFont val="Tahoma"/>
            <family val="2"/>
          </rPr>
          <t xml:space="preserve">
Maximum No of plotted section is 3 </t>
        </r>
      </text>
    </comment>
    <comment ref="AE1" authorId="0" shapeId="0" xr:uid="{991A2725-B27C-419F-B46F-A32B5B8BFE5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E6999A3-3454-4E18-AD41-2D6E419288F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tc={D874438E-4976-4912-8027-B6CD0D5D0642}</author>
  </authors>
  <commentList>
    <comment ref="G1" authorId="0" shapeId="0" xr:uid="{9EEDBADA-7C50-4784-ACD6-7939DDDAFCA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2B32B34-D93D-4ADB-876D-5E049747D494}">
      <text>
        <r>
          <rPr>
            <b/>
            <sz val="9"/>
            <color indexed="81"/>
            <rFont val="Tahoma"/>
            <family val="2"/>
          </rPr>
          <t>Author:</t>
        </r>
        <r>
          <rPr>
            <sz val="9"/>
            <color indexed="81"/>
            <rFont val="Tahoma"/>
            <family val="2"/>
          </rPr>
          <t xml:space="preserve">
"weld" or "attm"</t>
        </r>
      </text>
    </comment>
    <comment ref="M1" authorId="0" shapeId="0" xr:uid="{44F518E3-4059-417C-BF09-D288A506504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6223BF6-137A-4CD4-A151-B7571177294C}">
      <text>
        <r>
          <rPr>
            <b/>
            <sz val="9"/>
            <color indexed="81"/>
            <rFont val="Tahoma"/>
            <family val="2"/>
          </rPr>
          <t>Author:</t>
        </r>
        <r>
          <rPr>
            <sz val="9"/>
            <color indexed="81"/>
            <rFont val="Tahoma"/>
            <family val="2"/>
          </rPr>
          <t xml:space="preserve">
Maximum No of plotted section is 3 </t>
        </r>
      </text>
    </comment>
    <comment ref="AE1" authorId="0" shapeId="0" xr:uid="{EE029340-5778-4AA2-87C6-673E9411A55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874438E-4976-4912-8027-B6CD0D5D064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L8"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B18" authorId="0" shapeId="0" xr:uid="{765C920E-4F2E-4345-9164-F30B9F039D16}">
      <text>
        <r>
          <rPr>
            <b/>
            <sz val="9"/>
            <color indexed="81"/>
            <rFont val="Tahoma"/>
            <family val="2"/>
          </rPr>
          <t>Author:</t>
        </r>
        <r>
          <rPr>
            <sz val="9"/>
            <color indexed="81"/>
            <rFont val="Tahoma"/>
            <family val="2"/>
          </rPr>
          <t xml:space="preserve">
Number of setting setup
</t>
        </r>
      </text>
    </comment>
    <comment ref="D18"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18"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18"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18"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18"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18"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18"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18"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18" authorId="0" shapeId="0" xr:uid="{382F1694-C35A-4CCF-B18B-B33810AB5BF0}">
      <text>
        <r>
          <rPr>
            <b/>
            <sz val="9"/>
            <color indexed="81"/>
            <rFont val="Tahoma"/>
            <family val="2"/>
          </rPr>
          <t>Author:
0- Normal 
1- Normal+Acceleration
2-Normal+Forces</t>
        </r>
      </text>
    </comment>
    <comment ref="X18"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18"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18"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24"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34"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tc={CA2EC82C-4CEC-450B-A488-4D7B8B0979D6}</author>
  </authors>
  <commentList>
    <comment ref="G1" authorId="0" shapeId="0" xr:uid="{FC3648FC-F7B6-4D73-93EF-C5CAB60AC17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FF1E064-4937-4074-825E-706821405A89}">
      <text>
        <r>
          <rPr>
            <b/>
            <sz val="9"/>
            <color indexed="81"/>
            <rFont val="Tahoma"/>
            <family val="2"/>
          </rPr>
          <t>Author:</t>
        </r>
        <r>
          <rPr>
            <sz val="9"/>
            <color indexed="81"/>
            <rFont val="Tahoma"/>
            <family val="2"/>
          </rPr>
          <t xml:space="preserve">
"weld" or "attm"</t>
        </r>
      </text>
    </comment>
    <comment ref="M1" authorId="0" shapeId="0" xr:uid="{983124ED-672B-41D9-8D55-6AAE22EEEE9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896C698-AF32-40AC-9D39-E69B7ABCCCA4}">
      <text>
        <r>
          <rPr>
            <b/>
            <sz val="9"/>
            <color indexed="81"/>
            <rFont val="Tahoma"/>
            <family val="2"/>
          </rPr>
          <t>Author:</t>
        </r>
        <r>
          <rPr>
            <sz val="9"/>
            <color indexed="81"/>
            <rFont val="Tahoma"/>
            <family val="2"/>
          </rPr>
          <t xml:space="preserve">
Maximum No of plotted section is 3 </t>
        </r>
      </text>
    </comment>
    <comment ref="AE1" authorId="0" shapeId="0" xr:uid="{93D24C9D-9609-4A84-AE06-A93E758B609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A2EC82C-4CEC-450B-A488-4D7B8B0979D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tc={8E27F36E-AC52-4F11-9153-94DEB9B4A5C8}</author>
  </authors>
  <commentList>
    <comment ref="G1" authorId="0" shapeId="0" xr:uid="{4EFE1A54-A84E-49FB-BC30-53E0D1847E7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06E3BA1-E7A1-4D15-A066-FBCB48B79983}">
      <text>
        <r>
          <rPr>
            <b/>
            <sz val="9"/>
            <color indexed="81"/>
            <rFont val="Tahoma"/>
            <family val="2"/>
          </rPr>
          <t>Author:</t>
        </r>
        <r>
          <rPr>
            <sz val="9"/>
            <color indexed="81"/>
            <rFont val="Tahoma"/>
            <family val="2"/>
          </rPr>
          <t xml:space="preserve">
"weld" or "attm"</t>
        </r>
      </text>
    </comment>
    <comment ref="M1" authorId="0" shapeId="0" xr:uid="{97C7923E-5095-4208-99C0-74D6110FC6C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AA33D35-50AC-4CA7-BE1A-B67EE8819F39}">
      <text>
        <r>
          <rPr>
            <b/>
            <sz val="9"/>
            <color indexed="81"/>
            <rFont val="Tahoma"/>
            <family val="2"/>
          </rPr>
          <t>Author:</t>
        </r>
        <r>
          <rPr>
            <sz val="9"/>
            <color indexed="81"/>
            <rFont val="Tahoma"/>
            <family val="2"/>
          </rPr>
          <t xml:space="preserve">
Maximum No of plotted section is 3 </t>
        </r>
      </text>
    </comment>
    <comment ref="AE1" authorId="0" shapeId="0" xr:uid="{26271FAD-4438-44B5-A2A3-59A49162DF3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E27F36E-AC52-4F11-9153-94DEB9B4A5C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Author</author>
    <author>tc={0C0723B3-7E92-4511-957D-EE36F234D0A6}</author>
  </authors>
  <commentList>
    <comment ref="G1" authorId="0" shapeId="0" xr:uid="{2BF94564-1425-49A8-8778-D8DBCD89318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5FDCD9C-FCD3-4D68-A4DF-F2C50FEA5433}">
      <text>
        <r>
          <rPr>
            <b/>
            <sz val="9"/>
            <color indexed="81"/>
            <rFont val="Tahoma"/>
            <family val="2"/>
          </rPr>
          <t>Author:</t>
        </r>
        <r>
          <rPr>
            <sz val="9"/>
            <color indexed="81"/>
            <rFont val="Tahoma"/>
            <family val="2"/>
          </rPr>
          <t xml:space="preserve">
"weld" or "attm"</t>
        </r>
      </text>
    </comment>
    <comment ref="M1" authorId="0" shapeId="0" xr:uid="{349BBD33-3497-469B-A968-6CD4BBF32AB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9006EB4-2AF2-4BDC-9F68-C78BED75FEBE}">
      <text>
        <r>
          <rPr>
            <b/>
            <sz val="9"/>
            <color indexed="81"/>
            <rFont val="Tahoma"/>
            <family val="2"/>
          </rPr>
          <t>Author:</t>
        </r>
        <r>
          <rPr>
            <sz val="9"/>
            <color indexed="81"/>
            <rFont val="Tahoma"/>
            <family val="2"/>
          </rPr>
          <t xml:space="preserve">
Maximum No of plotted section is 3 </t>
        </r>
      </text>
    </comment>
    <comment ref="AE1" authorId="0" shapeId="0" xr:uid="{FB517B69-22C6-405B-97B5-BF29BF15B0A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C0723B3-7E92-4511-957D-EE36F234D0A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Author</author>
    <author>tc={04C2685F-119A-41D6-A6B9-EA47FBF2B80A}</author>
  </authors>
  <commentList>
    <comment ref="G1" authorId="0" shapeId="0" xr:uid="{917070AD-2B93-41D1-B431-3AA4653DD65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4E7C682-9F10-4255-8B61-6D70D6A973C1}">
      <text>
        <r>
          <rPr>
            <b/>
            <sz val="9"/>
            <color indexed="81"/>
            <rFont val="Tahoma"/>
            <family val="2"/>
          </rPr>
          <t>Author:</t>
        </r>
        <r>
          <rPr>
            <sz val="9"/>
            <color indexed="81"/>
            <rFont val="Tahoma"/>
            <family val="2"/>
          </rPr>
          <t xml:space="preserve">
"weld" or "attm"</t>
        </r>
      </text>
    </comment>
    <comment ref="M1" authorId="0" shapeId="0" xr:uid="{843242C3-822A-4FF4-BA47-05672BEE55D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F234EE6-073E-46AF-9615-3B62BBC9F3AD}">
      <text>
        <r>
          <rPr>
            <b/>
            <sz val="9"/>
            <color indexed="81"/>
            <rFont val="Tahoma"/>
            <family val="2"/>
          </rPr>
          <t>Author:</t>
        </r>
        <r>
          <rPr>
            <sz val="9"/>
            <color indexed="81"/>
            <rFont val="Tahoma"/>
            <family val="2"/>
          </rPr>
          <t xml:space="preserve">
Maximum No of plotted section is 3 </t>
        </r>
      </text>
    </comment>
    <comment ref="AE1" authorId="0" shapeId="0" xr:uid="{9AC6A32A-ABD1-4825-AC40-0E94F937B4B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4C2685F-119A-41D6-A6B9-EA47FBF2B80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Author</author>
    <author>tc={5E5D3B15-9947-42AD-AA52-F64F41F1819A}</author>
  </authors>
  <commentList>
    <comment ref="G1" authorId="0" shapeId="0" xr:uid="{151D1381-E72A-43E5-B6DF-E0B55B9BB7E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5CB67FA-266B-43E8-A60A-56D8282C3277}">
      <text>
        <r>
          <rPr>
            <b/>
            <sz val="9"/>
            <color indexed="81"/>
            <rFont val="Tahoma"/>
            <family val="2"/>
          </rPr>
          <t>Author:</t>
        </r>
        <r>
          <rPr>
            <sz val="9"/>
            <color indexed="81"/>
            <rFont val="Tahoma"/>
            <family val="2"/>
          </rPr>
          <t xml:space="preserve">
"weld" or "attm"</t>
        </r>
      </text>
    </comment>
    <comment ref="M1" authorId="0" shapeId="0" xr:uid="{E39BA6EE-3E8D-4746-830D-37A2B5AB0F0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AF6F0C8-8886-4997-9728-8CF102D0A512}">
      <text>
        <r>
          <rPr>
            <b/>
            <sz val="9"/>
            <color indexed="81"/>
            <rFont val="Tahoma"/>
            <family val="2"/>
          </rPr>
          <t>Author:</t>
        </r>
        <r>
          <rPr>
            <sz val="9"/>
            <color indexed="81"/>
            <rFont val="Tahoma"/>
            <family val="2"/>
          </rPr>
          <t xml:space="preserve">
Maximum No of plotted section is 3 </t>
        </r>
      </text>
    </comment>
    <comment ref="AE1" authorId="0" shapeId="0" xr:uid="{9917F76C-7BB1-433A-92F5-E57BF7EDF2B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E5D3B15-9947-42AD-AA52-F64F41F1819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Author</author>
    <author>tc={9DC3710D-6ACE-4A29-981B-E7517DA4B05A}</author>
  </authors>
  <commentList>
    <comment ref="G1" authorId="0" shapeId="0" xr:uid="{3FA6A8E1-DF76-4281-8CF4-B143730A11B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062517E-901D-41BF-8288-77F9E185C86D}">
      <text>
        <r>
          <rPr>
            <b/>
            <sz val="9"/>
            <color indexed="81"/>
            <rFont val="Tahoma"/>
            <family val="2"/>
          </rPr>
          <t>Author:</t>
        </r>
        <r>
          <rPr>
            <sz val="9"/>
            <color indexed="81"/>
            <rFont val="Tahoma"/>
            <family val="2"/>
          </rPr>
          <t xml:space="preserve">
"weld" or "attm"</t>
        </r>
      </text>
    </comment>
    <comment ref="M1" authorId="0" shapeId="0" xr:uid="{A37DDD5C-BB52-450A-983A-FA37BF4F660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4A79351-9D97-4B26-9CCA-837A01055A61}">
      <text>
        <r>
          <rPr>
            <b/>
            <sz val="9"/>
            <color indexed="81"/>
            <rFont val="Tahoma"/>
            <family val="2"/>
          </rPr>
          <t>Author:</t>
        </r>
        <r>
          <rPr>
            <sz val="9"/>
            <color indexed="81"/>
            <rFont val="Tahoma"/>
            <family val="2"/>
          </rPr>
          <t xml:space="preserve">
Maximum No of plotted section is 3 </t>
        </r>
      </text>
    </comment>
    <comment ref="AE1" authorId="0" shapeId="0" xr:uid="{2C8D14A9-E87B-4732-A280-CF7223A8ACC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DC3710D-6ACE-4A29-981B-E7517DA4B05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Author</author>
    <author>tc={A9A196E2-DC5C-4477-BAAC-A07D252CE9D4}</author>
  </authors>
  <commentList>
    <comment ref="G1" authorId="0" shapeId="0" xr:uid="{F1D02E1E-8C31-4BE1-95A2-9B87EB354AF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6B7A62B-FD6D-47E6-9397-95B5FFF2B962}">
      <text>
        <r>
          <rPr>
            <b/>
            <sz val="9"/>
            <color indexed="81"/>
            <rFont val="Tahoma"/>
            <family val="2"/>
          </rPr>
          <t>Author:</t>
        </r>
        <r>
          <rPr>
            <sz val="9"/>
            <color indexed="81"/>
            <rFont val="Tahoma"/>
            <family val="2"/>
          </rPr>
          <t xml:space="preserve">
"weld" or "attm"</t>
        </r>
      </text>
    </comment>
    <comment ref="M1" authorId="0" shapeId="0" xr:uid="{CF065AB1-B2F7-4F2F-8D20-3496D224066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102B0D9-FF44-4DD4-AAF7-3766F4223924}">
      <text>
        <r>
          <rPr>
            <b/>
            <sz val="9"/>
            <color indexed="81"/>
            <rFont val="Tahoma"/>
            <family val="2"/>
          </rPr>
          <t>Author:</t>
        </r>
        <r>
          <rPr>
            <sz val="9"/>
            <color indexed="81"/>
            <rFont val="Tahoma"/>
            <family val="2"/>
          </rPr>
          <t xml:space="preserve">
Maximum No of plotted section is 3 </t>
        </r>
      </text>
    </comment>
    <comment ref="AE1" authorId="0" shapeId="0" xr:uid="{DADA5DEC-F27C-4D8A-8C2F-D926A5B3A69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A196E2-DC5C-4477-BAAC-A07D252CE9D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Author</author>
    <author>tc={C208046D-2B76-488D-B32D-FBBD27786E60}</author>
  </authors>
  <commentList>
    <comment ref="G1" authorId="0" shapeId="0" xr:uid="{CF4C37B6-E680-4CBB-8964-0C2A21CB78F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2154BE4-2B91-47AB-A47E-DB3E2C9E58BF}">
      <text>
        <r>
          <rPr>
            <b/>
            <sz val="9"/>
            <color indexed="81"/>
            <rFont val="Tahoma"/>
            <family val="2"/>
          </rPr>
          <t>Author:</t>
        </r>
        <r>
          <rPr>
            <sz val="9"/>
            <color indexed="81"/>
            <rFont val="Tahoma"/>
            <family val="2"/>
          </rPr>
          <t xml:space="preserve">
"weld" or "attm"</t>
        </r>
      </text>
    </comment>
    <comment ref="M1" authorId="0" shapeId="0" xr:uid="{109879BA-96A3-48BD-9D94-5FCAE511E5B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2FA3735-4036-48DE-B0F1-3CD2021B8A71}">
      <text>
        <r>
          <rPr>
            <b/>
            <sz val="9"/>
            <color indexed="81"/>
            <rFont val="Tahoma"/>
            <family val="2"/>
          </rPr>
          <t>Author:</t>
        </r>
        <r>
          <rPr>
            <sz val="9"/>
            <color indexed="81"/>
            <rFont val="Tahoma"/>
            <family val="2"/>
          </rPr>
          <t xml:space="preserve">
Maximum No of plotted section is 3 </t>
        </r>
      </text>
    </comment>
    <comment ref="AE1" authorId="0" shapeId="0" xr:uid="{414964F2-57DC-4EBF-9F9B-F31CD9B8C09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208046D-2B76-488D-B32D-FBBD27786E6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Author</author>
    <author>tc={98AC0FC1-6B5F-4DB9-A3AD-3202F3E5300B}</author>
  </authors>
  <commentList>
    <comment ref="G1" authorId="0" shapeId="0" xr:uid="{48957919-F8B7-491A-A102-4DC18536098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7467DC2-95EC-4554-8BB9-809FEC93A40B}">
      <text>
        <r>
          <rPr>
            <b/>
            <sz val="9"/>
            <color indexed="81"/>
            <rFont val="Tahoma"/>
            <family val="2"/>
          </rPr>
          <t>Author:</t>
        </r>
        <r>
          <rPr>
            <sz val="9"/>
            <color indexed="81"/>
            <rFont val="Tahoma"/>
            <family val="2"/>
          </rPr>
          <t xml:space="preserve">
"weld" or "attm"</t>
        </r>
      </text>
    </comment>
    <comment ref="M1" authorId="0" shapeId="0" xr:uid="{6C95C69A-FBA2-4128-AA3E-7FCD14D7473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B3C76E0-2E3C-4198-BBDD-2EDEBAF2FC46}">
      <text>
        <r>
          <rPr>
            <b/>
            <sz val="9"/>
            <color indexed="81"/>
            <rFont val="Tahoma"/>
            <family val="2"/>
          </rPr>
          <t>Author:</t>
        </r>
        <r>
          <rPr>
            <sz val="9"/>
            <color indexed="81"/>
            <rFont val="Tahoma"/>
            <family val="2"/>
          </rPr>
          <t xml:space="preserve">
Maximum No of plotted section is 3 </t>
        </r>
      </text>
    </comment>
    <comment ref="AE1" authorId="0" shapeId="0" xr:uid="{0C25BEA9-65F5-4B0A-8C65-05172080C15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8AC0FC1-6B5F-4DB9-A3AD-3202F3E5300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Author</author>
    <author>tc={95E9191C-94AB-4E5B-A925-8702C32E2F48}</author>
  </authors>
  <commentList>
    <comment ref="G1" authorId="0" shapeId="0" xr:uid="{B970262F-3E21-425C-8D60-408C24EBC72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AAB6CFB-623F-4FE4-AB2A-704FA4E5D045}">
      <text>
        <r>
          <rPr>
            <b/>
            <sz val="9"/>
            <color indexed="81"/>
            <rFont val="Tahoma"/>
            <family val="2"/>
          </rPr>
          <t>Author:</t>
        </r>
        <r>
          <rPr>
            <sz val="9"/>
            <color indexed="81"/>
            <rFont val="Tahoma"/>
            <family val="2"/>
          </rPr>
          <t xml:space="preserve">
"weld" or "attm"</t>
        </r>
      </text>
    </comment>
    <comment ref="M1" authorId="0" shapeId="0" xr:uid="{1A4812F6-22F2-4E79-B52B-B085BEBD552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D3F51AC-0268-4EF8-A42B-E25EF4ABE061}">
      <text>
        <r>
          <rPr>
            <b/>
            <sz val="9"/>
            <color indexed="81"/>
            <rFont val="Tahoma"/>
            <family val="2"/>
          </rPr>
          <t>Author:</t>
        </r>
        <r>
          <rPr>
            <sz val="9"/>
            <color indexed="81"/>
            <rFont val="Tahoma"/>
            <family val="2"/>
          </rPr>
          <t xml:space="preserve">
Maximum No of plotted section is 3 </t>
        </r>
      </text>
    </comment>
    <comment ref="AE1" authorId="0" shapeId="0" xr:uid="{06AA3605-858E-444B-ABB1-0C02C24FADC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5E9191C-94AB-4E5B-A925-8702C32E2F4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EDDD3D98-DAAD-493B-9F71-B9DD91B2FD1F}">
      <text>
        <r>
          <rPr>
            <b/>
            <sz val="9"/>
            <color indexed="81"/>
            <rFont val="Tahoma"/>
            <family val="2"/>
          </rPr>
          <t xml:space="preserve">Anthony Franck Bouteiller: Blow_count_normal
</t>
        </r>
        <r>
          <rPr>
            <sz val="9"/>
            <color indexed="81"/>
            <rFont val="Tahoma"/>
            <family val="2"/>
          </rPr>
          <t xml:space="preserve">
</t>
        </r>
      </text>
    </comment>
    <comment ref="E10" authorId="0" shapeId="0" xr:uid="{BDC54574-0516-4447-AAFA-DC2267885E18}">
      <text>
        <r>
          <rPr>
            <b/>
            <sz val="9"/>
            <color indexed="81"/>
            <rFont val="Tahoma"/>
            <family val="2"/>
          </rPr>
          <t>Author:</t>
        </r>
        <r>
          <rPr>
            <sz val="9"/>
            <color indexed="81"/>
            <rFont val="Tahoma"/>
            <family val="2"/>
          </rPr>
          <t xml:space="preserve">
Borssele</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Author</author>
    <author>tc={C4E01D99-3A01-4421-9DA9-D85122293BE5}</author>
  </authors>
  <commentList>
    <comment ref="G1" authorId="0" shapeId="0" xr:uid="{83B056C0-96AC-48BD-BB12-1700BE33A1F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739895F-8A06-4C24-A872-0A69C0DB7237}">
      <text>
        <r>
          <rPr>
            <b/>
            <sz val="9"/>
            <color indexed="81"/>
            <rFont val="Tahoma"/>
            <family val="2"/>
          </rPr>
          <t>Author:</t>
        </r>
        <r>
          <rPr>
            <sz val="9"/>
            <color indexed="81"/>
            <rFont val="Tahoma"/>
            <family val="2"/>
          </rPr>
          <t xml:space="preserve">
"weld" or "attm"</t>
        </r>
      </text>
    </comment>
    <comment ref="M1" authorId="0" shapeId="0" xr:uid="{267FD816-DE68-49B5-8DCF-317CB8C1EA7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0E04A44-F44C-4510-B35B-CCC733C2699E}">
      <text>
        <r>
          <rPr>
            <b/>
            <sz val="9"/>
            <color indexed="81"/>
            <rFont val="Tahoma"/>
            <family val="2"/>
          </rPr>
          <t>Author:</t>
        </r>
        <r>
          <rPr>
            <sz val="9"/>
            <color indexed="81"/>
            <rFont val="Tahoma"/>
            <family val="2"/>
          </rPr>
          <t xml:space="preserve">
Maximum No of plotted section is 3 </t>
        </r>
      </text>
    </comment>
    <comment ref="AE1" authorId="0" shapeId="0" xr:uid="{D46BFD44-C6F9-47CF-B546-8414506A9D6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4E01D99-3A01-4421-9DA9-D85122293BE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Author</author>
    <author>tc={4973436A-7532-4130-87CE-4CD18D93FC0A}</author>
  </authors>
  <commentList>
    <comment ref="G1" authorId="0" shapeId="0" xr:uid="{D8B2D9F1-5556-4DF2-8D2B-F58A1B1871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DE7F58A-8AC6-4E6B-A0E8-4226C2E27CA7}">
      <text>
        <r>
          <rPr>
            <b/>
            <sz val="9"/>
            <color indexed="81"/>
            <rFont val="Tahoma"/>
            <family val="2"/>
          </rPr>
          <t>Author:</t>
        </r>
        <r>
          <rPr>
            <sz val="9"/>
            <color indexed="81"/>
            <rFont val="Tahoma"/>
            <family val="2"/>
          </rPr>
          <t xml:space="preserve">
"weld" or "attm"</t>
        </r>
      </text>
    </comment>
    <comment ref="M1" authorId="0" shapeId="0" xr:uid="{5805A947-761C-4521-B26B-3075F037CF1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2C8B3CB-75A9-4A5B-8511-B6FBFAA4A38B}">
      <text>
        <r>
          <rPr>
            <b/>
            <sz val="9"/>
            <color indexed="81"/>
            <rFont val="Tahoma"/>
            <family val="2"/>
          </rPr>
          <t>Author:</t>
        </r>
        <r>
          <rPr>
            <sz val="9"/>
            <color indexed="81"/>
            <rFont val="Tahoma"/>
            <family val="2"/>
          </rPr>
          <t xml:space="preserve">
Maximum No of plotted section is 3 </t>
        </r>
      </text>
    </comment>
    <comment ref="AE1" authorId="0" shapeId="0" xr:uid="{0E64BC9E-5C57-4C92-8C6F-871A6067EB4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973436A-7532-4130-87CE-4CD18D93FC0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Author</author>
    <author>tc={9F15AB4E-F8D1-4D1B-9409-7E556C995C83}</author>
  </authors>
  <commentList>
    <comment ref="G1" authorId="0" shapeId="0" xr:uid="{4F9D2890-D684-4DFF-BBFA-DF036AC310E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E8FB5DD-9179-48B5-8384-737F00E449C8}">
      <text>
        <r>
          <rPr>
            <b/>
            <sz val="9"/>
            <color indexed="81"/>
            <rFont val="Tahoma"/>
            <family val="2"/>
          </rPr>
          <t>Author:</t>
        </r>
        <r>
          <rPr>
            <sz val="9"/>
            <color indexed="81"/>
            <rFont val="Tahoma"/>
            <family val="2"/>
          </rPr>
          <t xml:space="preserve">
"weld" or "attm"</t>
        </r>
      </text>
    </comment>
    <comment ref="M1" authorId="0" shapeId="0" xr:uid="{13E253A3-EFAE-4D60-9A51-040FCE2DB06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C65850D-7CBE-49A2-BDDE-FD3211A1100A}">
      <text>
        <r>
          <rPr>
            <b/>
            <sz val="9"/>
            <color indexed="81"/>
            <rFont val="Tahoma"/>
            <family val="2"/>
          </rPr>
          <t>Author:</t>
        </r>
        <r>
          <rPr>
            <sz val="9"/>
            <color indexed="81"/>
            <rFont val="Tahoma"/>
            <family val="2"/>
          </rPr>
          <t xml:space="preserve">
Maximum No of plotted section is 3 </t>
        </r>
      </text>
    </comment>
    <comment ref="AE1" authorId="0" shapeId="0" xr:uid="{B033727B-03F9-4FC9-9E9E-05A13C21B32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F15AB4E-F8D1-4D1B-9409-7E556C995C8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Author</author>
    <author>tc={CBDD7E61-FE7A-468C-A7B3-0E77C17C6330}</author>
  </authors>
  <commentList>
    <comment ref="G1" authorId="0" shapeId="0" xr:uid="{85FED0CC-563E-4C86-B983-9A38674883A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0E7181B-B7EA-47DA-BB16-CFAE9B124FD8}">
      <text>
        <r>
          <rPr>
            <b/>
            <sz val="9"/>
            <color indexed="81"/>
            <rFont val="Tahoma"/>
            <family val="2"/>
          </rPr>
          <t>Author:</t>
        </r>
        <r>
          <rPr>
            <sz val="9"/>
            <color indexed="81"/>
            <rFont val="Tahoma"/>
            <family val="2"/>
          </rPr>
          <t xml:space="preserve">
"weld" or "attm"</t>
        </r>
      </text>
    </comment>
    <comment ref="M1" authorId="0" shapeId="0" xr:uid="{2D5C9E08-1A39-49CE-84AA-9C5E363F916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A47AB1B-B2C4-43AC-9CBC-36CBBBA97E1E}">
      <text>
        <r>
          <rPr>
            <b/>
            <sz val="9"/>
            <color indexed="81"/>
            <rFont val="Tahoma"/>
            <family val="2"/>
          </rPr>
          <t>Author:</t>
        </r>
        <r>
          <rPr>
            <sz val="9"/>
            <color indexed="81"/>
            <rFont val="Tahoma"/>
            <family val="2"/>
          </rPr>
          <t xml:space="preserve">
Maximum No of plotted section is 3 </t>
        </r>
      </text>
    </comment>
    <comment ref="AE1" authorId="0" shapeId="0" xr:uid="{F1F14B64-FEA1-41C2-9E80-78441AB93FE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BDD7E61-FE7A-468C-A7B3-0E77C17C633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Author</author>
    <author>tc={945AFAAE-CFF0-4C06-BD25-61DC21C25448}</author>
  </authors>
  <commentList>
    <comment ref="G1" authorId="0" shapeId="0" xr:uid="{653FE54C-C6B5-4499-A76D-B9F616F51A8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CF5C057-343C-4C2A-A89E-55BCA781471A}">
      <text>
        <r>
          <rPr>
            <b/>
            <sz val="9"/>
            <color indexed="81"/>
            <rFont val="Tahoma"/>
            <family val="2"/>
          </rPr>
          <t>Author:</t>
        </r>
        <r>
          <rPr>
            <sz val="9"/>
            <color indexed="81"/>
            <rFont val="Tahoma"/>
            <family val="2"/>
          </rPr>
          <t xml:space="preserve">
"weld" or "attm"</t>
        </r>
      </text>
    </comment>
    <comment ref="M1" authorId="0" shapeId="0" xr:uid="{0025BEA0-30F1-4372-956F-F43BE58BB47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CD484FD-A5A5-406A-8FCA-853D48C0DC17}">
      <text>
        <r>
          <rPr>
            <b/>
            <sz val="9"/>
            <color indexed="81"/>
            <rFont val="Tahoma"/>
            <family val="2"/>
          </rPr>
          <t>Author:</t>
        </r>
        <r>
          <rPr>
            <sz val="9"/>
            <color indexed="81"/>
            <rFont val="Tahoma"/>
            <family val="2"/>
          </rPr>
          <t xml:space="preserve">
Maximum No of plotted section is 3 </t>
        </r>
      </text>
    </comment>
    <comment ref="AE1" authorId="0" shapeId="0" xr:uid="{F1C5E560-F02F-4761-BA0E-1C5A4606F77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45AFAAE-CFF0-4C06-BD25-61DC21C2544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Author</author>
    <author>tc={E7D2FC78-2C70-434F-8ECB-638BC8B3D342}</author>
  </authors>
  <commentList>
    <comment ref="G1" authorId="0" shapeId="0" xr:uid="{892622C4-3B09-41B1-8890-2A156376A8C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2AC1D3E-E9D8-42A8-957D-CBA2B0244627}">
      <text>
        <r>
          <rPr>
            <b/>
            <sz val="9"/>
            <color indexed="81"/>
            <rFont val="Tahoma"/>
            <family val="2"/>
          </rPr>
          <t>Author:</t>
        </r>
        <r>
          <rPr>
            <sz val="9"/>
            <color indexed="81"/>
            <rFont val="Tahoma"/>
            <family val="2"/>
          </rPr>
          <t xml:space="preserve">
"weld" or "attm"</t>
        </r>
      </text>
    </comment>
    <comment ref="M1" authorId="0" shapeId="0" xr:uid="{45976D05-B69D-4570-95BC-8060953E5A0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863FAAD-FD13-4C24-8560-D6E2E7F80290}">
      <text>
        <r>
          <rPr>
            <b/>
            <sz val="9"/>
            <color indexed="81"/>
            <rFont val="Tahoma"/>
            <family val="2"/>
          </rPr>
          <t>Author:</t>
        </r>
        <r>
          <rPr>
            <sz val="9"/>
            <color indexed="81"/>
            <rFont val="Tahoma"/>
            <family val="2"/>
          </rPr>
          <t xml:space="preserve">
Maximum No of plotted section is 3 </t>
        </r>
      </text>
    </comment>
    <comment ref="AE1" authorId="0" shapeId="0" xr:uid="{E75D9667-9F94-4B99-9588-1C8E7E71B87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7D2FC78-2C70-434F-8ECB-638BC8B3D34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Author</author>
    <author>tc={D447C28B-6D6B-4FF6-97BA-6C1307DA742A}</author>
  </authors>
  <commentList>
    <comment ref="G1" authorId="0" shapeId="0" xr:uid="{98E2B62B-E995-4239-9033-3DD3C964FD5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28F7FF7-B39D-46F2-95A6-DD925B857028}">
      <text>
        <r>
          <rPr>
            <b/>
            <sz val="9"/>
            <color indexed="81"/>
            <rFont val="Tahoma"/>
            <family val="2"/>
          </rPr>
          <t>Author:</t>
        </r>
        <r>
          <rPr>
            <sz val="9"/>
            <color indexed="81"/>
            <rFont val="Tahoma"/>
            <family val="2"/>
          </rPr>
          <t xml:space="preserve">
"weld" or "attm"</t>
        </r>
      </text>
    </comment>
    <comment ref="M1" authorId="0" shapeId="0" xr:uid="{EB5334C5-AF82-4270-B017-D32F88F0BC6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C7832CE-F2B5-44C4-8631-424A98BD63BB}">
      <text>
        <r>
          <rPr>
            <b/>
            <sz val="9"/>
            <color indexed="81"/>
            <rFont val="Tahoma"/>
            <family val="2"/>
          </rPr>
          <t>Author:</t>
        </r>
        <r>
          <rPr>
            <sz val="9"/>
            <color indexed="81"/>
            <rFont val="Tahoma"/>
            <family val="2"/>
          </rPr>
          <t xml:space="preserve">
Maximum No of plotted section is 3 </t>
        </r>
      </text>
    </comment>
    <comment ref="AE1" authorId="0" shapeId="0" xr:uid="{80259135-C237-4D15-90FA-C722F72FE5F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447C28B-6D6B-4FF6-97BA-6C1307DA742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Author</author>
    <author>tc={1754DF8D-DFB1-4FD1-BE0A-CD873F925353}</author>
  </authors>
  <commentList>
    <comment ref="G1" authorId="0" shapeId="0" xr:uid="{7D47FFC2-02E1-42BC-BC83-A778DB475D2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0F6740A-8EBC-43C4-A8B2-DA5272F5BE98}">
      <text>
        <r>
          <rPr>
            <b/>
            <sz val="9"/>
            <color indexed="81"/>
            <rFont val="Tahoma"/>
            <family val="2"/>
          </rPr>
          <t>Author:</t>
        </r>
        <r>
          <rPr>
            <sz val="9"/>
            <color indexed="81"/>
            <rFont val="Tahoma"/>
            <family val="2"/>
          </rPr>
          <t xml:space="preserve">
"weld" or "attm"</t>
        </r>
      </text>
    </comment>
    <comment ref="M1" authorId="0" shapeId="0" xr:uid="{74B3A55A-3203-41D7-8D7E-D11F92BF53A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D32D91D-1C30-4663-B1CD-E66A2F86646B}">
      <text>
        <r>
          <rPr>
            <b/>
            <sz val="9"/>
            <color indexed="81"/>
            <rFont val="Tahoma"/>
            <family val="2"/>
          </rPr>
          <t>Author:</t>
        </r>
        <r>
          <rPr>
            <sz val="9"/>
            <color indexed="81"/>
            <rFont val="Tahoma"/>
            <family val="2"/>
          </rPr>
          <t xml:space="preserve">
Maximum No of plotted section is 3 </t>
        </r>
      </text>
    </comment>
    <comment ref="AE1" authorId="0" shapeId="0" xr:uid="{FAE4F78A-9B6F-44FD-8F19-221BBDE42C6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754DF8D-DFB1-4FD1-BE0A-CD873F92535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Author</author>
    <author>tc={605CD85A-2556-4220-A34C-0279E43EAF00}</author>
  </authors>
  <commentList>
    <comment ref="G1" authorId="0" shapeId="0" xr:uid="{CB77CA4D-72E6-4AE4-A384-DAD3889D508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ED4000E-2E87-44D5-936F-B2076B1DE5B1}">
      <text>
        <r>
          <rPr>
            <b/>
            <sz val="9"/>
            <color indexed="81"/>
            <rFont val="Tahoma"/>
            <family val="2"/>
          </rPr>
          <t>Author:</t>
        </r>
        <r>
          <rPr>
            <sz val="9"/>
            <color indexed="81"/>
            <rFont val="Tahoma"/>
            <family val="2"/>
          </rPr>
          <t xml:space="preserve">
"weld" or "attm"</t>
        </r>
      </text>
    </comment>
    <comment ref="M1" authorId="0" shapeId="0" xr:uid="{FB96CC4A-5262-40BC-993F-BE62F71C97B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E461E76-C571-41A4-83F4-391CD39CCAC3}">
      <text>
        <r>
          <rPr>
            <b/>
            <sz val="9"/>
            <color indexed="81"/>
            <rFont val="Tahoma"/>
            <family val="2"/>
          </rPr>
          <t>Author:</t>
        </r>
        <r>
          <rPr>
            <sz val="9"/>
            <color indexed="81"/>
            <rFont val="Tahoma"/>
            <family val="2"/>
          </rPr>
          <t xml:space="preserve">
Maximum No of plotted section is 3 </t>
        </r>
      </text>
    </comment>
    <comment ref="AE1" authorId="0" shapeId="0" xr:uid="{52F82F27-2921-4009-8159-E64F4EF7259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5CD85A-2556-4220-A34C-0279E43EAF0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Author</author>
    <author>tc={6F3E653A-60B8-45E6-A4C7-D6AEBEFDF44A}</author>
  </authors>
  <commentList>
    <comment ref="G1" authorId="0" shapeId="0" xr:uid="{AFE7169E-C099-40DB-BED8-D86781D4B1E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C353610-D6B1-4229-9AFC-03017B04FD41}">
      <text>
        <r>
          <rPr>
            <b/>
            <sz val="9"/>
            <color indexed="81"/>
            <rFont val="Tahoma"/>
            <family val="2"/>
          </rPr>
          <t>Author:</t>
        </r>
        <r>
          <rPr>
            <sz val="9"/>
            <color indexed="81"/>
            <rFont val="Tahoma"/>
            <family val="2"/>
          </rPr>
          <t xml:space="preserve">
"weld" or "attm"</t>
        </r>
      </text>
    </comment>
    <comment ref="M1" authorId="0" shapeId="0" xr:uid="{75B2AA8C-9F00-45A4-B6A8-034AD49629A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ED0E8CB-BACF-4E84-A5CF-2A8E5A145AC0}">
      <text>
        <r>
          <rPr>
            <b/>
            <sz val="9"/>
            <color indexed="81"/>
            <rFont val="Tahoma"/>
            <family val="2"/>
          </rPr>
          <t>Author:</t>
        </r>
        <r>
          <rPr>
            <sz val="9"/>
            <color indexed="81"/>
            <rFont val="Tahoma"/>
            <family val="2"/>
          </rPr>
          <t xml:space="preserve">
Maximum No of plotted section is 3 </t>
        </r>
      </text>
    </comment>
    <comment ref="AE1" authorId="0" shapeId="0" xr:uid="{246A00F1-36AE-44ED-A2CF-18E0014198E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F3E653A-60B8-45E6-A4C7-D6AEBEFDF44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Author</author>
    <author>tc={631D7E23-B849-4301-8D77-8BDB7FD583AE}</author>
  </authors>
  <commentList>
    <comment ref="G1" authorId="0" shapeId="0" xr:uid="{A9C35583-B3EC-4AE2-AA01-8F81308D7ED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3ADD985-A904-4896-8D48-0E968CFA66D3}">
      <text>
        <r>
          <rPr>
            <b/>
            <sz val="9"/>
            <color indexed="81"/>
            <rFont val="Tahoma"/>
            <family val="2"/>
          </rPr>
          <t>Author:</t>
        </r>
        <r>
          <rPr>
            <sz val="9"/>
            <color indexed="81"/>
            <rFont val="Tahoma"/>
            <family val="2"/>
          </rPr>
          <t xml:space="preserve">
"weld" or "attm"</t>
        </r>
      </text>
    </comment>
    <comment ref="M1" authorId="0" shapeId="0" xr:uid="{595BF8D8-510A-4708-B856-A9672D558EC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2FFA01E-A800-4786-A0CF-E41E8493C924}">
      <text>
        <r>
          <rPr>
            <b/>
            <sz val="9"/>
            <color indexed="81"/>
            <rFont val="Tahoma"/>
            <family val="2"/>
          </rPr>
          <t>Author:</t>
        </r>
        <r>
          <rPr>
            <sz val="9"/>
            <color indexed="81"/>
            <rFont val="Tahoma"/>
            <family val="2"/>
          </rPr>
          <t xml:space="preserve">
Maximum No of plotted section is 3 </t>
        </r>
      </text>
    </comment>
    <comment ref="AE1" authorId="0" shapeId="0" xr:uid="{7220E3A9-BF82-4137-BDCB-10802E25B20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31D7E23-B849-4301-8D77-8BDB7FD583A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Author</author>
    <author>tc={46902EA3-EE4D-4D92-A9F6-DA5AF6B184A9}</author>
  </authors>
  <commentList>
    <comment ref="G1" authorId="0" shapeId="0" xr:uid="{669D3065-2046-4CC3-A079-C66383F791C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C53DE96-C259-453F-96DB-512B2596972C}">
      <text>
        <r>
          <rPr>
            <b/>
            <sz val="9"/>
            <color indexed="81"/>
            <rFont val="Tahoma"/>
            <family val="2"/>
          </rPr>
          <t>Author:</t>
        </r>
        <r>
          <rPr>
            <sz val="9"/>
            <color indexed="81"/>
            <rFont val="Tahoma"/>
            <family val="2"/>
          </rPr>
          <t xml:space="preserve">
"weld" or "attm"</t>
        </r>
      </text>
    </comment>
    <comment ref="M1" authorId="0" shapeId="0" xr:uid="{91D92D7A-C2A2-4178-A948-D13022EB059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355AE9A-40DC-492C-AD66-87F6842847E7}">
      <text>
        <r>
          <rPr>
            <b/>
            <sz val="9"/>
            <color indexed="81"/>
            <rFont val="Tahoma"/>
            <family val="2"/>
          </rPr>
          <t>Author:</t>
        </r>
        <r>
          <rPr>
            <sz val="9"/>
            <color indexed="81"/>
            <rFont val="Tahoma"/>
            <family val="2"/>
          </rPr>
          <t xml:space="preserve">
Maximum No of plotted section is 3 </t>
        </r>
      </text>
    </comment>
    <comment ref="AE1" authorId="0" shapeId="0" xr:uid="{E54CBA38-D220-4B94-9C9D-7EB127D8BA4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6902EA3-EE4D-4D92-A9F6-DA5AF6B184A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Author</author>
    <author>tc={9427B064-A69B-42D3-8394-8B8CFD8D09C7}</author>
  </authors>
  <commentList>
    <comment ref="G1" authorId="0" shapeId="0" xr:uid="{B716FFA7-B2A8-482A-AECC-8973F39E655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568F2D-2B38-4319-B7D9-CB6DDBBB0C43}">
      <text>
        <r>
          <rPr>
            <b/>
            <sz val="9"/>
            <color indexed="81"/>
            <rFont val="Tahoma"/>
            <family val="2"/>
          </rPr>
          <t>Author:</t>
        </r>
        <r>
          <rPr>
            <sz val="9"/>
            <color indexed="81"/>
            <rFont val="Tahoma"/>
            <family val="2"/>
          </rPr>
          <t xml:space="preserve">
"weld" or "attm"</t>
        </r>
      </text>
    </comment>
    <comment ref="M1" authorId="0" shapeId="0" xr:uid="{2232A681-C1E8-4393-B632-CA3BE056DF0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8075977-6847-4AB6-9AC1-A2FD709DE8C8}">
      <text>
        <r>
          <rPr>
            <b/>
            <sz val="9"/>
            <color indexed="81"/>
            <rFont val="Tahoma"/>
            <family val="2"/>
          </rPr>
          <t>Author:</t>
        </r>
        <r>
          <rPr>
            <sz val="9"/>
            <color indexed="81"/>
            <rFont val="Tahoma"/>
            <family val="2"/>
          </rPr>
          <t xml:space="preserve">
Maximum No of plotted section is 3 </t>
        </r>
      </text>
    </comment>
    <comment ref="AE1" authorId="0" shapeId="0" xr:uid="{91086356-E8D7-46DD-8CE1-F0A2356A0D1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427B064-A69B-42D3-8394-8B8CFD8D09C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Author</author>
    <author>tc={D6077613-9F63-436B-A223-7CA5FEE4EA61}</author>
  </authors>
  <commentList>
    <comment ref="G1" authorId="0" shapeId="0" xr:uid="{5E04B6A2-9DD4-494B-ABF9-E78354AB912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F91597-A5A1-4EBC-BA3A-A3ADAC3AD1C6}">
      <text>
        <r>
          <rPr>
            <b/>
            <sz val="9"/>
            <color indexed="81"/>
            <rFont val="Tahoma"/>
            <family val="2"/>
          </rPr>
          <t>Author:</t>
        </r>
        <r>
          <rPr>
            <sz val="9"/>
            <color indexed="81"/>
            <rFont val="Tahoma"/>
            <family val="2"/>
          </rPr>
          <t xml:space="preserve">
"weld" or "attm"</t>
        </r>
      </text>
    </comment>
    <comment ref="M1" authorId="0" shapeId="0" xr:uid="{3B4B8263-B237-4BDF-8B09-7D3730A7AC8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B510B3B-2D67-43FA-AC9A-4A06811B6FC9}">
      <text>
        <r>
          <rPr>
            <b/>
            <sz val="9"/>
            <color indexed="81"/>
            <rFont val="Tahoma"/>
            <family val="2"/>
          </rPr>
          <t>Author:</t>
        </r>
        <r>
          <rPr>
            <sz val="9"/>
            <color indexed="81"/>
            <rFont val="Tahoma"/>
            <family val="2"/>
          </rPr>
          <t xml:space="preserve">
Maximum No of plotted section is 3 </t>
        </r>
      </text>
    </comment>
    <comment ref="AE1" authorId="0" shapeId="0" xr:uid="{C816C10A-D08C-43A5-AE27-0BD23614A2B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6077613-9F63-436B-A223-7CA5FEE4EA61}">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Author</author>
    <author>tc={628589CC-A388-4AD0-9AEF-00C5AB434DEC}</author>
  </authors>
  <commentList>
    <comment ref="G1" authorId="0" shapeId="0" xr:uid="{9B0DE0EE-188E-4D7C-812E-F5CD8C21ED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AC83843-3C3B-48ED-9B5A-54C865993170}">
      <text>
        <r>
          <rPr>
            <b/>
            <sz val="9"/>
            <color indexed="81"/>
            <rFont val="Tahoma"/>
            <family val="2"/>
          </rPr>
          <t>Author:</t>
        </r>
        <r>
          <rPr>
            <sz val="9"/>
            <color indexed="81"/>
            <rFont val="Tahoma"/>
            <family val="2"/>
          </rPr>
          <t xml:space="preserve">
"weld" or "attm"</t>
        </r>
      </text>
    </comment>
    <comment ref="M1" authorId="0" shapeId="0" xr:uid="{5714CB44-5B59-4580-997D-5E635D9516D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0D34E47-00F7-4423-AA8F-7B84568084E5}">
      <text>
        <r>
          <rPr>
            <b/>
            <sz val="9"/>
            <color indexed="81"/>
            <rFont val="Tahoma"/>
            <family val="2"/>
          </rPr>
          <t>Author:</t>
        </r>
        <r>
          <rPr>
            <sz val="9"/>
            <color indexed="81"/>
            <rFont val="Tahoma"/>
            <family val="2"/>
          </rPr>
          <t xml:space="preserve">
Maximum No of plotted section is 3 </t>
        </r>
      </text>
    </comment>
    <comment ref="AE1" authorId="0" shapeId="0" xr:uid="{EECAA9C0-9618-4676-B709-EA2C1D04929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28589CC-A388-4AD0-9AEF-00C5AB434DE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Author</author>
    <author>tc={B89B8347-6EC3-4952-8F79-81CF4A488856}</author>
  </authors>
  <commentList>
    <comment ref="G1" authorId="0" shapeId="0" xr:uid="{2F09F3DA-53D1-434E-B2CD-395A3B6388E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28458B2-0633-48CE-B271-507B46336B4D}">
      <text>
        <r>
          <rPr>
            <b/>
            <sz val="9"/>
            <color indexed="81"/>
            <rFont val="Tahoma"/>
            <family val="2"/>
          </rPr>
          <t>Author:</t>
        </r>
        <r>
          <rPr>
            <sz val="9"/>
            <color indexed="81"/>
            <rFont val="Tahoma"/>
            <family val="2"/>
          </rPr>
          <t xml:space="preserve">
"weld" or "attm"</t>
        </r>
      </text>
    </comment>
    <comment ref="M1" authorId="0" shapeId="0" xr:uid="{97D87C57-4CD5-4F9F-800E-D91F093E8CB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5FD431A-77FF-4781-B52C-5F6DD34CC5E3}">
      <text>
        <r>
          <rPr>
            <b/>
            <sz val="9"/>
            <color indexed="81"/>
            <rFont val="Tahoma"/>
            <family val="2"/>
          </rPr>
          <t>Author:</t>
        </r>
        <r>
          <rPr>
            <sz val="9"/>
            <color indexed="81"/>
            <rFont val="Tahoma"/>
            <family val="2"/>
          </rPr>
          <t xml:space="preserve">
Maximum No of plotted section is 3 </t>
        </r>
      </text>
    </comment>
    <comment ref="AE1" authorId="0" shapeId="0" xr:uid="{373E2238-ACFB-48A1-B309-C4486953573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89B8347-6EC3-4952-8F79-81CF4A48885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Author</author>
    <author>tc={045B386D-E3C7-4CE8-9C0F-CD21AF313EB9}</author>
  </authors>
  <commentList>
    <comment ref="G1" authorId="0" shapeId="0" xr:uid="{6BBE32FF-40D6-4615-BA73-0B82AAD1A63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BA4A9C3-465C-433C-93C9-F7FFCB75CFE0}">
      <text>
        <r>
          <rPr>
            <b/>
            <sz val="9"/>
            <color indexed="81"/>
            <rFont val="Tahoma"/>
            <family val="2"/>
          </rPr>
          <t>Author:</t>
        </r>
        <r>
          <rPr>
            <sz val="9"/>
            <color indexed="81"/>
            <rFont val="Tahoma"/>
            <family val="2"/>
          </rPr>
          <t xml:space="preserve">
"weld" or "attm"</t>
        </r>
      </text>
    </comment>
    <comment ref="M1" authorId="0" shapeId="0" xr:uid="{36F8FAE2-6838-4DA4-8CB8-E10D540A68C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A366A26-FB33-4370-A4FF-8248E1666E3C}">
      <text>
        <r>
          <rPr>
            <b/>
            <sz val="9"/>
            <color indexed="81"/>
            <rFont val="Tahoma"/>
            <family val="2"/>
          </rPr>
          <t>Author:</t>
        </r>
        <r>
          <rPr>
            <sz val="9"/>
            <color indexed="81"/>
            <rFont val="Tahoma"/>
            <family val="2"/>
          </rPr>
          <t xml:space="preserve">
Maximum No of plotted section is 3 </t>
        </r>
      </text>
    </comment>
    <comment ref="AE1" authorId="0" shapeId="0" xr:uid="{603D2B3F-4EF8-44D0-98C9-98D68547E2A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45B386D-E3C7-4CE8-9C0F-CD21AF313E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Author</author>
    <author>tc={30CC326A-8524-41F9-A1FB-835B9B967204}</author>
  </authors>
  <commentList>
    <comment ref="G1" authorId="0" shapeId="0" xr:uid="{6D08095A-4DDB-4351-8610-5FF5DAE6E1C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CAF14A8-2BD8-43C6-94FA-3DAE3757148B}">
      <text>
        <r>
          <rPr>
            <b/>
            <sz val="9"/>
            <color indexed="81"/>
            <rFont val="Tahoma"/>
            <family val="2"/>
          </rPr>
          <t>Author:</t>
        </r>
        <r>
          <rPr>
            <sz val="9"/>
            <color indexed="81"/>
            <rFont val="Tahoma"/>
            <family val="2"/>
          </rPr>
          <t xml:space="preserve">
"weld" or "attm"</t>
        </r>
      </text>
    </comment>
    <comment ref="M1" authorId="0" shapeId="0" xr:uid="{DEC8BFA0-140F-4905-8CFD-DA0D171642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E6879AB-F360-4CB7-9890-D6463C975DDC}">
      <text>
        <r>
          <rPr>
            <b/>
            <sz val="9"/>
            <color indexed="81"/>
            <rFont val="Tahoma"/>
            <family val="2"/>
          </rPr>
          <t>Author:</t>
        </r>
        <r>
          <rPr>
            <sz val="9"/>
            <color indexed="81"/>
            <rFont val="Tahoma"/>
            <family val="2"/>
          </rPr>
          <t xml:space="preserve">
Maximum No of plotted section is 3 </t>
        </r>
      </text>
    </comment>
    <comment ref="AE1" authorId="0" shapeId="0" xr:uid="{2171EDD1-F2AC-42D4-9BB8-A91E8100F81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0CC326A-8524-41F9-A1FB-835B9B96720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Author</author>
    <author>tc={C87003D6-C7BE-44BE-A0E9-DC441A40F88D}</author>
  </authors>
  <commentList>
    <comment ref="G1" authorId="0" shapeId="0" xr:uid="{C0E9879C-D093-4B76-A41A-BE958294BA6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ACC5C20-5E7A-473E-BDA7-8875F7FE2795}">
      <text>
        <r>
          <rPr>
            <b/>
            <sz val="9"/>
            <color indexed="81"/>
            <rFont val="Tahoma"/>
            <family val="2"/>
          </rPr>
          <t>Author:</t>
        </r>
        <r>
          <rPr>
            <sz val="9"/>
            <color indexed="81"/>
            <rFont val="Tahoma"/>
            <family val="2"/>
          </rPr>
          <t xml:space="preserve">
"weld" or "attm"</t>
        </r>
      </text>
    </comment>
    <comment ref="M1" authorId="0" shapeId="0" xr:uid="{6B7C9D92-DB71-4277-9A57-EA06CEBD163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6EB0B63-22A2-470D-BC25-1BCC8B86E4FC}">
      <text>
        <r>
          <rPr>
            <b/>
            <sz val="9"/>
            <color indexed="81"/>
            <rFont val="Tahoma"/>
            <family val="2"/>
          </rPr>
          <t>Author:</t>
        </r>
        <r>
          <rPr>
            <sz val="9"/>
            <color indexed="81"/>
            <rFont val="Tahoma"/>
            <family val="2"/>
          </rPr>
          <t xml:space="preserve">
Maximum No of plotted section is 3 </t>
        </r>
      </text>
    </comment>
    <comment ref="AE1" authorId="0" shapeId="0" xr:uid="{61E4A2D0-1856-402B-BB41-A6270E8D721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87003D6-C7BE-44BE-A0E9-DC441A40F88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Author</author>
    <author>tc={AB448874-2E83-4E99-A0A9-56D9EE4A16B6}</author>
  </authors>
  <commentList>
    <comment ref="G1" authorId="0" shapeId="0" xr:uid="{5D8C36EF-3D01-490E-BF9E-9BCA402BD9D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FF07731-0812-4E97-A13B-13EF5202A120}">
      <text>
        <r>
          <rPr>
            <b/>
            <sz val="9"/>
            <color indexed="81"/>
            <rFont val="Tahoma"/>
            <family val="2"/>
          </rPr>
          <t>Author:</t>
        </r>
        <r>
          <rPr>
            <sz val="9"/>
            <color indexed="81"/>
            <rFont val="Tahoma"/>
            <family val="2"/>
          </rPr>
          <t xml:space="preserve">
"weld" or "attm"</t>
        </r>
      </text>
    </comment>
    <comment ref="M1" authorId="0" shapeId="0" xr:uid="{EEC0DFAA-4B96-4F16-B009-02D935C8083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BC4E9BF-FFC3-4031-824E-752A953087DE}">
      <text>
        <r>
          <rPr>
            <b/>
            <sz val="9"/>
            <color indexed="81"/>
            <rFont val="Tahoma"/>
            <family val="2"/>
          </rPr>
          <t>Author:</t>
        </r>
        <r>
          <rPr>
            <sz val="9"/>
            <color indexed="81"/>
            <rFont val="Tahoma"/>
            <family val="2"/>
          </rPr>
          <t xml:space="preserve">
Maximum No of plotted section is 3 </t>
        </r>
      </text>
    </comment>
    <comment ref="AE1" authorId="0" shapeId="0" xr:uid="{F3D35648-9468-4134-B83F-1E99C038346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B448874-2E83-4E99-A0A9-56D9EE4A16B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tc={793A2CCC-D40A-4491-98F1-8B15CE3ABB24}</author>
  </authors>
  <commentList>
    <comment ref="G1" authorId="0" shapeId="0" xr:uid="{2A810F6C-DCB5-46A1-9432-8AEBE8CE1F3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39C0EC7-FBE9-4872-A362-C125EBBC8EAA}">
      <text>
        <r>
          <rPr>
            <b/>
            <sz val="9"/>
            <color indexed="81"/>
            <rFont val="Tahoma"/>
            <family val="2"/>
          </rPr>
          <t>Author:</t>
        </r>
        <r>
          <rPr>
            <sz val="9"/>
            <color indexed="81"/>
            <rFont val="Tahoma"/>
            <family val="2"/>
          </rPr>
          <t xml:space="preserve">
"weld" or "attm"</t>
        </r>
      </text>
    </comment>
    <comment ref="M1" authorId="0" shapeId="0" xr:uid="{CB02E824-5668-49F0-B575-35E86CD17DE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7E3282D-B83A-4D31-BFBE-148E34566470}">
      <text>
        <r>
          <rPr>
            <b/>
            <sz val="9"/>
            <color indexed="81"/>
            <rFont val="Tahoma"/>
            <family val="2"/>
          </rPr>
          <t>Author:</t>
        </r>
        <r>
          <rPr>
            <sz val="9"/>
            <color indexed="81"/>
            <rFont val="Tahoma"/>
            <family val="2"/>
          </rPr>
          <t xml:space="preserve">
Maximum No of plotted section is 3 </t>
        </r>
      </text>
    </comment>
    <comment ref="AE1" authorId="0" shapeId="0" xr:uid="{223C604C-C55F-4C89-8861-EFB92E74F20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93A2CCC-D40A-4491-98F1-8B15CE3ABB2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Author</author>
    <author>tc={4FB2E322-2863-478B-A6C0-9C42AF9A1D58}</author>
  </authors>
  <commentList>
    <comment ref="G1" authorId="0" shapeId="0" xr:uid="{6DDA5AC6-BF5B-4EB0-9635-D8C5795C9F1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3D63880-B1A6-4637-B408-869359FEEE21}">
      <text>
        <r>
          <rPr>
            <b/>
            <sz val="9"/>
            <color indexed="81"/>
            <rFont val="Tahoma"/>
            <family val="2"/>
          </rPr>
          <t>Author:</t>
        </r>
        <r>
          <rPr>
            <sz val="9"/>
            <color indexed="81"/>
            <rFont val="Tahoma"/>
            <family val="2"/>
          </rPr>
          <t xml:space="preserve">
"weld" or "attm"</t>
        </r>
      </text>
    </comment>
    <comment ref="M1" authorId="0" shapeId="0" xr:uid="{8912ECA4-9E96-4EAF-9D9A-15288000545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CF5DCFE-8E35-4351-9527-9C43AE279CA0}">
      <text>
        <r>
          <rPr>
            <b/>
            <sz val="9"/>
            <color indexed="81"/>
            <rFont val="Tahoma"/>
            <family val="2"/>
          </rPr>
          <t>Author:</t>
        </r>
        <r>
          <rPr>
            <sz val="9"/>
            <color indexed="81"/>
            <rFont val="Tahoma"/>
            <family val="2"/>
          </rPr>
          <t xml:space="preserve">
Maximum No of plotted section is 3 </t>
        </r>
      </text>
    </comment>
    <comment ref="AE1" authorId="0" shapeId="0" xr:uid="{8F91EAF8-FCB7-4771-887D-BBD20FC17DD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FB2E322-2863-478B-A6C0-9C42AF9A1D5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Author</author>
    <author>tc={F7545E53-CCAF-4021-A9EE-DD899CF1AE45}</author>
  </authors>
  <commentList>
    <comment ref="G1" authorId="0" shapeId="0" xr:uid="{B28A5449-CD02-459B-9F3E-246C204AC38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0C7EC9E-6BF2-4783-A980-4906997F1173}">
      <text>
        <r>
          <rPr>
            <b/>
            <sz val="9"/>
            <color indexed="81"/>
            <rFont val="Tahoma"/>
            <family val="2"/>
          </rPr>
          <t>Author:</t>
        </r>
        <r>
          <rPr>
            <sz val="9"/>
            <color indexed="81"/>
            <rFont val="Tahoma"/>
            <family val="2"/>
          </rPr>
          <t xml:space="preserve">
"weld" or "attm"</t>
        </r>
      </text>
    </comment>
    <comment ref="M1" authorId="0" shapeId="0" xr:uid="{E52A93FF-3E7A-4FD8-949B-521557CB6EA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99C6478-1FEE-4A2D-A9A5-F27EC5FA558D}">
      <text>
        <r>
          <rPr>
            <b/>
            <sz val="9"/>
            <color indexed="81"/>
            <rFont val="Tahoma"/>
            <family val="2"/>
          </rPr>
          <t>Author:</t>
        </r>
        <r>
          <rPr>
            <sz val="9"/>
            <color indexed="81"/>
            <rFont val="Tahoma"/>
            <family val="2"/>
          </rPr>
          <t xml:space="preserve">
Maximum No of plotted section is 3 </t>
        </r>
      </text>
    </comment>
    <comment ref="AE1" authorId="0" shapeId="0" xr:uid="{1DED89F3-5E84-4DA5-A34D-4DFFCF7DEC1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7545E53-CCAF-4021-A9EE-DD899CF1AE4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Author</author>
    <author>tc={CFF697DB-95DF-4F52-875C-B1747DA76A92}</author>
  </authors>
  <commentList>
    <comment ref="G1" authorId="0" shapeId="0" xr:uid="{EC88BC8A-DF66-4F67-ACE1-BABE1AC9767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C69D83A-5C5E-4F2B-8C61-9B5023ED674D}">
      <text>
        <r>
          <rPr>
            <b/>
            <sz val="9"/>
            <color indexed="81"/>
            <rFont val="Tahoma"/>
            <family val="2"/>
          </rPr>
          <t>Author:</t>
        </r>
        <r>
          <rPr>
            <sz val="9"/>
            <color indexed="81"/>
            <rFont val="Tahoma"/>
            <family val="2"/>
          </rPr>
          <t xml:space="preserve">
"weld" or "attm"</t>
        </r>
      </text>
    </comment>
    <comment ref="M1" authorId="0" shapeId="0" xr:uid="{34DAAFA8-8103-4BFC-A06E-BF7956262F3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198EB80-62DA-45F3-9E61-AB876A1F2659}">
      <text>
        <r>
          <rPr>
            <b/>
            <sz val="9"/>
            <color indexed="81"/>
            <rFont val="Tahoma"/>
            <family val="2"/>
          </rPr>
          <t>Author:</t>
        </r>
        <r>
          <rPr>
            <sz val="9"/>
            <color indexed="81"/>
            <rFont val="Tahoma"/>
            <family val="2"/>
          </rPr>
          <t xml:space="preserve">
Maximum No of plotted section is 3 </t>
        </r>
      </text>
    </comment>
    <comment ref="AE1" authorId="0" shapeId="0" xr:uid="{15EFC5A8-509C-4D6E-8FE9-AB8E5C9082D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FF697DB-95DF-4F52-875C-B1747DA76A9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Author</author>
    <author>tc={1A7B4B70-0CF5-4793-AF5F-AB1CBA6C7185}</author>
  </authors>
  <commentList>
    <comment ref="G1" authorId="0" shapeId="0" xr:uid="{DB0672E9-871C-4A25-8860-F27AE0400A5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36A44F4-4DC1-49EC-80F0-10A8CB141AEC}">
      <text>
        <r>
          <rPr>
            <b/>
            <sz val="9"/>
            <color indexed="81"/>
            <rFont val="Tahoma"/>
            <family val="2"/>
          </rPr>
          <t>Author:</t>
        </r>
        <r>
          <rPr>
            <sz val="9"/>
            <color indexed="81"/>
            <rFont val="Tahoma"/>
            <family val="2"/>
          </rPr>
          <t xml:space="preserve">
"weld" or "attm"</t>
        </r>
      </text>
    </comment>
    <comment ref="M1" authorId="0" shapeId="0" xr:uid="{0D6E2DCF-35C1-4120-AE7A-E865F830865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A741F84-68D8-41E4-8056-38B5CED4294A}">
      <text>
        <r>
          <rPr>
            <b/>
            <sz val="9"/>
            <color indexed="81"/>
            <rFont val="Tahoma"/>
            <family val="2"/>
          </rPr>
          <t>Author:</t>
        </r>
        <r>
          <rPr>
            <sz val="9"/>
            <color indexed="81"/>
            <rFont val="Tahoma"/>
            <family val="2"/>
          </rPr>
          <t xml:space="preserve">
Maximum No of plotted section is 3 </t>
        </r>
      </text>
    </comment>
    <comment ref="AE1" authorId="0" shapeId="0" xr:uid="{DB423FC4-3B57-40B8-85DF-A41A944ED48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A7B4B70-0CF5-4793-AF5F-AB1CBA6C718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Author</author>
    <author>tc={DECCB485-6944-4690-AC54-B6EFE24A3C35}</author>
  </authors>
  <commentList>
    <comment ref="G1" authorId="0" shapeId="0" xr:uid="{AA4D1622-6DA4-480D-93B5-B8736BBDC15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6AB489A-E474-465B-944F-1CF41004D60E}">
      <text>
        <r>
          <rPr>
            <b/>
            <sz val="9"/>
            <color indexed="81"/>
            <rFont val="Tahoma"/>
            <family val="2"/>
          </rPr>
          <t>Author:</t>
        </r>
        <r>
          <rPr>
            <sz val="9"/>
            <color indexed="81"/>
            <rFont val="Tahoma"/>
            <family val="2"/>
          </rPr>
          <t xml:space="preserve">
"weld" or "attm"</t>
        </r>
      </text>
    </comment>
    <comment ref="M1" authorId="0" shapeId="0" xr:uid="{55F5BAD2-700D-4B51-B03E-6DBDD4C9F2F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2AC6243-5D70-4697-AC79-AF4EEA9042D9}">
      <text>
        <r>
          <rPr>
            <b/>
            <sz val="9"/>
            <color indexed="81"/>
            <rFont val="Tahoma"/>
            <family val="2"/>
          </rPr>
          <t>Author:</t>
        </r>
        <r>
          <rPr>
            <sz val="9"/>
            <color indexed="81"/>
            <rFont val="Tahoma"/>
            <family val="2"/>
          </rPr>
          <t xml:space="preserve">
Maximum No of plotted section is 3 </t>
        </r>
      </text>
    </comment>
    <comment ref="AE1" authorId="0" shapeId="0" xr:uid="{9E5ADC16-C2E7-49C8-8247-FF88E74C31C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ECCB485-6944-4690-AC54-B6EFE24A3C3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Author</author>
    <author>tc={64F2C963-165D-40A5-9BCB-40D864795C3C}</author>
  </authors>
  <commentList>
    <comment ref="G1" authorId="0" shapeId="0" xr:uid="{0052CFF0-3408-4AAC-BAE7-3020E9141D8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C74AEED-A6E5-4437-8481-50CD01B23B77}">
      <text>
        <r>
          <rPr>
            <b/>
            <sz val="9"/>
            <color indexed="81"/>
            <rFont val="Tahoma"/>
            <family val="2"/>
          </rPr>
          <t>Author:</t>
        </r>
        <r>
          <rPr>
            <sz val="9"/>
            <color indexed="81"/>
            <rFont val="Tahoma"/>
            <family val="2"/>
          </rPr>
          <t xml:space="preserve">
"weld" or "attm"</t>
        </r>
      </text>
    </comment>
    <comment ref="M1" authorId="0" shapeId="0" xr:uid="{C5CEF3B9-53E0-47E4-AF75-8984AA1F170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080FC7D-708E-4210-B728-57A9E1C4728B}">
      <text>
        <r>
          <rPr>
            <b/>
            <sz val="9"/>
            <color indexed="81"/>
            <rFont val="Tahoma"/>
            <family val="2"/>
          </rPr>
          <t>Author:</t>
        </r>
        <r>
          <rPr>
            <sz val="9"/>
            <color indexed="81"/>
            <rFont val="Tahoma"/>
            <family val="2"/>
          </rPr>
          <t xml:space="preserve">
Maximum No of plotted section is 3 </t>
        </r>
      </text>
    </comment>
    <comment ref="AE1" authorId="0" shapeId="0" xr:uid="{1F3FF8F0-84D5-4F43-AC58-CD840D59026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4F2C963-165D-40A5-9BCB-40D864795C3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Author</author>
    <author>tc={5EBE343A-AA8E-47D6-A7EB-43C55934751F}</author>
  </authors>
  <commentList>
    <comment ref="G1" authorId="0" shapeId="0" xr:uid="{D320EC7D-0511-4A49-A33F-090B2C97EB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F2DB6B0-6B9A-4D9D-B521-BF3A94335455}">
      <text>
        <r>
          <rPr>
            <b/>
            <sz val="9"/>
            <color indexed="81"/>
            <rFont val="Tahoma"/>
            <family val="2"/>
          </rPr>
          <t>Author:</t>
        </r>
        <r>
          <rPr>
            <sz val="9"/>
            <color indexed="81"/>
            <rFont val="Tahoma"/>
            <family val="2"/>
          </rPr>
          <t xml:space="preserve">
"weld" or "attm"</t>
        </r>
      </text>
    </comment>
    <comment ref="M1" authorId="0" shapeId="0" xr:uid="{6CD68662-C44A-41F4-BD6E-CF2BDE978D1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545F661-560C-4A78-B56C-5222FD45BF4B}">
      <text>
        <r>
          <rPr>
            <b/>
            <sz val="9"/>
            <color indexed="81"/>
            <rFont val="Tahoma"/>
            <family val="2"/>
          </rPr>
          <t>Author:</t>
        </r>
        <r>
          <rPr>
            <sz val="9"/>
            <color indexed="81"/>
            <rFont val="Tahoma"/>
            <family val="2"/>
          </rPr>
          <t xml:space="preserve">
Maximum No of plotted section is 3 </t>
        </r>
      </text>
    </comment>
    <comment ref="AE1" authorId="0" shapeId="0" xr:uid="{FAB12A21-0BD2-4A5E-B2DD-0182D14EF1C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EBE343A-AA8E-47D6-A7EB-43C55934751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Author</author>
    <author>tc={C8209D1F-C252-4B16-AB0B-E260F0477F1C}</author>
  </authors>
  <commentList>
    <comment ref="G1" authorId="0" shapeId="0" xr:uid="{4FE3BE27-5B5E-48C9-99BF-6DEDEC40107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604FE9B-F1B8-46DE-BBE8-6AC2351E382E}">
      <text>
        <r>
          <rPr>
            <b/>
            <sz val="9"/>
            <color indexed="81"/>
            <rFont val="Tahoma"/>
            <family val="2"/>
          </rPr>
          <t>Author:</t>
        </r>
        <r>
          <rPr>
            <sz val="9"/>
            <color indexed="81"/>
            <rFont val="Tahoma"/>
            <family val="2"/>
          </rPr>
          <t xml:space="preserve">
"weld" or "attm"</t>
        </r>
      </text>
    </comment>
    <comment ref="M1" authorId="0" shapeId="0" xr:uid="{6422C796-9797-464D-9710-D31849BB5A4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1D8BA86-972F-419D-BEA0-F64258FCBB4B}">
      <text>
        <r>
          <rPr>
            <b/>
            <sz val="9"/>
            <color indexed="81"/>
            <rFont val="Tahoma"/>
            <family val="2"/>
          </rPr>
          <t>Author:</t>
        </r>
        <r>
          <rPr>
            <sz val="9"/>
            <color indexed="81"/>
            <rFont val="Tahoma"/>
            <family val="2"/>
          </rPr>
          <t xml:space="preserve">
Maximum No of plotted section is 3 </t>
        </r>
      </text>
    </comment>
    <comment ref="AE1" authorId="0" shapeId="0" xr:uid="{EA195929-EBCB-44F8-9DB1-42E25E6E81F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8209D1F-C252-4B16-AB0B-E260F0477F1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Author</author>
    <author>tc={C0D645A2-0167-423C-9A49-EAFBD9551497}</author>
  </authors>
  <commentList>
    <comment ref="G1" authorId="0" shapeId="0" xr:uid="{5438633D-3E85-4662-9437-F1EF0B70007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2BF76DB-BD85-4009-99C0-1E8EA2FB5D9A}">
      <text>
        <r>
          <rPr>
            <b/>
            <sz val="9"/>
            <color indexed="81"/>
            <rFont val="Tahoma"/>
            <family val="2"/>
          </rPr>
          <t>Author:</t>
        </r>
        <r>
          <rPr>
            <sz val="9"/>
            <color indexed="81"/>
            <rFont val="Tahoma"/>
            <family val="2"/>
          </rPr>
          <t xml:space="preserve">
"weld" or "attm"</t>
        </r>
      </text>
    </comment>
    <comment ref="M1" authorId="0" shapeId="0" xr:uid="{8AFE9CD6-A229-4880-BB2C-6FF83769B8C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6EA08EA-7D80-493F-8892-2AAE652697B6}">
      <text>
        <r>
          <rPr>
            <b/>
            <sz val="9"/>
            <color indexed="81"/>
            <rFont val="Tahoma"/>
            <family val="2"/>
          </rPr>
          <t>Author:</t>
        </r>
        <r>
          <rPr>
            <sz val="9"/>
            <color indexed="81"/>
            <rFont val="Tahoma"/>
            <family val="2"/>
          </rPr>
          <t xml:space="preserve">
Maximum No of plotted section is 3 </t>
        </r>
      </text>
    </comment>
    <comment ref="AE1" authorId="0" shapeId="0" xr:uid="{C4D07196-70D3-401E-873A-2FFAD02BF45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0D645A2-0167-423C-9A49-EAFBD955149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Author</author>
    <author>tc={067D5564-B231-4E87-AFEC-AC6DBC28E6D7}</author>
  </authors>
  <commentList>
    <comment ref="G1" authorId="0" shapeId="0" xr:uid="{FD1FFD34-2424-4D7E-9D29-077C358B5CF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7D4F299-9146-4778-8EDE-E73450377F2B}">
      <text>
        <r>
          <rPr>
            <b/>
            <sz val="9"/>
            <color indexed="81"/>
            <rFont val="Tahoma"/>
            <family val="2"/>
          </rPr>
          <t>Author:</t>
        </r>
        <r>
          <rPr>
            <sz val="9"/>
            <color indexed="81"/>
            <rFont val="Tahoma"/>
            <family val="2"/>
          </rPr>
          <t xml:space="preserve">
"weld" or "attm"</t>
        </r>
      </text>
    </comment>
    <comment ref="M1" authorId="0" shapeId="0" xr:uid="{E3C79A62-DF12-4E6E-B046-1052C9215CB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60F2DAE-BC5F-4B69-B41B-D0EB2D05C027}">
      <text>
        <r>
          <rPr>
            <b/>
            <sz val="9"/>
            <color indexed="81"/>
            <rFont val="Tahoma"/>
            <family val="2"/>
          </rPr>
          <t>Author:</t>
        </r>
        <r>
          <rPr>
            <sz val="9"/>
            <color indexed="81"/>
            <rFont val="Tahoma"/>
            <family val="2"/>
          </rPr>
          <t xml:space="preserve">
Maximum No of plotted section is 3 </t>
        </r>
      </text>
    </comment>
    <comment ref="AE1" authorId="0" shapeId="0" xr:uid="{38C38860-3597-4B7C-9179-3ACE905A59F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67D5564-B231-4E87-AFEC-AC6DBC28E6D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tc={94789076-7DAF-414C-BF68-BAE1F0257BB9}</author>
  </authors>
  <commentList>
    <comment ref="G1" authorId="0" shapeId="0" xr:uid="{8010A1A1-47A8-4462-AD8D-10230337C1C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7F98D71-A8B6-42DB-BE50-58A88122BE5C}">
      <text>
        <r>
          <rPr>
            <b/>
            <sz val="9"/>
            <color indexed="81"/>
            <rFont val="Tahoma"/>
            <family val="2"/>
          </rPr>
          <t>Author:</t>
        </r>
        <r>
          <rPr>
            <sz val="9"/>
            <color indexed="81"/>
            <rFont val="Tahoma"/>
            <family val="2"/>
          </rPr>
          <t xml:space="preserve">
"weld" or "attm"</t>
        </r>
      </text>
    </comment>
    <comment ref="M1" authorId="0" shapeId="0" xr:uid="{41EBECFD-9268-4832-BF5C-E6FC605664C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87A6856-396F-4BE4-AB75-85D7D7AE5EBD}">
      <text>
        <r>
          <rPr>
            <b/>
            <sz val="9"/>
            <color indexed="81"/>
            <rFont val="Tahoma"/>
            <family val="2"/>
          </rPr>
          <t>Author:</t>
        </r>
        <r>
          <rPr>
            <sz val="9"/>
            <color indexed="81"/>
            <rFont val="Tahoma"/>
            <family val="2"/>
          </rPr>
          <t xml:space="preserve">
Maximum No of plotted section is 3 </t>
        </r>
      </text>
    </comment>
    <comment ref="AE1" authorId="0" shapeId="0" xr:uid="{760C632E-23F3-4E88-A1EC-C28805403F1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4789076-7DAF-414C-BF68-BAE1F0257B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Author</author>
    <author>tc={18DA7E71-1E86-4028-AAFF-BC2CE0BD317A}</author>
  </authors>
  <commentList>
    <comment ref="G1" authorId="0" shapeId="0" xr:uid="{CB9A0FA9-8926-464B-AFC5-0FE5E0D2C57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8BFF922-87D5-488F-86FD-14FBC075B4BC}">
      <text>
        <r>
          <rPr>
            <b/>
            <sz val="9"/>
            <color indexed="81"/>
            <rFont val="Tahoma"/>
            <family val="2"/>
          </rPr>
          <t>Author:</t>
        </r>
        <r>
          <rPr>
            <sz val="9"/>
            <color indexed="81"/>
            <rFont val="Tahoma"/>
            <family val="2"/>
          </rPr>
          <t xml:space="preserve">
"weld" or "attm"</t>
        </r>
      </text>
    </comment>
    <comment ref="M1" authorId="0" shapeId="0" xr:uid="{02B72F02-1470-43B7-BAC8-36BD19A8AAE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DD37FCE-DB82-479B-8377-479B9ECDE81E}">
      <text>
        <r>
          <rPr>
            <b/>
            <sz val="9"/>
            <color indexed="81"/>
            <rFont val="Tahoma"/>
            <family val="2"/>
          </rPr>
          <t>Author:</t>
        </r>
        <r>
          <rPr>
            <sz val="9"/>
            <color indexed="81"/>
            <rFont val="Tahoma"/>
            <family val="2"/>
          </rPr>
          <t xml:space="preserve">
Maximum No of plotted section is 3 </t>
        </r>
      </text>
    </comment>
    <comment ref="AE1" authorId="0" shapeId="0" xr:uid="{1FF9C9E3-F001-452F-A49B-E11572D0D1C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8DA7E71-1E86-4028-AAFF-BC2CE0BD317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Author</author>
    <author>tc={7E89788A-6632-4592-9B78-7E2904AA1578}</author>
  </authors>
  <commentList>
    <comment ref="G1" authorId="0" shapeId="0" xr:uid="{F1AEA87D-D5D3-4B1A-AE1A-F6DBA69BEE0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FE4CED0-4CB3-498D-BAAD-4822C695A2D5}">
      <text>
        <r>
          <rPr>
            <b/>
            <sz val="9"/>
            <color indexed="81"/>
            <rFont val="Tahoma"/>
            <family val="2"/>
          </rPr>
          <t>Author:</t>
        </r>
        <r>
          <rPr>
            <sz val="9"/>
            <color indexed="81"/>
            <rFont val="Tahoma"/>
            <family val="2"/>
          </rPr>
          <t xml:space="preserve">
"weld" or "attm"</t>
        </r>
      </text>
    </comment>
    <comment ref="M1" authorId="0" shapeId="0" xr:uid="{14EEDD97-077E-41F7-8EF0-42DD35F44CD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37F46C8-061F-4FA2-9414-CCD2A6F4B4CD}">
      <text>
        <r>
          <rPr>
            <b/>
            <sz val="9"/>
            <color indexed="81"/>
            <rFont val="Tahoma"/>
            <family val="2"/>
          </rPr>
          <t>Author:</t>
        </r>
        <r>
          <rPr>
            <sz val="9"/>
            <color indexed="81"/>
            <rFont val="Tahoma"/>
            <family val="2"/>
          </rPr>
          <t xml:space="preserve">
Maximum No of plotted section is 3 </t>
        </r>
      </text>
    </comment>
    <comment ref="AE1" authorId="0" shapeId="0" xr:uid="{1DCB0A81-D182-4E24-B4F9-03F52AE9234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E89788A-6632-4592-9B78-7E2904AA157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Author</author>
    <author>tc={230DDE25-C93D-444A-A8B8-E27842C41B7E}</author>
  </authors>
  <commentList>
    <comment ref="G1" authorId="0" shapeId="0" xr:uid="{D670EC6C-2494-4115-A06B-2874EF61E61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6CD0936-1DA2-490A-938C-6016596B01AC}">
      <text>
        <r>
          <rPr>
            <b/>
            <sz val="9"/>
            <color indexed="81"/>
            <rFont val="Tahoma"/>
            <family val="2"/>
          </rPr>
          <t>Author:</t>
        </r>
        <r>
          <rPr>
            <sz val="9"/>
            <color indexed="81"/>
            <rFont val="Tahoma"/>
            <family val="2"/>
          </rPr>
          <t xml:space="preserve">
"weld" or "attm"</t>
        </r>
      </text>
    </comment>
    <comment ref="M1" authorId="0" shapeId="0" xr:uid="{CA3FEA5D-CFCB-4AA7-BD88-06CCAD29044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65CFC12-D578-46D0-97E1-FE013405F55B}">
      <text>
        <r>
          <rPr>
            <b/>
            <sz val="9"/>
            <color indexed="81"/>
            <rFont val="Tahoma"/>
            <family val="2"/>
          </rPr>
          <t>Author:</t>
        </r>
        <r>
          <rPr>
            <sz val="9"/>
            <color indexed="81"/>
            <rFont val="Tahoma"/>
            <family val="2"/>
          </rPr>
          <t xml:space="preserve">
Maximum No of plotted section is 3 </t>
        </r>
      </text>
    </comment>
    <comment ref="AE1" authorId="0" shapeId="0" xr:uid="{DE6BF81B-7D4D-4062-B03F-31B012736B4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30DDE25-C93D-444A-A8B8-E27842C41B7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Author</author>
    <author>tc={F8D12EA3-1914-43A6-BF40-7EF6CB20DA9C}</author>
  </authors>
  <commentList>
    <comment ref="G1" authorId="0" shapeId="0" xr:uid="{CE522A8C-B5DA-4258-BDE8-00A01B5CF1E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EEA9047-CACD-475F-82F4-3BA47BC226FE}">
      <text>
        <r>
          <rPr>
            <b/>
            <sz val="9"/>
            <color indexed="81"/>
            <rFont val="Tahoma"/>
            <family val="2"/>
          </rPr>
          <t>Author:</t>
        </r>
        <r>
          <rPr>
            <sz val="9"/>
            <color indexed="81"/>
            <rFont val="Tahoma"/>
            <family val="2"/>
          </rPr>
          <t xml:space="preserve">
"weld" or "attm"</t>
        </r>
      </text>
    </comment>
    <comment ref="M1" authorId="0" shapeId="0" xr:uid="{F558D77D-6BB3-4301-95D7-22AA1FF3A21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1EF3003-2174-4AD3-A973-1A413C66AF14}">
      <text>
        <r>
          <rPr>
            <b/>
            <sz val="9"/>
            <color indexed="81"/>
            <rFont val="Tahoma"/>
            <family val="2"/>
          </rPr>
          <t>Author:</t>
        </r>
        <r>
          <rPr>
            <sz val="9"/>
            <color indexed="81"/>
            <rFont val="Tahoma"/>
            <family val="2"/>
          </rPr>
          <t xml:space="preserve">
Maximum No of plotted section is 3 </t>
        </r>
      </text>
    </comment>
    <comment ref="AE1" authorId="0" shapeId="0" xr:uid="{C2BD7003-3B0B-4743-8CC6-8A036FF425C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8D12EA3-1914-43A6-BF40-7EF6CB20DA9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Author</author>
    <author>tc={D52C4FA5-2474-44FE-83EA-D230BC53386C}</author>
  </authors>
  <commentList>
    <comment ref="G1" authorId="0" shapeId="0" xr:uid="{6422B4D0-3DD2-4D8C-8222-12632EE8AE9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4A58600-865B-4ADE-B2EE-8967F7F931D5}">
      <text>
        <r>
          <rPr>
            <b/>
            <sz val="9"/>
            <color indexed="81"/>
            <rFont val="Tahoma"/>
            <family val="2"/>
          </rPr>
          <t>Author:</t>
        </r>
        <r>
          <rPr>
            <sz val="9"/>
            <color indexed="81"/>
            <rFont val="Tahoma"/>
            <family val="2"/>
          </rPr>
          <t xml:space="preserve">
"weld" or "attm"</t>
        </r>
      </text>
    </comment>
    <comment ref="M1" authorId="0" shapeId="0" xr:uid="{B1B08127-77B6-4FAA-AD9C-0489D957FE9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D2EB15C-BA41-4C22-9873-5664AB64103F}">
      <text>
        <r>
          <rPr>
            <b/>
            <sz val="9"/>
            <color indexed="81"/>
            <rFont val="Tahoma"/>
            <family val="2"/>
          </rPr>
          <t>Author:</t>
        </r>
        <r>
          <rPr>
            <sz val="9"/>
            <color indexed="81"/>
            <rFont val="Tahoma"/>
            <family val="2"/>
          </rPr>
          <t xml:space="preserve">
Maximum No of plotted section is 3 </t>
        </r>
      </text>
    </comment>
    <comment ref="AE1" authorId="0" shapeId="0" xr:uid="{69160E73-2A05-4A00-9794-409794FEA72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52C4FA5-2474-44FE-83EA-D230BC53386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Author</author>
    <author>tc={8C8EB14F-4C90-4988-A728-3FC4E4A6C1B8}</author>
  </authors>
  <commentList>
    <comment ref="G1" authorId="0" shapeId="0" xr:uid="{FCAC598B-64A4-4D04-B9DB-51D1A94AA6D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3DC8B54-6A47-4CC8-BB1A-BCB3D66AD1AA}">
      <text>
        <r>
          <rPr>
            <b/>
            <sz val="9"/>
            <color indexed="81"/>
            <rFont val="Tahoma"/>
            <family val="2"/>
          </rPr>
          <t>Author:</t>
        </r>
        <r>
          <rPr>
            <sz val="9"/>
            <color indexed="81"/>
            <rFont val="Tahoma"/>
            <family val="2"/>
          </rPr>
          <t xml:space="preserve">
"weld" or "attm"</t>
        </r>
      </text>
    </comment>
    <comment ref="M1" authorId="0" shapeId="0" xr:uid="{858B59E1-3FF5-40DD-A61E-F14F6D547F0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D95FCA0-EEE0-48C4-9CD0-0DE0107003BF}">
      <text>
        <r>
          <rPr>
            <b/>
            <sz val="9"/>
            <color indexed="81"/>
            <rFont val="Tahoma"/>
            <family val="2"/>
          </rPr>
          <t>Author:</t>
        </r>
        <r>
          <rPr>
            <sz val="9"/>
            <color indexed="81"/>
            <rFont val="Tahoma"/>
            <family val="2"/>
          </rPr>
          <t xml:space="preserve">
Maximum No of plotted section is 3 </t>
        </r>
      </text>
    </comment>
    <comment ref="AE1" authorId="0" shapeId="0" xr:uid="{9A11DC57-2BD1-45F6-A3B0-407713FBE31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C8EB14F-4C90-4988-A728-3FC4E4A6C1B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Author</author>
    <author>tc={FC03B7A2-F332-474E-89E8-29986DEBBD7E}</author>
  </authors>
  <commentList>
    <comment ref="G1" authorId="0" shapeId="0" xr:uid="{738E5333-1096-4BE8-8877-B7F6C358D9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7DCBC2F-95B7-4DC5-A800-EBECADF597D6}">
      <text>
        <r>
          <rPr>
            <b/>
            <sz val="9"/>
            <color indexed="81"/>
            <rFont val="Tahoma"/>
            <family val="2"/>
          </rPr>
          <t>Author:</t>
        </r>
        <r>
          <rPr>
            <sz val="9"/>
            <color indexed="81"/>
            <rFont val="Tahoma"/>
            <family val="2"/>
          </rPr>
          <t xml:space="preserve">
"weld" or "attm"</t>
        </r>
      </text>
    </comment>
    <comment ref="M1" authorId="0" shapeId="0" xr:uid="{8971D646-7E52-4A16-BAC0-0EE9C66F7F7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6BDDD02-BBD1-43B5-8F3F-1D45236BDCAB}">
      <text>
        <r>
          <rPr>
            <b/>
            <sz val="9"/>
            <color indexed="81"/>
            <rFont val="Tahoma"/>
            <family val="2"/>
          </rPr>
          <t>Author:</t>
        </r>
        <r>
          <rPr>
            <sz val="9"/>
            <color indexed="81"/>
            <rFont val="Tahoma"/>
            <family val="2"/>
          </rPr>
          <t xml:space="preserve">
Maximum No of plotted section is 3 </t>
        </r>
      </text>
    </comment>
    <comment ref="AE1" authorId="0" shapeId="0" xr:uid="{FCBDC71F-FC94-4DBB-AD77-80C99B93FE9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C03B7A2-F332-474E-89E8-29986DEBBD7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Author</author>
    <author>tc={B0093F27-0711-4DAC-A6F7-A9B0E08B7B4A}</author>
  </authors>
  <commentList>
    <comment ref="G1" authorId="0" shapeId="0" xr:uid="{949AC3D9-282E-42A6-9825-D35B08492F1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B301269-34DE-441E-9254-164629242ADE}">
      <text>
        <r>
          <rPr>
            <b/>
            <sz val="9"/>
            <color indexed="81"/>
            <rFont val="Tahoma"/>
            <family val="2"/>
          </rPr>
          <t>Author:</t>
        </r>
        <r>
          <rPr>
            <sz val="9"/>
            <color indexed="81"/>
            <rFont val="Tahoma"/>
            <family val="2"/>
          </rPr>
          <t xml:space="preserve">
"weld" or "attm"</t>
        </r>
      </text>
    </comment>
    <comment ref="M1" authorId="0" shapeId="0" xr:uid="{D5A2AB3E-BC05-4343-AF6E-0F1D0391205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6BA4B4D-A9A3-4E3B-B012-EF462AEEB0D9}">
      <text>
        <r>
          <rPr>
            <b/>
            <sz val="9"/>
            <color indexed="81"/>
            <rFont val="Tahoma"/>
            <family val="2"/>
          </rPr>
          <t>Author:</t>
        </r>
        <r>
          <rPr>
            <sz val="9"/>
            <color indexed="81"/>
            <rFont val="Tahoma"/>
            <family val="2"/>
          </rPr>
          <t xml:space="preserve">
Maximum No of plotted section is 3 </t>
        </r>
      </text>
    </comment>
    <comment ref="AE1" authorId="0" shapeId="0" xr:uid="{3337D0FA-5ABA-4C81-9393-4A529CF98B7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0093F27-0711-4DAC-A6F7-A9B0E08B7B4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Author</author>
    <author>tc={6F44A877-2800-486B-8A5F-9E226099DB71}</author>
  </authors>
  <commentList>
    <comment ref="G1" authorId="0" shapeId="0" xr:uid="{20242714-E4DA-451A-97AC-8634038567D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A21E3E8-005B-4BD6-AC6F-07DE3E2F3967}">
      <text>
        <r>
          <rPr>
            <b/>
            <sz val="9"/>
            <color indexed="81"/>
            <rFont val="Tahoma"/>
            <family val="2"/>
          </rPr>
          <t>Author:</t>
        </r>
        <r>
          <rPr>
            <sz val="9"/>
            <color indexed="81"/>
            <rFont val="Tahoma"/>
            <family val="2"/>
          </rPr>
          <t xml:space="preserve">
"weld" or "attm"</t>
        </r>
      </text>
    </comment>
    <comment ref="M1" authorId="0" shapeId="0" xr:uid="{515E45FD-3ADB-4DB8-8D31-8B524517ABD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09BAB4B-FCA6-41E4-AA41-93035B0B9ED2}">
      <text>
        <r>
          <rPr>
            <b/>
            <sz val="9"/>
            <color indexed="81"/>
            <rFont val="Tahoma"/>
            <family val="2"/>
          </rPr>
          <t>Author:</t>
        </r>
        <r>
          <rPr>
            <sz val="9"/>
            <color indexed="81"/>
            <rFont val="Tahoma"/>
            <family val="2"/>
          </rPr>
          <t xml:space="preserve">
Maximum No of plotted section is 3 </t>
        </r>
      </text>
    </comment>
    <comment ref="AE1" authorId="0" shapeId="0" xr:uid="{D03F526E-9DA9-4DCD-9537-2F9B453FB5E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F44A877-2800-486B-8A5F-9E226099DB71}">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Author</author>
    <author>tc={2BED33DB-8EAB-4D62-BFD0-C35338E0622C}</author>
  </authors>
  <commentList>
    <comment ref="G1" authorId="0" shapeId="0" xr:uid="{DD7D82F7-EBF0-4681-AB2F-792D185B756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E4EF09D-EB65-4A54-BDFB-DA3FF8676FA2}">
      <text>
        <r>
          <rPr>
            <b/>
            <sz val="9"/>
            <color indexed="81"/>
            <rFont val="Tahoma"/>
            <family val="2"/>
          </rPr>
          <t>Author:</t>
        </r>
        <r>
          <rPr>
            <sz val="9"/>
            <color indexed="81"/>
            <rFont val="Tahoma"/>
            <family val="2"/>
          </rPr>
          <t xml:space="preserve">
"weld" or "attm"</t>
        </r>
      </text>
    </comment>
    <comment ref="M1" authorId="0" shapeId="0" xr:uid="{686F306A-2CCA-4858-8724-35C51C9C212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1676B6E-49AC-4836-B416-D73A4ABD7B97}">
      <text>
        <r>
          <rPr>
            <b/>
            <sz val="9"/>
            <color indexed="81"/>
            <rFont val="Tahoma"/>
            <family val="2"/>
          </rPr>
          <t>Author:</t>
        </r>
        <r>
          <rPr>
            <sz val="9"/>
            <color indexed="81"/>
            <rFont val="Tahoma"/>
            <family val="2"/>
          </rPr>
          <t xml:space="preserve">
Maximum No of plotted section is 3 </t>
        </r>
      </text>
    </comment>
    <comment ref="AE1" authorId="0" shapeId="0" xr:uid="{952E9F55-9CE3-4519-9EA8-015A45B3A76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BED33DB-8EAB-4D62-BFD0-C35338E0622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tc={E4C39EEB-D3EF-4C36-ACCB-2E5C8304CE3C}</author>
  </authors>
  <commentList>
    <comment ref="G1" authorId="0" shapeId="0" xr:uid="{64B746A1-1CBB-4F12-AF69-9EA1DE834C2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45BB670-09DA-4918-89A9-E48024165210}">
      <text>
        <r>
          <rPr>
            <b/>
            <sz val="9"/>
            <color indexed="81"/>
            <rFont val="Tahoma"/>
            <family val="2"/>
          </rPr>
          <t>Author:</t>
        </r>
        <r>
          <rPr>
            <sz val="9"/>
            <color indexed="81"/>
            <rFont val="Tahoma"/>
            <family val="2"/>
          </rPr>
          <t xml:space="preserve">
"weld" or "attm"</t>
        </r>
      </text>
    </comment>
    <comment ref="M1" authorId="0" shapeId="0" xr:uid="{093D9851-008C-4FDC-A8DA-B43290CA36C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8EA787B-AB01-4A7D-A023-46758854D5C0}">
      <text>
        <r>
          <rPr>
            <b/>
            <sz val="9"/>
            <color indexed="81"/>
            <rFont val="Tahoma"/>
            <family val="2"/>
          </rPr>
          <t>Author:</t>
        </r>
        <r>
          <rPr>
            <sz val="9"/>
            <color indexed="81"/>
            <rFont val="Tahoma"/>
            <family val="2"/>
          </rPr>
          <t xml:space="preserve">
Maximum No of plotted section is 3 </t>
        </r>
      </text>
    </comment>
    <comment ref="AE1" authorId="0" shapeId="0" xr:uid="{996504AD-060E-4DF8-983F-444AAE16894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4C39EEB-D3EF-4C36-ACCB-2E5C8304CE3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Author</author>
    <author>tc={E18285A8-0B03-4A25-9351-6049125B60FB}</author>
  </authors>
  <commentList>
    <comment ref="G1" authorId="0" shapeId="0" xr:uid="{52770DD7-9C9D-4ADB-BBC3-F463E20C67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F2E8EBF-132B-47D1-B30D-C9E235D9AC17}">
      <text>
        <r>
          <rPr>
            <b/>
            <sz val="9"/>
            <color indexed="81"/>
            <rFont val="Tahoma"/>
            <family val="2"/>
          </rPr>
          <t>Author:</t>
        </r>
        <r>
          <rPr>
            <sz val="9"/>
            <color indexed="81"/>
            <rFont val="Tahoma"/>
            <family val="2"/>
          </rPr>
          <t xml:space="preserve">
"weld" or "attm"</t>
        </r>
      </text>
    </comment>
    <comment ref="M1" authorId="0" shapeId="0" xr:uid="{77777DDF-29B9-476C-9C3F-314DC0642A1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E878BE0-9779-4F62-A290-4979AAB667DA}">
      <text>
        <r>
          <rPr>
            <b/>
            <sz val="9"/>
            <color indexed="81"/>
            <rFont val="Tahoma"/>
            <family val="2"/>
          </rPr>
          <t>Author:</t>
        </r>
        <r>
          <rPr>
            <sz val="9"/>
            <color indexed="81"/>
            <rFont val="Tahoma"/>
            <family val="2"/>
          </rPr>
          <t xml:space="preserve">
Maximum No of plotted section is 3 </t>
        </r>
      </text>
    </comment>
    <comment ref="AE1" authorId="0" shapeId="0" xr:uid="{BD12625C-037B-40B6-BA33-E96858F4DDA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18285A8-0B03-4A25-9351-6049125B60F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Author</author>
    <author>tc={B22C15F0-C23D-46D0-8E24-3DEB19999414}</author>
  </authors>
  <commentList>
    <comment ref="G1" authorId="0" shapeId="0" xr:uid="{DFF356FB-3F04-4935-9089-B4B3E38A1A6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C305FCD-E6AD-4A7A-981A-7F50C6A989D0}">
      <text>
        <r>
          <rPr>
            <b/>
            <sz val="9"/>
            <color indexed="81"/>
            <rFont val="Tahoma"/>
            <family val="2"/>
          </rPr>
          <t>Author:</t>
        </r>
        <r>
          <rPr>
            <sz val="9"/>
            <color indexed="81"/>
            <rFont val="Tahoma"/>
            <family val="2"/>
          </rPr>
          <t xml:space="preserve">
"weld" or "attm"</t>
        </r>
      </text>
    </comment>
    <comment ref="M1" authorId="0" shapeId="0" xr:uid="{2A2307C1-4276-479F-8480-26D0CF56EBF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AF02E49-8B26-4CCA-B9AB-AFDB81EDB11E}">
      <text>
        <r>
          <rPr>
            <b/>
            <sz val="9"/>
            <color indexed="81"/>
            <rFont val="Tahoma"/>
            <family val="2"/>
          </rPr>
          <t>Author:</t>
        </r>
        <r>
          <rPr>
            <sz val="9"/>
            <color indexed="81"/>
            <rFont val="Tahoma"/>
            <family val="2"/>
          </rPr>
          <t xml:space="preserve">
Maximum No of plotted section is 3 </t>
        </r>
      </text>
    </comment>
    <comment ref="AE1" authorId="0" shapeId="0" xr:uid="{88DCFD88-BC8A-4886-B215-3872E3E1758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22C15F0-C23D-46D0-8E24-3DEB1999941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Author</author>
    <author>tc={2462EEAE-0805-44EB-8E63-D425EC0C87DE}</author>
  </authors>
  <commentList>
    <comment ref="G1" authorId="0" shapeId="0" xr:uid="{C84E371C-5A50-4E80-B450-DD0518D53CE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10BA63A-D555-4B11-8593-E9D004216BF7}">
      <text>
        <r>
          <rPr>
            <b/>
            <sz val="9"/>
            <color indexed="81"/>
            <rFont val="Tahoma"/>
            <family val="2"/>
          </rPr>
          <t>Author:</t>
        </r>
        <r>
          <rPr>
            <sz val="9"/>
            <color indexed="81"/>
            <rFont val="Tahoma"/>
            <family val="2"/>
          </rPr>
          <t xml:space="preserve">
"weld" or "attm"</t>
        </r>
      </text>
    </comment>
    <comment ref="M1" authorId="0" shapeId="0" xr:uid="{37DEA8F8-5A32-492D-9DA5-8D924971A4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F520F65-DFF1-4CF1-BCFB-12C74D26E176}">
      <text>
        <r>
          <rPr>
            <b/>
            <sz val="9"/>
            <color indexed="81"/>
            <rFont val="Tahoma"/>
            <family val="2"/>
          </rPr>
          <t>Author:</t>
        </r>
        <r>
          <rPr>
            <sz val="9"/>
            <color indexed="81"/>
            <rFont val="Tahoma"/>
            <family val="2"/>
          </rPr>
          <t xml:space="preserve">
Maximum No of plotted section is 3 </t>
        </r>
      </text>
    </comment>
    <comment ref="AE1" authorId="0" shapeId="0" xr:uid="{989B6F2A-F0EB-4FE7-9C57-248EA9EC411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462EEAE-0805-44EB-8E63-D425EC0C87D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Author</author>
    <author>tc={3F696CC0-3EBE-4044-9499-6A261100E3E6}</author>
  </authors>
  <commentList>
    <comment ref="G1" authorId="0" shapeId="0" xr:uid="{8C3A6830-F2FB-499E-A163-39F9681C810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0A997A7-F7BE-49D9-AE64-BCF1850944E6}">
      <text>
        <r>
          <rPr>
            <b/>
            <sz val="9"/>
            <color indexed="81"/>
            <rFont val="Tahoma"/>
            <family val="2"/>
          </rPr>
          <t>Author:</t>
        </r>
        <r>
          <rPr>
            <sz val="9"/>
            <color indexed="81"/>
            <rFont val="Tahoma"/>
            <family val="2"/>
          </rPr>
          <t xml:space="preserve">
"weld" or "attm"</t>
        </r>
      </text>
    </comment>
    <comment ref="M1" authorId="0" shapeId="0" xr:uid="{BAC56735-E159-4C5F-A17E-40060D1AF93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4E3DE90-956A-4EA3-8F63-4699CD4AC9F5}">
      <text>
        <r>
          <rPr>
            <b/>
            <sz val="9"/>
            <color indexed="81"/>
            <rFont val="Tahoma"/>
            <family val="2"/>
          </rPr>
          <t>Author:</t>
        </r>
        <r>
          <rPr>
            <sz val="9"/>
            <color indexed="81"/>
            <rFont val="Tahoma"/>
            <family val="2"/>
          </rPr>
          <t xml:space="preserve">
Maximum No of plotted section is 3 </t>
        </r>
      </text>
    </comment>
    <comment ref="AE1" authorId="0" shapeId="0" xr:uid="{C64241D5-3DCE-4CEC-93AD-DA0B9F788F7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F696CC0-3EBE-4044-9499-6A261100E3E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Author</author>
    <author>tc={D8D4748D-1C12-47A1-9914-0FCC892A7D1F}</author>
  </authors>
  <commentList>
    <comment ref="G1" authorId="0" shapeId="0" xr:uid="{B200A98E-B0FD-40F0-AE7A-5248007FD57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E1F615-0495-43AC-BE7F-E0EE9572F5B0}">
      <text>
        <r>
          <rPr>
            <b/>
            <sz val="9"/>
            <color indexed="81"/>
            <rFont val="Tahoma"/>
            <family val="2"/>
          </rPr>
          <t>Author:</t>
        </r>
        <r>
          <rPr>
            <sz val="9"/>
            <color indexed="81"/>
            <rFont val="Tahoma"/>
            <family val="2"/>
          </rPr>
          <t xml:space="preserve">
"weld" or "attm"</t>
        </r>
      </text>
    </comment>
    <comment ref="M1" authorId="0" shapeId="0" xr:uid="{0D22246A-AD83-499F-A270-C26286C9626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9577774-6482-4C9F-B870-21A9060FA19B}">
      <text>
        <r>
          <rPr>
            <b/>
            <sz val="9"/>
            <color indexed="81"/>
            <rFont val="Tahoma"/>
            <family val="2"/>
          </rPr>
          <t>Author:</t>
        </r>
        <r>
          <rPr>
            <sz val="9"/>
            <color indexed="81"/>
            <rFont val="Tahoma"/>
            <family val="2"/>
          </rPr>
          <t xml:space="preserve">
Maximum No of plotted section is 3 </t>
        </r>
      </text>
    </comment>
    <comment ref="AE1" authorId="0" shapeId="0" xr:uid="{9D59BC96-C517-4346-AB7B-B5AE22E9F76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8D4748D-1C12-47A1-9914-0FCC892A7D1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Author</author>
    <author>tc={6663A262-5338-4D6A-B567-FC16012A4EF7}</author>
  </authors>
  <commentList>
    <comment ref="G1" authorId="0" shapeId="0" xr:uid="{4197D34A-4851-45D1-BD44-2833A650BD1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4C3547-EAE2-4B9B-A3E3-EA45CB67F878}">
      <text>
        <r>
          <rPr>
            <b/>
            <sz val="9"/>
            <color indexed="81"/>
            <rFont val="Tahoma"/>
            <family val="2"/>
          </rPr>
          <t>Author:</t>
        </r>
        <r>
          <rPr>
            <sz val="9"/>
            <color indexed="81"/>
            <rFont val="Tahoma"/>
            <family val="2"/>
          </rPr>
          <t xml:space="preserve">
"weld" or "attm"</t>
        </r>
      </text>
    </comment>
    <comment ref="M1" authorId="0" shapeId="0" xr:uid="{6488D8B7-0F6F-4C05-A72A-0D6F6C6DC1A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F2DB5EA-DD16-4D36-9477-8A18E7BE1062}">
      <text>
        <r>
          <rPr>
            <b/>
            <sz val="9"/>
            <color indexed="81"/>
            <rFont val="Tahoma"/>
            <family val="2"/>
          </rPr>
          <t>Author:</t>
        </r>
        <r>
          <rPr>
            <sz val="9"/>
            <color indexed="81"/>
            <rFont val="Tahoma"/>
            <family val="2"/>
          </rPr>
          <t xml:space="preserve">
Maximum No of plotted section is 3 </t>
        </r>
      </text>
    </comment>
    <comment ref="AE1" authorId="0" shapeId="0" xr:uid="{8863937A-72A1-4344-AAA7-40CE3645CA9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663A262-5338-4D6A-B567-FC16012A4EF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Author</author>
    <author>tc={DEBC67D0-5E28-4BFA-B397-B6A76D7F5303}</author>
  </authors>
  <commentList>
    <comment ref="G1" authorId="0" shapeId="0" xr:uid="{62EB0213-945E-4C91-8D27-5FAD276BC31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8467555-F782-4951-A80D-562A2A4AFECD}">
      <text>
        <r>
          <rPr>
            <b/>
            <sz val="9"/>
            <color indexed="81"/>
            <rFont val="Tahoma"/>
            <family val="2"/>
          </rPr>
          <t>Author:</t>
        </r>
        <r>
          <rPr>
            <sz val="9"/>
            <color indexed="81"/>
            <rFont val="Tahoma"/>
            <family val="2"/>
          </rPr>
          <t xml:space="preserve">
"weld" or "attm"</t>
        </r>
      </text>
    </comment>
    <comment ref="M1" authorId="0" shapeId="0" xr:uid="{59D43F2A-2FAA-43D3-9F5A-733CD38C78B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E055C82-026A-4920-9638-F5A1526ED870}">
      <text>
        <r>
          <rPr>
            <b/>
            <sz val="9"/>
            <color indexed="81"/>
            <rFont val="Tahoma"/>
            <family val="2"/>
          </rPr>
          <t>Author:</t>
        </r>
        <r>
          <rPr>
            <sz val="9"/>
            <color indexed="81"/>
            <rFont val="Tahoma"/>
            <family val="2"/>
          </rPr>
          <t xml:space="preserve">
Maximum No of plotted section is 3 </t>
        </r>
      </text>
    </comment>
    <comment ref="AE1" authorId="0" shapeId="0" xr:uid="{63DD4755-824F-4A37-AF01-922BE66AD15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EBC67D0-5E28-4BFA-B397-B6A76D7F530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Author</author>
    <author>tc={4A6FB927-1BD2-4F6B-9A35-13B640D3BECF}</author>
  </authors>
  <commentList>
    <comment ref="G1" authorId="0" shapeId="0" xr:uid="{E583A286-A495-40DC-98CB-8538A2A325E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9A44EC6-913A-4345-875C-557D8058D5B7}">
      <text>
        <r>
          <rPr>
            <b/>
            <sz val="9"/>
            <color indexed="81"/>
            <rFont val="Tahoma"/>
            <family val="2"/>
          </rPr>
          <t>Author:</t>
        </r>
        <r>
          <rPr>
            <sz val="9"/>
            <color indexed="81"/>
            <rFont val="Tahoma"/>
            <family val="2"/>
          </rPr>
          <t xml:space="preserve">
"weld" or "attm"</t>
        </r>
      </text>
    </comment>
    <comment ref="M1" authorId="0" shapeId="0" xr:uid="{F64BDAC4-555D-4C0A-BCD0-9FE1560D792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E6149C9-DD2E-40F6-B60B-AC8915648C8F}">
      <text>
        <r>
          <rPr>
            <b/>
            <sz val="9"/>
            <color indexed="81"/>
            <rFont val="Tahoma"/>
            <family val="2"/>
          </rPr>
          <t>Author:</t>
        </r>
        <r>
          <rPr>
            <sz val="9"/>
            <color indexed="81"/>
            <rFont val="Tahoma"/>
            <family val="2"/>
          </rPr>
          <t xml:space="preserve">
Maximum No of plotted section is 3 </t>
        </r>
      </text>
    </comment>
    <comment ref="AE1" authorId="0" shapeId="0" xr:uid="{65E62AC4-EA2F-41DD-B275-E42692E215F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A6FB927-1BD2-4F6B-9A35-13B640D3BEC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Author</author>
    <author>tc={F2823F2B-0E76-4AED-BB27-C5D38F89A24E}</author>
  </authors>
  <commentList>
    <comment ref="G1" authorId="0" shapeId="0" xr:uid="{70BD8693-893A-4C54-9F95-A20F4454AD9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9173323-8CA9-43B4-A0CD-2E9ABE1B205F}">
      <text>
        <r>
          <rPr>
            <b/>
            <sz val="9"/>
            <color indexed="81"/>
            <rFont val="Tahoma"/>
            <family val="2"/>
          </rPr>
          <t>Author:</t>
        </r>
        <r>
          <rPr>
            <sz val="9"/>
            <color indexed="81"/>
            <rFont val="Tahoma"/>
            <family val="2"/>
          </rPr>
          <t xml:space="preserve">
"weld" or "attm"</t>
        </r>
      </text>
    </comment>
    <comment ref="M1" authorId="0" shapeId="0" xr:uid="{B9812131-4135-40FF-9703-DC9122C60CE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B2DAD32-B959-4A8D-8E5F-0D9DEDB3F904}">
      <text>
        <r>
          <rPr>
            <b/>
            <sz val="9"/>
            <color indexed="81"/>
            <rFont val="Tahoma"/>
            <family val="2"/>
          </rPr>
          <t>Author:</t>
        </r>
        <r>
          <rPr>
            <sz val="9"/>
            <color indexed="81"/>
            <rFont val="Tahoma"/>
            <family val="2"/>
          </rPr>
          <t xml:space="preserve">
Maximum No of plotted section is 3 </t>
        </r>
      </text>
    </comment>
    <comment ref="AE1" authorId="0" shapeId="0" xr:uid="{F0A8F7CC-1FF0-40F2-9ADF-E13F7DF7EB6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2823F2B-0E76-4AED-BB27-C5D38F89A24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Author</author>
    <author>tc={44E19F4E-B48A-4837-8F3A-F06A2B9B2E82}</author>
  </authors>
  <commentList>
    <comment ref="G1" authorId="0" shapeId="0" xr:uid="{4EBB9786-3114-4E7E-A3C3-5DB499C76D9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21211E-EE7D-49EE-A457-F9BC684020B1}">
      <text>
        <r>
          <rPr>
            <b/>
            <sz val="9"/>
            <color indexed="81"/>
            <rFont val="Tahoma"/>
            <family val="2"/>
          </rPr>
          <t>Author:</t>
        </r>
        <r>
          <rPr>
            <sz val="9"/>
            <color indexed="81"/>
            <rFont val="Tahoma"/>
            <family val="2"/>
          </rPr>
          <t xml:space="preserve">
"weld" or "attm"</t>
        </r>
      </text>
    </comment>
    <comment ref="M1" authorId="0" shapeId="0" xr:uid="{55F805D7-83B1-4567-8F6B-1C072B7AF49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B070FF1-357B-45A4-8335-ACA783F1BA7B}">
      <text>
        <r>
          <rPr>
            <b/>
            <sz val="9"/>
            <color indexed="81"/>
            <rFont val="Tahoma"/>
            <family val="2"/>
          </rPr>
          <t>Author:</t>
        </r>
        <r>
          <rPr>
            <sz val="9"/>
            <color indexed="81"/>
            <rFont val="Tahoma"/>
            <family val="2"/>
          </rPr>
          <t xml:space="preserve">
Maximum No of plotted section is 3 </t>
        </r>
      </text>
    </comment>
    <comment ref="AE1" authorId="0" shapeId="0" xr:uid="{35712F22-496D-4866-B46E-4BE77A34A20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4E19F4E-B48A-4837-8F3A-F06A2B9B2E8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tc={6FE88D1A-4F8A-45BB-8EF3-7CD582A8A32A}</author>
  </authors>
  <commentList>
    <comment ref="G1" authorId="0" shapeId="0" xr:uid="{89E5E263-86E4-4528-9C5C-5567F99462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F296786-078A-49FD-8223-312BCD913B6B}">
      <text>
        <r>
          <rPr>
            <b/>
            <sz val="9"/>
            <color indexed="81"/>
            <rFont val="Tahoma"/>
            <family val="2"/>
          </rPr>
          <t>Author:</t>
        </r>
        <r>
          <rPr>
            <sz val="9"/>
            <color indexed="81"/>
            <rFont val="Tahoma"/>
            <family val="2"/>
          </rPr>
          <t xml:space="preserve">
"weld" or "attm"</t>
        </r>
      </text>
    </comment>
    <comment ref="M1" authorId="0" shapeId="0" xr:uid="{DD77DF40-FC64-460E-905C-2E12BF27B34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858E1AC-6860-4B57-B637-5E5D012D5376}">
      <text>
        <r>
          <rPr>
            <b/>
            <sz val="9"/>
            <color indexed="81"/>
            <rFont val="Tahoma"/>
            <family val="2"/>
          </rPr>
          <t>Author:</t>
        </r>
        <r>
          <rPr>
            <sz val="9"/>
            <color indexed="81"/>
            <rFont val="Tahoma"/>
            <family val="2"/>
          </rPr>
          <t xml:space="preserve">
Maximum No of plotted section is 3 </t>
        </r>
      </text>
    </comment>
    <comment ref="AE1" authorId="0" shapeId="0" xr:uid="{3616B52D-56A0-44E3-A651-66EC7420466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FE88D1A-4F8A-45BB-8EF3-7CD582A8A32A}">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Author</author>
    <author>tc={CFA6DC3E-00CE-4E86-8C4E-363C6CD026D2}</author>
  </authors>
  <commentList>
    <comment ref="G1" authorId="0" shapeId="0" xr:uid="{AC2DAD14-39DC-4447-9495-A0BC60FF3AB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FF13C89-17DE-44DD-A25E-8243B3986166}">
      <text>
        <r>
          <rPr>
            <b/>
            <sz val="9"/>
            <color indexed="81"/>
            <rFont val="Tahoma"/>
            <family val="2"/>
          </rPr>
          <t>Author:</t>
        </r>
        <r>
          <rPr>
            <sz val="9"/>
            <color indexed="81"/>
            <rFont val="Tahoma"/>
            <family val="2"/>
          </rPr>
          <t xml:space="preserve">
"weld" or "attm"</t>
        </r>
      </text>
    </comment>
    <comment ref="M1" authorId="0" shapeId="0" xr:uid="{D591E0B6-B79E-46C1-AAD0-D9CB8D48DD2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C4B2879-E74F-4E44-8344-DBCD24FE2B2C}">
      <text>
        <r>
          <rPr>
            <b/>
            <sz val="9"/>
            <color indexed="81"/>
            <rFont val="Tahoma"/>
            <family val="2"/>
          </rPr>
          <t>Author:</t>
        </r>
        <r>
          <rPr>
            <sz val="9"/>
            <color indexed="81"/>
            <rFont val="Tahoma"/>
            <family val="2"/>
          </rPr>
          <t xml:space="preserve">
Maximum No of plotted section is 3 </t>
        </r>
      </text>
    </comment>
    <comment ref="AE1" authorId="0" shapeId="0" xr:uid="{897F4A44-67B6-45B0-B964-3213FD08A83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CFA6DC3E-00CE-4E86-8C4E-363C6CD026D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Author</author>
    <author>tc={3B19114C-F171-46C5-A68D-EE2FD8A65985}</author>
  </authors>
  <commentList>
    <comment ref="G1" authorId="0" shapeId="0" xr:uid="{95F8E2CA-0FAF-488C-AD3A-93E90CADE57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41D8405-AC45-4AD1-8D1F-9D5EA3D5A4B5}">
      <text>
        <r>
          <rPr>
            <b/>
            <sz val="9"/>
            <color indexed="81"/>
            <rFont val="Tahoma"/>
            <family val="2"/>
          </rPr>
          <t>Author:</t>
        </r>
        <r>
          <rPr>
            <sz val="9"/>
            <color indexed="81"/>
            <rFont val="Tahoma"/>
            <family val="2"/>
          </rPr>
          <t xml:space="preserve">
"weld" or "attm"</t>
        </r>
      </text>
    </comment>
    <comment ref="M1" authorId="0" shapeId="0" xr:uid="{8B111314-C5E9-4EBB-A622-E568F223AD1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4E158F8-C158-4C71-AB1F-662665E2334B}">
      <text>
        <r>
          <rPr>
            <b/>
            <sz val="9"/>
            <color indexed="81"/>
            <rFont val="Tahoma"/>
            <family val="2"/>
          </rPr>
          <t>Author:</t>
        </r>
        <r>
          <rPr>
            <sz val="9"/>
            <color indexed="81"/>
            <rFont val="Tahoma"/>
            <family val="2"/>
          </rPr>
          <t xml:space="preserve">
Maximum No of plotted section is 3 </t>
        </r>
      </text>
    </comment>
    <comment ref="AE1" authorId="0" shapeId="0" xr:uid="{5E04AF85-E523-4173-9F80-0C03FF7AD6E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B19114C-F171-46C5-A68D-EE2FD8A6598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Author</author>
    <author>tc={48894DE1-C7BA-417E-B8C3-ABEBA6D5BB56}</author>
  </authors>
  <commentList>
    <comment ref="G1" authorId="0" shapeId="0" xr:uid="{FF96C199-1439-4264-A820-B5F7BFF1F28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B0F7A0B-432C-416C-A450-1FADE7FE4E54}">
      <text>
        <r>
          <rPr>
            <b/>
            <sz val="9"/>
            <color indexed="81"/>
            <rFont val="Tahoma"/>
            <family val="2"/>
          </rPr>
          <t>Author:</t>
        </r>
        <r>
          <rPr>
            <sz val="9"/>
            <color indexed="81"/>
            <rFont val="Tahoma"/>
            <family val="2"/>
          </rPr>
          <t xml:space="preserve">
"weld" or "attm"</t>
        </r>
      </text>
    </comment>
    <comment ref="M1" authorId="0" shapeId="0" xr:uid="{EBAB40E4-9A81-460F-AC8D-4C0DAC0E453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68C0EDE-8324-4FF0-BBBA-BDD4FF2734C2}">
      <text>
        <r>
          <rPr>
            <b/>
            <sz val="9"/>
            <color indexed="81"/>
            <rFont val="Tahoma"/>
            <family val="2"/>
          </rPr>
          <t>Author:</t>
        </r>
        <r>
          <rPr>
            <sz val="9"/>
            <color indexed="81"/>
            <rFont val="Tahoma"/>
            <family val="2"/>
          </rPr>
          <t xml:space="preserve">
Maximum No of plotted section is 3 </t>
        </r>
      </text>
    </comment>
    <comment ref="AE1" authorId="0" shapeId="0" xr:uid="{09BDAD1F-A5AA-46C5-B9DE-7F9FB03A1B7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8894DE1-C7BA-417E-B8C3-ABEBA6D5BB5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Author</author>
    <author>tc={AF576533-7202-4194-A67D-037C50B46B2D}</author>
  </authors>
  <commentList>
    <comment ref="G1" authorId="0" shapeId="0" xr:uid="{9AF10EDD-E2EA-4A6C-87D9-FD5B4987789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BE9371F-15A1-4481-8C45-26735BA412E6}">
      <text>
        <r>
          <rPr>
            <b/>
            <sz val="9"/>
            <color indexed="81"/>
            <rFont val="Tahoma"/>
            <family val="2"/>
          </rPr>
          <t>Author:</t>
        </r>
        <r>
          <rPr>
            <sz val="9"/>
            <color indexed="81"/>
            <rFont val="Tahoma"/>
            <family val="2"/>
          </rPr>
          <t xml:space="preserve">
"weld" or "attm"</t>
        </r>
      </text>
    </comment>
    <comment ref="M1" authorId="0" shapeId="0" xr:uid="{4D99F073-47D8-4F4A-BFA2-24A447B6410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0F01233-C732-4568-80B5-5CC640391F1D}">
      <text>
        <r>
          <rPr>
            <b/>
            <sz val="9"/>
            <color indexed="81"/>
            <rFont val="Tahoma"/>
            <family val="2"/>
          </rPr>
          <t>Author:</t>
        </r>
        <r>
          <rPr>
            <sz val="9"/>
            <color indexed="81"/>
            <rFont val="Tahoma"/>
            <family val="2"/>
          </rPr>
          <t xml:space="preserve">
Maximum No of plotted section is 3 </t>
        </r>
      </text>
    </comment>
    <comment ref="AE1" authorId="0" shapeId="0" xr:uid="{B032EAED-C678-404A-A2DF-507EA4D1935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F576533-7202-4194-A67D-037C50B46B2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4.xml><?xml version="1.0" encoding="utf-8"?>
<comments xmlns="http://schemas.openxmlformats.org/spreadsheetml/2006/main" xmlns:mc="http://schemas.openxmlformats.org/markup-compatibility/2006" xmlns:xr="http://schemas.microsoft.com/office/spreadsheetml/2014/revision" mc:Ignorable="xr">
  <authors>
    <author>Author</author>
    <author>tc={0E044994-B48C-4945-A6AD-2818F5ED57D2}</author>
  </authors>
  <commentList>
    <comment ref="G1" authorId="0" shapeId="0" xr:uid="{9D15C77D-595B-4C36-AB04-9D3AB15856C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E105186-08A7-4399-9782-48CB09CC2EC6}">
      <text>
        <r>
          <rPr>
            <b/>
            <sz val="9"/>
            <color indexed="81"/>
            <rFont val="Tahoma"/>
            <family val="2"/>
          </rPr>
          <t>Author:</t>
        </r>
        <r>
          <rPr>
            <sz val="9"/>
            <color indexed="81"/>
            <rFont val="Tahoma"/>
            <family val="2"/>
          </rPr>
          <t xml:space="preserve">
"weld" or "attm"</t>
        </r>
      </text>
    </comment>
    <comment ref="M1" authorId="0" shapeId="0" xr:uid="{A4C18A8D-2D66-4801-B942-212BC0CE999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3C0C9B8-4728-4BCA-8E96-224DBB2D97B7}">
      <text>
        <r>
          <rPr>
            <b/>
            <sz val="9"/>
            <color indexed="81"/>
            <rFont val="Tahoma"/>
            <family val="2"/>
          </rPr>
          <t>Author:</t>
        </r>
        <r>
          <rPr>
            <sz val="9"/>
            <color indexed="81"/>
            <rFont val="Tahoma"/>
            <family val="2"/>
          </rPr>
          <t xml:space="preserve">
Maximum No of plotted section is 3 </t>
        </r>
      </text>
    </comment>
    <comment ref="AE1" authorId="0" shapeId="0" xr:uid="{2C903393-0C34-41CA-8177-104FD5FC976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E044994-B48C-4945-A6AD-2818F5ED57D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5.xml><?xml version="1.0" encoding="utf-8"?>
<comments xmlns="http://schemas.openxmlformats.org/spreadsheetml/2006/main" xmlns:mc="http://schemas.openxmlformats.org/markup-compatibility/2006" xmlns:xr="http://schemas.microsoft.com/office/spreadsheetml/2014/revision" mc:Ignorable="xr">
  <authors>
    <author>Author</author>
    <author>tc={2EA3C3FA-48A2-4FEB-917D-E173C053603B}</author>
  </authors>
  <commentList>
    <comment ref="G1" authorId="0" shapeId="0" xr:uid="{CA2A2033-0AD6-4B6A-AF25-9F25729C2AB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E3EBC1B-FFAB-4533-B0DA-47BB8496EC65}">
      <text>
        <r>
          <rPr>
            <b/>
            <sz val="9"/>
            <color indexed="81"/>
            <rFont val="Tahoma"/>
            <family val="2"/>
          </rPr>
          <t>Author:</t>
        </r>
        <r>
          <rPr>
            <sz val="9"/>
            <color indexed="81"/>
            <rFont val="Tahoma"/>
            <family val="2"/>
          </rPr>
          <t xml:space="preserve">
"weld" or "attm"</t>
        </r>
      </text>
    </comment>
    <comment ref="M1" authorId="0" shapeId="0" xr:uid="{93863FAA-169F-4651-B532-9A63FD66C60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5658D28-ECFF-444C-9C5A-71B95FFD02B5}">
      <text>
        <r>
          <rPr>
            <b/>
            <sz val="9"/>
            <color indexed="81"/>
            <rFont val="Tahoma"/>
            <family val="2"/>
          </rPr>
          <t>Author:</t>
        </r>
        <r>
          <rPr>
            <sz val="9"/>
            <color indexed="81"/>
            <rFont val="Tahoma"/>
            <family val="2"/>
          </rPr>
          <t xml:space="preserve">
Maximum No of plotted section is 3 </t>
        </r>
      </text>
    </comment>
    <comment ref="AE1" authorId="0" shapeId="0" xr:uid="{39978F9A-E7E5-4026-83AE-F5E573EE633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EA3C3FA-48A2-4FEB-917D-E173C053603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6.xml><?xml version="1.0" encoding="utf-8"?>
<comments xmlns="http://schemas.openxmlformats.org/spreadsheetml/2006/main" xmlns:mc="http://schemas.openxmlformats.org/markup-compatibility/2006" xmlns:xr="http://schemas.microsoft.com/office/spreadsheetml/2014/revision" mc:Ignorable="xr">
  <authors>
    <author>Author</author>
    <author>tc={E419B54A-44BC-40AC-B6A0-7AC04E33232C}</author>
  </authors>
  <commentList>
    <comment ref="G1" authorId="0" shapeId="0" xr:uid="{5D30B5EE-84F8-4930-920B-3701C75CF50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FD5F4D5-7C44-4397-BDD3-61F73E339763}">
      <text>
        <r>
          <rPr>
            <b/>
            <sz val="9"/>
            <color indexed="81"/>
            <rFont val="Tahoma"/>
            <family val="2"/>
          </rPr>
          <t>Author:</t>
        </r>
        <r>
          <rPr>
            <sz val="9"/>
            <color indexed="81"/>
            <rFont val="Tahoma"/>
            <family val="2"/>
          </rPr>
          <t xml:space="preserve">
"weld" or "attm"</t>
        </r>
      </text>
    </comment>
    <comment ref="M1" authorId="0" shapeId="0" xr:uid="{54C896C0-D1BB-40AF-9B50-0A6CB2A5324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884BAC9-705E-4D0D-9BF8-74EBA1B2EB23}">
      <text>
        <r>
          <rPr>
            <b/>
            <sz val="9"/>
            <color indexed="81"/>
            <rFont val="Tahoma"/>
            <family val="2"/>
          </rPr>
          <t>Author:</t>
        </r>
        <r>
          <rPr>
            <sz val="9"/>
            <color indexed="81"/>
            <rFont val="Tahoma"/>
            <family val="2"/>
          </rPr>
          <t xml:space="preserve">
Maximum No of plotted section is 3 </t>
        </r>
      </text>
    </comment>
    <comment ref="AE1" authorId="0" shapeId="0" xr:uid="{D1A70B82-A962-4063-96C1-B744FDE48A1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419B54A-44BC-40AC-B6A0-7AC04E33232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7.xml><?xml version="1.0" encoding="utf-8"?>
<comments xmlns="http://schemas.openxmlformats.org/spreadsheetml/2006/main" xmlns:mc="http://schemas.openxmlformats.org/markup-compatibility/2006" xmlns:xr="http://schemas.microsoft.com/office/spreadsheetml/2014/revision" mc:Ignorable="xr">
  <authors>
    <author>Author</author>
    <author>tc={6841B521-DD8A-41D2-911D-419D8AE5A558}</author>
  </authors>
  <commentList>
    <comment ref="G1" authorId="0" shapeId="0" xr:uid="{93F75E70-E8A2-4924-B6E3-DE88B1C1AF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EAF9317-B9D1-48C0-9587-A31F7E011AE3}">
      <text>
        <r>
          <rPr>
            <b/>
            <sz val="9"/>
            <color indexed="81"/>
            <rFont val="Tahoma"/>
            <family val="2"/>
          </rPr>
          <t>Author:</t>
        </r>
        <r>
          <rPr>
            <sz val="9"/>
            <color indexed="81"/>
            <rFont val="Tahoma"/>
            <family val="2"/>
          </rPr>
          <t xml:space="preserve">
"weld" or "attm"</t>
        </r>
      </text>
    </comment>
    <comment ref="M1" authorId="0" shapeId="0" xr:uid="{B62A90E8-1E2A-4BF4-9B11-BBD138E689E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4E8655F-88AF-4524-BB35-D680781464F9}">
      <text>
        <r>
          <rPr>
            <b/>
            <sz val="9"/>
            <color indexed="81"/>
            <rFont val="Tahoma"/>
            <family val="2"/>
          </rPr>
          <t>Author:</t>
        </r>
        <r>
          <rPr>
            <sz val="9"/>
            <color indexed="81"/>
            <rFont val="Tahoma"/>
            <family val="2"/>
          </rPr>
          <t xml:space="preserve">
Maximum No of plotted section is 3 </t>
        </r>
      </text>
    </comment>
    <comment ref="AE1" authorId="0" shapeId="0" xr:uid="{D14566F7-8127-4901-9AE0-19E3586B8D8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841B521-DD8A-41D2-911D-419D8AE5A55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8.xml><?xml version="1.0" encoding="utf-8"?>
<comments xmlns="http://schemas.openxmlformats.org/spreadsheetml/2006/main" xmlns:mc="http://schemas.openxmlformats.org/markup-compatibility/2006" xmlns:xr="http://schemas.microsoft.com/office/spreadsheetml/2014/revision" mc:Ignorable="xr">
  <authors>
    <author>Author</author>
    <author>tc={422D041C-8F6B-417A-85CE-942809B4C4F9}</author>
  </authors>
  <commentList>
    <comment ref="G1" authorId="0" shapeId="0" xr:uid="{81C08B74-7D8A-4B4B-914C-821790ADA3C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9FF1FB6-2651-4B22-B3FD-57C7C32DBAB0}">
      <text>
        <r>
          <rPr>
            <b/>
            <sz val="9"/>
            <color indexed="81"/>
            <rFont val="Tahoma"/>
            <family val="2"/>
          </rPr>
          <t>Author:</t>
        </r>
        <r>
          <rPr>
            <sz val="9"/>
            <color indexed="81"/>
            <rFont val="Tahoma"/>
            <family val="2"/>
          </rPr>
          <t xml:space="preserve">
"weld" or "attm"</t>
        </r>
      </text>
    </comment>
    <comment ref="M1" authorId="0" shapeId="0" xr:uid="{269036A8-43D0-4F0C-9D33-27737C8D3F8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31CE8DC-E6E9-4AC1-AE9B-1F78363A4EE3}">
      <text>
        <r>
          <rPr>
            <b/>
            <sz val="9"/>
            <color indexed="81"/>
            <rFont val="Tahoma"/>
            <family val="2"/>
          </rPr>
          <t>Author:</t>
        </r>
        <r>
          <rPr>
            <sz val="9"/>
            <color indexed="81"/>
            <rFont val="Tahoma"/>
            <family val="2"/>
          </rPr>
          <t xml:space="preserve">
Maximum No of plotted section is 3 </t>
        </r>
      </text>
    </comment>
    <comment ref="AE1" authorId="0" shapeId="0" xr:uid="{E36B2A57-7FD0-49C5-8C9F-11E610007F4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22D041C-8F6B-417A-85CE-942809B4C4F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9.xml><?xml version="1.0" encoding="utf-8"?>
<comments xmlns="http://schemas.openxmlformats.org/spreadsheetml/2006/main" xmlns:mc="http://schemas.openxmlformats.org/markup-compatibility/2006" xmlns:xr="http://schemas.microsoft.com/office/spreadsheetml/2014/revision" mc:Ignorable="xr">
  <authors>
    <author>Author</author>
    <author>tc={08553D9C-ABE2-4787-938D-BE2A71BD73A7}</author>
  </authors>
  <commentList>
    <comment ref="G1" authorId="0" shapeId="0" xr:uid="{FDC1CFD0-96C6-47C5-A8EF-2CAC6493468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1CAC457D-CADA-4571-9A3F-94F943F3F940}">
      <text>
        <r>
          <rPr>
            <b/>
            <sz val="9"/>
            <color indexed="81"/>
            <rFont val="Tahoma"/>
            <family val="2"/>
          </rPr>
          <t>Author:</t>
        </r>
        <r>
          <rPr>
            <sz val="9"/>
            <color indexed="81"/>
            <rFont val="Tahoma"/>
            <family val="2"/>
          </rPr>
          <t xml:space="preserve">
"weld" or "attm"</t>
        </r>
      </text>
    </comment>
    <comment ref="M1" authorId="0" shapeId="0" xr:uid="{558439BE-41A4-4FEB-B279-9196C38446C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7D4FA96-77AB-4AF6-926D-4D806C099743}">
      <text>
        <r>
          <rPr>
            <b/>
            <sz val="9"/>
            <color indexed="81"/>
            <rFont val="Tahoma"/>
            <family val="2"/>
          </rPr>
          <t>Author:</t>
        </r>
        <r>
          <rPr>
            <sz val="9"/>
            <color indexed="81"/>
            <rFont val="Tahoma"/>
            <family val="2"/>
          </rPr>
          <t xml:space="preserve">
Maximum No of plotted section is 3 </t>
        </r>
      </text>
    </comment>
    <comment ref="AE1" authorId="0" shapeId="0" xr:uid="{8B2D3F0A-CFF8-428B-9E6F-1E85111D031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8553D9C-ABE2-4787-938D-BE2A71BD73A7}">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tc={2095E437-048A-46DF-A958-DB26ABCEF2EB}</author>
  </authors>
  <commentList>
    <comment ref="G1" authorId="0" shapeId="0" xr:uid="{F64D521B-B743-40CA-85A7-02A7ED555C3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05C57AC-7169-4189-9DD7-D7B252D86F02}">
      <text>
        <r>
          <rPr>
            <b/>
            <sz val="9"/>
            <color indexed="81"/>
            <rFont val="Tahoma"/>
            <family val="2"/>
          </rPr>
          <t>Author:</t>
        </r>
        <r>
          <rPr>
            <sz val="9"/>
            <color indexed="81"/>
            <rFont val="Tahoma"/>
            <family val="2"/>
          </rPr>
          <t xml:space="preserve">
"weld" or "attm"</t>
        </r>
      </text>
    </comment>
    <comment ref="M1" authorId="0" shapeId="0" xr:uid="{C0FFEF07-A905-4571-AA63-6D41277D09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DCF4DF3-812E-4C24-B491-50D735403022}">
      <text>
        <r>
          <rPr>
            <b/>
            <sz val="9"/>
            <color indexed="81"/>
            <rFont val="Tahoma"/>
            <family val="2"/>
          </rPr>
          <t>Author:</t>
        </r>
        <r>
          <rPr>
            <sz val="9"/>
            <color indexed="81"/>
            <rFont val="Tahoma"/>
            <family val="2"/>
          </rPr>
          <t xml:space="preserve">
Maximum No of plotted section is 3 </t>
        </r>
      </text>
    </comment>
    <comment ref="AE1" authorId="0" shapeId="0" xr:uid="{929A6E6A-C90A-4AB2-8893-9F159574F16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095E437-048A-46DF-A958-DB26ABCEF2E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0.xml><?xml version="1.0" encoding="utf-8"?>
<comments xmlns="http://schemas.openxmlformats.org/spreadsheetml/2006/main" xmlns:mc="http://schemas.openxmlformats.org/markup-compatibility/2006" xmlns:xr="http://schemas.microsoft.com/office/spreadsheetml/2014/revision" mc:Ignorable="xr">
  <authors>
    <author>Author</author>
    <author>tc={5691596E-DB25-4F5B-81C2-DE2623AEAD3C}</author>
  </authors>
  <commentList>
    <comment ref="G1" authorId="0" shapeId="0" xr:uid="{4FA05F9F-60B1-4A0F-A331-FB4AAE92EB2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902FF8A-FE77-4CFF-A441-779356063B9E}">
      <text>
        <r>
          <rPr>
            <b/>
            <sz val="9"/>
            <color indexed="81"/>
            <rFont val="Tahoma"/>
            <family val="2"/>
          </rPr>
          <t>Author:</t>
        </r>
        <r>
          <rPr>
            <sz val="9"/>
            <color indexed="81"/>
            <rFont val="Tahoma"/>
            <family val="2"/>
          </rPr>
          <t xml:space="preserve">
"weld" or "attm"</t>
        </r>
      </text>
    </comment>
    <comment ref="M1" authorId="0" shapeId="0" xr:uid="{EBA2A74E-FF85-46C8-8187-E7EC8BC7628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F63E9EE-5309-470A-BB63-4E0381BF9D1C}">
      <text>
        <r>
          <rPr>
            <b/>
            <sz val="9"/>
            <color indexed="81"/>
            <rFont val="Tahoma"/>
            <family val="2"/>
          </rPr>
          <t>Author:</t>
        </r>
        <r>
          <rPr>
            <sz val="9"/>
            <color indexed="81"/>
            <rFont val="Tahoma"/>
            <family val="2"/>
          </rPr>
          <t xml:space="preserve">
Maximum No of plotted section is 3 </t>
        </r>
      </text>
    </comment>
    <comment ref="AE1" authorId="0" shapeId="0" xr:uid="{224807DA-3AD2-463F-9819-B486B99EB39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691596E-DB25-4F5B-81C2-DE2623AEAD3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1.xml><?xml version="1.0" encoding="utf-8"?>
<comments xmlns="http://schemas.openxmlformats.org/spreadsheetml/2006/main" xmlns:mc="http://schemas.openxmlformats.org/markup-compatibility/2006" xmlns:xr="http://schemas.microsoft.com/office/spreadsheetml/2014/revision" mc:Ignorable="xr">
  <authors>
    <author>Author</author>
    <author>tc={74FCDFE2-E208-4538-B0E0-D2CFEE8045AB}</author>
  </authors>
  <commentList>
    <comment ref="G1" authorId="0" shapeId="0" xr:uid="{4430E869-189A-4E9C-B251-7CCA75DE8B3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657D34A-C8A4-4167-92C6-30C10A64FAA5}">
      <text>
        <r>
          <rPr>
            <b/>
            <sz val="9"/>
            <color indexed="81"/>
            <rFont val="Tahoma"/>
            <family val="2"/>
          </rPr>
          <t>Author:</t>
        </r>
        <r>
          <rPr>
            <sz val="9"/>
            <color indexed="81"/>
            <rFont val="Tahoma"/>
            <family val="2"/>
          </rPr>
          <t xml:space="preserve">
"weld" or "attm"</t>
        </r>
      </text>
    </comment>
    <comment ref="M1" authorId="0" shapeId="0" xr:uid="{83C9FBED-699B-4955-869F-774C8E67BF3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CBCF414-F7DB-4A68-B132-33CD7A235BD3}">
      <text>
        <r>
          <rPr>
            <b/>
            <sz val="9"/>
            <color indexed="81"/>
            <rFont val="Tahoma"/>
            <family val="2"/>
          </rPr>
          <t>Author:</t>
        </r>
        <r>
          <rPr>
            <sz val="9"/>
            <color indexed="81"/>
            <rFont val="Tahoma"/>
            <family val="2"/>
          </rPr>
          <t xml:space="preserve">
Maximum No of plotted section is 3 </t>
        </r>
      </text>
    </comment>
    <comment ref="AE1" authorId="0" shapeId="0" xr:uid="{9AE2B098-DC7B-46FE-963B-0B94929BAEB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4FCDFE2-E208-4538-B0E0-D2CFEE8045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2.xml><?xml version="1.0" encoding="utf-8"?>
<comments xmlns="http://schemas.openxmlformats.org/spreadsheetml/2006/main" xmlns:mc="http://schemas.openxmlformats.org/markup-compatibility/2006" xmlns:xr="http://schemas.microsoft.com/office/spreadsheetml/2014/revision" mc:Ignorable="xr">
  <authors>
    <author>Author</author>
    <author>tc={42A792AA-1407-4C8B-B9D3-4462ABCE0872}</author>
  </authors>
  <commentList>
    <comment ref="G1" authorId="0" shapeId="0" xr:uid="{1ADB4BCF-753D-4987-895D-1D2AAFE9D75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90D9137-5E63-4FF6-BEC3-F653760EBA82}">
      <text>
        <r>
          <rPr>
            <b/>
            <sz val="9"/>
            <color indexed="81"/>
            <rFont val="Tahoma"/>
            <family val="2"/>
          </rPr>
          <t>Author:</t>
        </r>
        <r>
          <rPr>
            <sz val="9"/>
            <color indexed="81"/>
            <rFont val="Tahoma"/>
            <family val="2"/>
          </rPr>
          <t xml:space="preserve">
"weld" or "attm"</t>
        </r>
      </text>
    </comment>
    <comment ref="M1" authorId="0" shapeId="0" xr:uid="{14C84D77-193D-4E46-B420-F6BA911A4CC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81D7F94-93A9-454F-9D2B-C6FF815EC0BF}">
      <text>
        <r>
          <rPr>
            <b/>
            <sz val="9"/>
            <color indexed="81"/>
            <rFont val="Tahoma"/>
            <family val="2"/>
          </rPr>
          <t>Author:</t>
        </r>
        <r>
          <rPr>
            <sz val="9"/>
            <color indexed="81"/>
            <rFont val="Tahoma"/>
            <family val="2"/>
          </rPr>
          <t xml:space="preserve">
Maximum No of plotted section is 3 </t>
        </r>
      </text>
    </comment>
    <comment ref="AE1" authorId="0" shapeId="0" xr:uid="{80783FFA-742D-4F72-8783-2EB9C44E5ED5}">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42A792AA-1407-4C8B-B9D3-4462ABCE087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3.xml><?xml version="1.0" encoding="utf-8"?>
<comments xmlns="http://schemas.openxmlformats.org/spreadsheetml/2006/main" xmlns:mc="http://schemas.openxmlformats.org/markup-compatibility/2006" xmlns:xr="http://schemas.microsoft.com/office/spreadsheetml/2014/revision" mc:Ignorable="xr">
  <authors>
    <author>Author</author>
    <author>tc={5A44708D-136D-43AE-92E6-2E5BC2E08038}</author>
  </authors>
  <commentList>
    <comment ref="G1" authorId="0" shapeId="0" xr:uid="{B5FD6CE9-0AAC-496A-896B-4F105A7C152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7740098-78DC-4FB7-B8D6-15416FFE47AA}">
      <text>
        <r>
          <rPr>
            <b/>
            <sz val="9"/>
            <color indexed="81"/>
            <rFont val="Tahoma"/>
            <family val="2"/>
          </rPr>
          <t>Author:</t>
        </r>
        <r>
          <rPr>
            <sz val="9"/>
            <color indexed="81"/>
            <rFont val="Tahoma"/>
            <family val="2"/>
          </rPr>
          <t xml:space="preserve">
"weld" or "attm"</t>
        </r>
      </text>
    </comment>
    <comment ref="M1" authorId="0" shapeId="0" xr:uid="{17B260D2-3A6E-405A-9863-7A85B8905B4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69D203A-5186-4EC9-80A3-3BA5351D9B70}">
      <text>
        <r>
          <rPr>
            <b/>
            <sz val="9"/>
            <color indexed="81"/>
            <rFont val="Tahoma"/>
            <family val="2"/>
          </rPr>
          <t>Author:</t>
        </r>
        <r>
          <rPr>
            <sz val="9"/>
            <color indexed="81"/>
            <rFont val="Tahoma"/>
            <family val="2"/>
          </rPr>
          <t xml:space="preserve">
Maximum No of plotted section is 3 </t>
        </r>
      </text>
    </comment>
    <comment ref="AE1" authorId="0" shapeId="0" xr:uid="{9630E113-CCA0-4D36-A037-72901817E34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A44708D-136D-43AE-92E6-2E5BC2E0803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4.xml><?xml version="1.0" encoding="utf-8"?>
<comments xmlns="http://schemas.openxmlformats.org/spreadsheetml/2006/main" xmlns:mc="http://schemas.openxmlformats.org/markup-compatibility/2006" xmlns:xr="http://schemas.microsoft.com/office/spreadsheetml/2014/revision" mc:Ignorable="xr">
  <authors>
    <author>Author</author>
    <author>tc={763EE490-DD97-4695-8419-C629ACE6BA5D}</author>
  </authors>
  <commentList>
    <comment ref="G1" authorId="0" shapeId="0" xr:uid="{66D1777D-C5D8-47EC-BE09-C8BD0CD6439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B6D5B04-DCE0-4AF9-9AD6-2179B3942897}">
      <text>
        <r>
          <rPr>
            <b/>
            <sz val="9"/>
            <color indexed="81"/>
            <rFont val="Tahoma"/>
            <family val="2"/>
          </rPr>
          <t>Author:</t>
        </r>
        <r>
          <rPr>
            <sz val="9"/>
            <color indexed="81"/>
            <rFont val="Tahoma"/>
            <family val="2"/>
          </rPr>
          <t xml:space="preserve">
"weld" or "attm"</t>
        </r>
      </text>
    </comment>
    <comment ref="M1" authorId="0" shapeId="0" xr:uid="{6A0ED224-D917-4352-A436-1D624EACCFB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2E21948-4DEE-4788-A70D-130435A7D76D}">
      <text>
        <r>
          <rPr>
            <b/>
            <sz val="9"/>
            <color indexed="81"/>
            <rFont val="Tahoma"/>
            <family val="2"/>
          </rPr>
          <t>Author:</t>
        </r>
        <r>
          <rPr>
            <sz val="9"/>
            <color indexed="81"/>
            <rFont val="Tahoma"/>
            <family val="2"/>
          </rPr>
          <t xml:space="preserve">
Maximum No of plotted section is 3 </t>
        </r>
      </text>
    </comment>
    <comment ref="AE1" authorId="0" shapeId="0" xr:uid="{04DADE05-7B73-4F5B-A530-DF7AF519A9C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63EE490-DD97-4695-8419-C629ACE6BA5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5.xml><?xml version="1.0" encoding="utf-8"?>
<comments xmlns="http://schemas.openxmlformats.org/spreadsheetml/2006/main" xmlns:mc="http://schemas.openxmlformats.org/markup-compatibility/2006" xmlns:xr="http://schemas.microsoft.com/office/spreadsheetml/2014/revision" mc:Ignorable="xr">
  <authors>
    <author>Author</author>
    <author>tc={AD106E1A-7408-406E-A38D-551D19885D3E}</author>
  </authors>
  <commentList>
    <comment ref="G1" authorId="0" shapeId="0" xr:uid="{58B8E43F-7AF9-447F-8B04-D42273674A8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AA3452D-666A-40CB-9EA8-8C57B36EA440}">
      <text>
        <r>
          <rPr>
            <b/>
            <sz val="9"/>
            <color indexed="81"/>
            <rFont val="Tahoma"/>
            <family val="2"/>
          </rPr>
          <t>Author:</t>
        </r>
        <r>
          <rPr>
            <sz val="9"/>
            <color indexed="81"/>
            <rFont val="Tahoma"/>
            <family val="2"/>
          </rPr>
          <t xml:space="preserve">
"weld" or "attm"</t>
        </r>
      </text>
    </comment>
    <comment ref="M1" authorId="0" shapeId="0" xr:uid="{11F8C1A1-5783-4075-BE50-3646212BA8D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5C1D41A-4EB1-4B57-8753-572D6027B97A}">
      <text>
        <r>
          <rPr>
            <b/>
            <sz val="9"/>
            <color indexed="81"/>
            <rFont val="Tahoma"/>
            <family val="2"/>
          </rPr>
          <t>Author:</t>
        </r>
        <r>
          <rPr>
            <sz val="9"/>
            <color indexed="81"/>
            <rFont val="Tahoma"/>
            <family val="2"/>
          </rPr>
          <t xml:space="preserve">
Maximum No of plotted section is 3 </t>
        </r>
      </text>
    </comment>
    <comment ref="AE1" authorId="0" shapeId="0" xr:uid="{8A1D6901-CB12-4EEF-ADEF-CF738453551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D106E1A-7408-406E-A38D-551D19885D3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6.xml><?xml version="1.0" encoding="utf-8"?>
<comments xmlns="http://schemas.openxmlformats.org/spreadsheetml/2006/main" xmlns:mc="http://schemas.openxmlformats.org/markup-compatibility/2006" xmlns:xr="http://schemas.microsoft.com/office/spreadsheetml/2014/revision" mc:Ignorable="xr">
  <authors>
    <author>Author</author>
    <author>tc={D48DB6AD-6721-4913-A5EA-85FAD8F6584D}</author>
  </authors>
  <commentList>
    <comment ref="G1" authorId="0" shapeId="0" xr:uid="{97EFEAF3-2264-47C3-89CE-FE7B878CA08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A1E9861-AA96-415A-941F-3073D6EC3B19}">
      <text>
        <r>
          <rPr>
            <b/>
            <sz val="9"/>
            <color indexed="81"/>
            <rFont val="Tahoma"/>
            <family val="2"/>
          </rPr>
          <t>Author:</t>
        </r>
        <r>
          <rPr>
            <sz val="9"/>
            <color indexed="81"/>
            <rFont val="Tahoma"/>
            <family val="2"/>
          </rPr>
          <t xml:space="preserve">
"weld" or "attm"</t>
        </r>
      </text>
    </comment>
    <comment ref="M1" authorId="0" shapeId="0" xr:uid="{3447C982-4A0E-438F-B41B-0E9465FD1F7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7BF357-67C5-48DE-A560-D33A8A844521}">
      <text>
        <r>
          <rPr>
            <b/>
            <sz val="9"/>
            <color indexed="81"/>
            <rFont val="Tahoma"/>
            <family val="2"/>
          </rPr>
          <t>Author:</t>
        </r>
        <r>
          <rPr>
            <sz val="9"/>
            <color indexed="81"/>
            <rFont val="Tahoma"/>
            <family val="2"/>
          </rPr>
          <t xml:space="preserve">
Maximum No of plotted section is 3 </t>
        </r>
      </text>
    </comment>
    <comment ref="AE1" authorId="0" shapeId="0" xr:uid="{AA850EA3-923C-487D-9A8A-421DBF82904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48DB6AD-6721-4913-A5EA-85FAD8F6584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7.xml><?xml version="1.0" encoding="utf-8"?>
<comments xmlns="http://schemas.openxmlformats.org/spreadsheetml/2006/main" xmlns:mc="http://schemas.openxmlformats.org/markup-compatibility/2006" xmlns:xr="http://schemas.microsoft.com/office/spreadsheetml/2014/revision" mc:Ignorable="xr">
  <authors>
    <author>Author</author>
    <author>tc={91C3F3B0-2CF2-4A04-8E6D-F4FBE4E00CFB}</author>
  </authors>
  <commentList>
    <comment ref="G1" authorId="0" shapeId="0" xr:uid="{CF09DBFC-821C-4379-9D90-4D5BC050E0A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814E70F-56AA-4F1B-B4BA-1816C639A699}">
      <text>
        <r>
          <rPr>
            <b/>
            <sz val="9"/>
            <color indexed="81"/>
            <rFont val="Tahoma"/>
            <family val="2"/>
          </rPr>
          <t>Author:</t>
        </r>
        <r>
          <rPr>
            <sz val="9"/>
            <color indexed="81"/>
            <rFont val="Tahoma"/>
            <family val="2"/>
          </rPr>
          <t xml:space="preserve">
"weld" or "attm"</t>
        </r>
      </text>
    </comment>
    <comment ref="M1" authorId="0" shapeId="0" xr:uid="{457E7F00-CEB5-4713-8005-A40B6D7B4AF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563C33B-4C5D-4448-A41E-C6D8722D570C}">
      <text>
        <r>
          <rPr>
            <b/>
            <sz val="9"/>
            <color indexed="81"/>
            <rFont val="Tahoma"/>
            <family val="2"/>
          </rPr>
          <t>Author:</t>
        </r>
        <r>
          <rPr>
            <sz val="9"/>
            <color indexed="81"/>
            <rFont val="Tahoma"/>
            <family val="2"/>
          </rPr>
          <t xml:space="preserve">
Maximum No of plotted section is 3 </t>
        </r>
      </text>
    </comment>
    <comment ref="AE1" authorId="0" shapeId="0" xr:uid="{7EA3767A-A814-4B43-B681-A62A7A3F63B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91C3F3B0-2CF2-4A04-8E6D-F4FBE4E00CF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8.xml><?xml version="1.0" encoding="utf-8"?>
<comments xmlns="http://schemas.openxmlformats.org/spreadsheetml/2006/main" xmlns:mc="http://schemas.openxmlformats.org/markup-compatibility/2006" xmlns:xr="http://schemas.microsoft.com/office/spreadsheetml/2014/revision" mc:Ignorable="xr">
  <authors>
    <author>Author</author>
    <author>tc={FAB5804D-7551-4EA9-BBC6-7E34A7FDE62E}</author>
  </authors>
  <commentList>
    <comment ref="G1" authorId="0" shapeId="0" xr:uid="{787CB5C2-ED5B-40C9-9296-3F6D593F713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D2C7BB7-9D43-4C55-8816-313A3B24D0EF}">
      <text>
        <r>
          <rPr>
            <b/>
            <sz val="9"/>
            <color indexed="81"/>
            <rFont val="Tahoma"/>
            <family val="2"/>
          </rPr>
          <t>Author:</t>
        </r>
        <r>
          <rPr>
            <sz val="9"/>
            <color indexed="81"/>
            <rFont val="Tahoma"/>
            <family val="2"/>
          </rPr>
          <t xml:space="preserve">
"weld" or "attm"</t>
        </r>
      </text>
    </comment>
    <comment ref="M1" authorId="0" shapeId="0" xr:uid="{C0CA654F-D7AA-4DFE-B3DE-54E6012DF67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57979BB-6900-4EEF-805C-C5B175A076D0}">
      <text>
        <r>
          <rPr>
            <b/>
            <sz val="9"/>
            <color indexed="81"/>
            <rFont val="Tahoma"/>
            <family val="2"/>
          </rPr>
          <t>Author:</t>
        </r>
        <r>
          <rPr>
            <sz val="9"/>
            <color indexed="81"/>
            <rFont val="Tahoma"/>
            <family val="2"/>
          </rPr>
          <t xml:space="preserve">
Maximum No of plotted section is 3 </t>
        </r>
      </text>
    </comment>
    <comment ref="AE1" authorId="0" shapeId="0" xr:uid="{CFE1B2AA-B7C0-404E-90A2-1C909FC5D81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AB5804D-7551-4EA9-BBC6-7E34A7FDE62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9.xml><?xml version="1.0" encoding="utf-8"?>
<comments xmlns="http://schemas.openxmlformats.org/spreadsheetml/2006/main" xmlns:mc="http://schemas.openxmlformats.org/markup-compatibility/2006" xmlns:xr="http://schemas.microsoft.com/office/spreadsheetml/2014/revision" mc:Ignorable="xr">
  <authors>
    <author>Author</author>
    <author>tc={0DC3B85D-24C0-4266-88CC-4A43FE0E32D3}</author>
  </authors>
  <commentList>
    <comment ref="G1" authorId="0" shapeId="0" xr:uid="{A3468BBC-375C-4100-8730-67A1CB51566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1F48484-3FF4-4284-8717-C8619DD992A9}">
      <text>
        <r>
          <rPr>
            <b/>
            <sz val="9"/>
            <color indexed="81"/>
            <rFont val="Tahoma"/>
            <family val="2"/>
          </rPr>
          <t>Author:</t>
        </r>
        <r>
          <rPr>
            <sz val="9"/>
            <color indexed="81"/>
            <rFont val="Tahoma"/>
            <family val="2"/>
          </rPr>
          <t xml:space="preserve">
"weld" or "attm"</t>
        </r>
      </text>
    </comment>
    <comment ref="M1" authorId="0" shapeId="0" xr:uid="{72CC8085-5158-4558-8C38-91D626CA6D8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E7C579E-D9BA-420E-B6B6-BE5CB5BC1B35}">
      <text>
        <r>
          <rPr>
            <b/>
            <sz val="9"/>
            <color indexed="81"/>
            <rFont val="Tahoma"/>
            <family val="2"/>
          </rPr>
          <t>Author:</t>
        </r>
        <r>
          <rPr>
            <sz val="9"/>
            <color indexed="81"/>
            <rFont val="Tahoma"/>
            <family val="2"/>
          </rPr>
          <t xml:space="preserve">
Maximum No of plotted section is 3 </t>
        </r>
      </text>
    </comment>
    <comment ref="AE1" authorId="0" shapeId="0" xr:uid="{39750545-69FD-4C3E-8CEE-A5D734E35A2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DC3B85D-24C0-4266-88CC-4A43FE0E32D3}">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<sst xmlns="http://schemas.openxmlformats.org/spreadsheetml/2006/main" count="23313" uniqueCount="424">
  <si>
    <t>LocID</t>
  </si>
  <si>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</si>
  <si>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</si>
  <si>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</si>
  <si>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</si>
  <si>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</si>
  <si>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</si>
  <si>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</si>
  <si>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</si>
  <si>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</si>
  <si>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</si>
  <si>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</si>
  <si>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</si>
  <si>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</si>
  <si>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</si>
  <si>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</si>
  <si>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</si>
  <si>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</si>
  <si>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</si>
  <si>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</si>
  <si>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</si>
  <si>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</si>
  <si>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</si>
  <si>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</si>
  <si>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</si>
  <si>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</si>
  <si>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</si>
  <si>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</si>
  <si>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</si>
  <si>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</si>
  <si>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</si>
  <si>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</si>
  <si>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Embedment (1)</t>
  </si>
  <si>
    <t>Embedment (3)</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</si>
  <si>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</si>
  <si>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</si>
  <si>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</si>
  <si>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</si>
  <si>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</si>
  <si>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</si>
  <si>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</si>
  <si>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</si>
  <si>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</si>
  <si>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</si>
  <si>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</si>
  <si>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</si>
  <si>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</si>
  <si>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</si>
  <si>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</si>
  <si>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</si>
  <si>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</si>
  <si>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</si>
  <si>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</si>
  <si>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</si>
  <si>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</si>
  <si>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</si>
  <si>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</si>
  <si>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</si>
  <si>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</si>
  <si>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</si>
  <si>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</si>
  <si>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</si>
  <si>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</si>
  <si>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</si>
  <si>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</si>
  <si>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</si>
  <si>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</si>
  <si>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</si>
  <si>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</si>
  <si>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</si>
  <si>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</si>
  <si>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</si>
  <si>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</si>
  <si>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</si>
  <si>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</si>
  <si>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</si>
  <si>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</si>
  <si>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</si>
  <si>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</si>
  <si>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</si>
  <si>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</si>
  <si>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</si>
  <si>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</si>
  <si>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</si>
  <si>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</si>
  <si>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</si>
  <si>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</si>
  <si>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</si>
  <si>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</si>
  <si>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</si>
  <si>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</si>
  <si>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</si>
  <si>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</si>
  <si>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</si>
  <si>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</si>
  <si>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</si>
  <si>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</si>
  <si>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</si>
  <si>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</si>
  <si>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</si>
  <si>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</si>
  <si>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</si>
  <si>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</si>
  <si>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</si>
  <si>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</si>
  <si>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</si>
  <si>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</si>
  <si>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</si>
  <si>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Embedment (4)</t>
  </si>
  <si>
    <t>Enbedment (5)</t>
  </si>
  <si>
    <t>Embedment (6)</t>
  </si>
  <si>
    <t>Embedment (7)</t>
  </si>
  <si>
    <t>Embedment (9)</t>
  </si>
  <si>
    <t>Enbedment (8)</t>
  </si>
  <si>
    <t>Embedment (10)</t>
  </si>
  <si>
    <t>Enbedment (11)</t>
  </si>
  <si>
    <t>Embedment (12)</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</si>
  <si>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</si>
  <si>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</si>
  <si>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</si>
  <si>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</si>
  <si>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</si>
  <si>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</si>
  <si>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</si>
  <si>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</si>
  <si>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</si>
  <si>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</si>
  <si>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</si>
  <si>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</si>
  <si>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</si>
  <si>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</si>
  <si>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</si>
  <si>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</si>
  <si>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</si>
  <si>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</si>
  <si>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</si>
  <si>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Revision</t>
  </si>
  <si>
    <t>Date</t>
  </si>
  <si>
    <t>Author</t>
  </si>
  <si>
    <t>ASSV</t>
  </si>
  <si>
    <t>PNGI</t>
  </si>
  <si>
    <t>Initial Version</t>
  </si>
  <si>
    <t>Discussed with PNGI, Adjustments based on benchmark debug</t>
  </si>
  <si>
    <t>SRD_HB</t>
  </si>
  <si>
    <t>Best estimate</t>
  </si>
  <si>
    <t>Lower bound</t>
  </si>
  <si>
    <t>Blow_Count_PileRun</t>
  </si>
  <si>
    <t>Soil2GRLWEAP.xlsx</t>
  </si>
  <si>
    <t>List of the figures which is expected for appendis of AO1</t>
  </si>
  <si>
    <t>Plot Number</t>
  </si>
  <si>
    <t>Blow_Count_NMS</t>
  </si>
  <si>
    <t>SRD_UB</t>
  </si>
  <si>
    <t>Alm_Hamre</t>
  </si>
  <si>
    <t>wt [mm]</t>
  </si>
  <si>
    <t>Can H [m]</t>
  </si>
  <si>
    <t>ACC Time Series</t>
  </si>
  <si>
    <t>ASSV/GINI</t>
  </si>
  <si>
    <t>Alpha version check</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</si>
  <si>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</si>
  <si>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</si>
  <si>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</si>
  <si>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</si>
  <si>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</si>
  <si>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</si>
  <si>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</si>
  <si>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</si>
  <si>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</si>
  <si>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</si>
  <si>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</si>
  <si>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</si>
  <si>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</si>
  <si>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</si>
  <si>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</si>
  <si>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</si>
  <si>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</si>
  <si>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</si>
  <si>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</si>
  <si>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</si>
  <si>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</si>
  <si>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</si>
  <si>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</si>
  <si>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</si>
  <si>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</si>
  <si>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</si>
  <si>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Embedment (2)</t>
  </si>
  <si>
    <t>WTG</t>
  </si>
  <si>
    <t xml:space="preserve">Emb L </t>
  </si>
  <si>
    <t>Full energy</t>
  </si>
  <si>
    <t>Switch</t>
  </si>
  <si>
    <t>Revision Name</t>
  </si>
  <si>
    <t xml:space="preserve">Rev number </t>
  </si>
  <si>
    <t>rev_sub</t>
  </si>
  <si>
    <t>hammer _conf</t>
  </si>
  <si>
    <t>Analysis for Blow count</t>
  </si>
  <si>
    <t>Analysis for Forces</t>
  </si>
  <si>
    <t>rev1</t>
  </si>
  <si>
    <t>No</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</si>
  <si>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</si>
  <si>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</si>
  <si>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</si>
  <si>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</si>
  <si>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</si>
  <si>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</si>
  <si>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</si>
  <si>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</si>
  <si>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</si>
  <si>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</si>
  <si>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</si>
  <si>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</si>
  <si>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</si>
  <si>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</si>
  <si>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</si>
  <si>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</si>
  <si>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</si>
  <si>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</si>
  <si>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</si>
  <si>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</si>
  <si>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</si>
  <si>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</si>
  <si>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</si>
  <si>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</si>
  <si>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</si>
  <si>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</si>
  <si>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</si>
  <si>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</si>
  <si>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</si>
  <si>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</si>
  <si>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</si>
  <si>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</si>
  <si>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</si>
  <si>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EW1_18_SAND</t>
  </si>
  <si>
    <t>EW1_32_SAND</t>
  </si>
  <si>
    <t>EW1_33_SAND</t>
  </si>
  <si>
    <t>EW1_37_SAND</t>
  </si>
  <si>
    <t>EW1_39_SAND</t>
  </si>
  <si>
    <t>EW1_41_SAND</t>
  </si>
  <si>
    <t>EW1_43_SAND</t>
  </si>
  <si>
    <t>EW1_47_SAND</t>
  </si>
  <si>
    <t>EW1_55_SAND</t>
  </si>
  <si>
    <t>EW1_15_NORM</t>
  </si>
  <si>
    <t>EW1_16_NORM</t>
  </si>
  <si>
    <t>EW1_18_NORM</t>
  </si>
  <si>
    <t>EW1_24_NORM</t>
  </si>
  <si>
    <t>EW1_26_NORM</t>
  </si>
  <si>
    <t>EW1_32_NORM</t>
  </si>
  <si>
    <t>EW1_33_NORM</t>
  </si>
  <si>
    <t>EW1_37_NORM</t>
  </si>
  <si>
    <t>EW1_39_NORM</t>
  </si>
  <si>
    <t>EW1_41_NORM</t>
  </si>
  <si>
    <t>EW1_43_NORM</t>
  </si>
  <si>
    <t>EW1_47_NORM</t>
  </si>
  <si>
    <t>EW1_55_NORM</t>
  </si>
  <si>
    <t>EW1_15_BORS</t>
  </si>
  <si>
    <t>EW1_16_BORS</t>
  </si>
  <si>
    <t>EW1_18_BORS</t>
  </si>
  <si>
    <t>EW1_24_BORS</t>
  </si>
  <si>
    <t>EW1_26_BORS</t>
  </si>
  <si>
    <t>EW1_32_BORS</t>
  </si>
  <si>
    <t>EW1_33_BORS</t>
  </si>
  <si>
    <t>EW1_37_BORS</t>
  </si>
  <si>
    <t>EW1_39_BORS</t>
  </si>
  <si>
    <t>EW1_41_BORS</t>
  </si>
  <si>
    <t>EW1_43_BORS</t>
  </si>
  <si>
    <t>EW1_47_BORS</t>
  </si>
  <si>
    <t>EW1_55_BORS</t>
  </si>
  <si>
    <t>EW1_15_SHOE</t>
  </si>
  <si>
    <t>EW1_16_SHOE</t>
  </si>
  <si>
    <t>EW1_18_SHOE</t>
  </si>
  <si>
    <t>EW1_24_SHOE</t>
  </si>
  <si>
    <t>EW1_26_SHOE</t>
  </si>
  <si>
    <t>EW1_32_SHOE</t>
  </si>
  <si>
    <t>EW1_33_SHOE</t>
  </si>
  <si>
    <t>EW1_37_SHOE</t>
  </si>
  <si>
    <t>EW1_39_SHOE</t>
  </si>
  <si>
    <t>EW1_41_SHOE</t>
  </si>
  <si>
    <t>EW1_43_SHOE</t>
  </si>
  <si>
    <t>EW1_47_SHOE</t>
  </si>
  <si>
    <t>EW1_55_SHOE</t>
  </si>
  <si>
    <t>Entrapped_UB</t>
  </si>
  <si>
    <t>Entrapped_BE</t>
  </si>
  <si>
    <t>Name of the input sheet</t>
  </si>
  <si>
    <t>Not Done</t>
  </si>
  <si>
    <t>Not Done - Didn't Work</t>
  </si>
  <si>
    <t>Breakdown_BE</t>
  </si>
  <si>
    <t>EW2_46_NORM</t>
  </si>
  <si>
    <t>EW2_48_NORM</t>
  </si>
  <si>
    <t>EW2_53_NORM</t>
  </si>
  <si>
    <t>EW2_55_NORM</t>
  </si>
  <si>
    <t>EW2_48_SAND</t>
  </si>
  <si>
    <t>EW2_55_SAND</t>
  </si>
  <si>
    <t>EW2_48_SHOE</t>
  </si>
  <si>
    <t>EW2_55_SHOE</t>
  </si>
  <si>
    <t>Repetitive</t>
  </si>
  <si>
    <t>rev_EW2_1</t>
  </si>
  <si>
    <t>EW2</t>
  </si>
  <si>
    <t>EW1</t>
  </si>
  <si>
    <t>PileRun_UB</t>
  </si>
  <si>
    <t xml:space="preserve">glauconite </t>
  </si>
  <si>
    <t>EW1_05_NOISE</t>
  </si>
  <si>
    <t>EW1_08_NOISE</t>
  </si>
  <si>
    <t>EW1_20_NOISE</t>
  </si>
  <si>
    <t>EW1_34_NOISE</t>
  </si>
  <si>
    <t>EW1_47_NOISE</t>
  </si>
  <si>
    <t>EW1_69_NOISE</t>
  </si>
  <si>
    <t>EW1_05_NOISE_NGI</t>
  </si>
  <si>
    <t>Done</t>
  </si>
  <si>
    <t>EW1_15_NORM_LB</t>
  </si>
  <si>
    <t>EW1_15_NORM_UB</t>
  </si>
  <si>
    <t>NoiseSTR_ACC_SENSI</t>
  </si>
  <si>
    <t>EW1_05_NOISE_NGI_LOW</t>
  </si>
  <si>
    <t>EW1_05_SAND_NGI_LOW</t>
  </si>
  <si>
    <t>EW1_43_NOISE</t>
  </si>
  <si>
    <t>Fatigue_BLOW</t>
  </si>
  <si>
    <t>Fatigue_STRESS</t>
  </si>
  <si>
    <t>FA15</t>
  </si>
  <si>
    <t>FA37</t>
  </si>
  <si>
    <t>FA43</t>
  </si>
  <si>
    <t>EW1_47_CHBE</t>
  </si>
  <si>
    <t>EW2_46_NOISE</t>
  </si>
  <si>
    <t>EW2_48_NOISE</t>
  </si>
  <si>
    <t>EW2_53_NOISE</t>
  </si>
  <si>
    <t>FA46</t>
  </si>
  <si>
    <t>FA48</t>
  </si>
  <si>
    <t>FA53</t>
  </si>
  <si>
    <t>FA55</t>
  </si>
  <si>
    <t>L2</t>
  </si>
  <si>
    <t>EW2_55_NOISE</t>
  </si>
  <si>
    <t>EW1_08_NOISE2</t>
  </si>
  <si>
    <t>EW1_20_NOISE2</t>
  </si>
  <si>
    <t>EW1_34_NOISE2</t>
  </si>
  <si>
    <t>EW1_47_NOISE2</t>
  </si>
  <si>
    <t>EW1_69_NOISE2</t>
  </si>
  <si>
    <t>EW1_33_NOISE2</t>
  </si>
  <si>
    <t>EW1_18_BORS3</t>
  </si>
  <si>
    <t>EW1_32_BORS3</t>
  </si>
  <si>
    <t>EW1_37_BORS3</t>
  </si>
  <si>
    <t>EW1_39_BORS3</t>
  </si>
  <si>
    <t>EW1_41_BORS3</t>
  </si>
  <si>
    <t>EW1_43_BORS3</t>
  </si>
  <si>
    <t>EW1_55_BORS3</t>
  </si>
  <si>
    <t>EW1_37_BORS5</t>
  </si>
  <si>
    <t>EW1_39_BORS5</t>
  </si>
  <si>
    <t>EW1_41_BORS5</t>
  </si>
  <si>
    <t>EW1_43_BORS5</t>
  </si>
  <si>
    <t>EW1_55_BORS5</t>
  </si>
  <si>
    <t>EW1_47_NORM5</t>
  </si>
  <si>
    <t>EW1_08_NOISE5</t>
  </si>
  <si>
    <t>EW1_20_NOISE5</t>
  </si>
  <si>
    <t>EW1_34_NOISE5</t>
  </si>
  <si>
    <t>EW1_47_NOISE5</t>
  </si>
  <si>
    <t>EW1_69_NOISE5</t>
  </si>
  <si>
    <t>EW1_33_NOISE5</t>
  </si>
  <si>
    <t>EW1_43_NOISE2</t>
  </si>
  <si>
    <t>EW1_43_NOISE5</t>
  </si>
  <si>
    <t>EW1_43_BORS6</t>
  </si>
  <si>
    <t>EW1_45_NORM</t>
  </si>
  <si>
    <t>EW1_50_NORM</t>
  </si>
  <si>
    <t>EW1_51_NORM</t>
  </si>
  <si>
    <t>EW1_53_NORM</t>
  </si>
  <si>
    <t>EW1_62_NORM</t>
  </si>
  <si>
    <t>EW1_45_SAND</t>
  </si>
  <si>
    <t>EW1_50_SAND</t>
  </si>
  <si>
    <t>EW1_51_SAND</t>
  </si>
  <si>
    <t>EW1_53_SAND</t>
  </si>
  <si>
    <t>EW1_62_SAND</t>
  </si>
  <si>
    <t>EW1_45_BORS</t>
  </si>
  <si>
    <t>EW1_50_BORS</t>
  </si>
  <si>
    <t>EW1_51_BORS</t>
  </si>
  <si>
    <t>EW1_53_BORS</t>
  </si>
  <si>
    <t>EW1_62_BORS</t>
  </si>
  <si>
    <t>EW1_45_SHOE</t>
  </si>
  <si>
    <t>EW1_50_SHOE</t>
  </si>
  <si>
    <t>EW1_51_SHOE</t>
  </si>
  <si>
    <t>EW1_53_SHOE</t>
  </si>
  <si>
    <t>EW1_62_SHOE</t>
  </si>
  <si>
    <t>Extra EW</t>
  </si>
  <si>
    <t>EW1_45_BORS5</t>
  </si>
  <si>
    <t>EW1_50_BORS5</t>
  </si>
  <si>
    <t>EW1_51_BORS5</t>
  </si>
  <si>
    <t>EW1_53_BORS5</t>
  </si>
  <si>
    <t>EW1_62_BORS5</t>
  </si>
  <si>
    <t>EW1_53_BORS_OLD</t>
  </si>
  <si>
    <t>EW1_53_BORS5_OLD</t>
  </si>
  <si>
    <t>EW1_43_BORS_NEW</t>
  </si>
  <si>
    <t>EW1_39_BORS_NEW</t>
  </si>
  <si>
    <t>EW1_41_BORS_NEW</t>
  </si>
  <si>
    <t>EW1_53_BORS_TRY</t>
  </si>
  <si>
    <t>EW1_38_NORM</t>
  </si>
  <si>
    <t>EW1_44_NORM</t>
  </si>
  <si>
    <t>EW1_48_NORM</t>
  </si>
  <si>
    <t>EW1_43_BORS_AVG</t>
  </si>
  <si>
    <t>EW1_41_BORS_AVG</t>
  </si>
  <si>
    <t>EW1_23_NORM</t>
  </si>
  <si>
    <t>EW1_56_NORM</t>
  </si>
  <si>
    <t>OSS</t>
  </si>
  <si>
    <t>Jones</t>
  </si>
  <si>
    <t>NMS</t>
  </si>
  <si>
    <t>CPT PDA profile</t>
  </si>
  <si>
    <t>EW1_OSS_25_AH</t>
  </si>
  <si>
    <t>EW1_OSS_25_J</t>
  </si>
  <si>
    <t>EW2_OSS_25_AH</t>
  </si>
  <si>
    <t>EW2_OSS_25_J</t>
  </si>
  <si>
    <t>EW1_OSS_30_AH</t>
  </si>
  <si>
    <t>EW1_OSS_30_J</t>
  </si>
  <si>
    <t>EW2_OSS_30_AH</t>
  </si>
  <si>
    <t>EW2_OSS_30_J</t>
  </si>
  <si>
    <t>EW1_OSS_35_AH</t>
  </si>
  <si>
    <t>EW1_OSS_35_J</t>
  </si>
  <si>
    <t>EW2_OSS_35_AH</t>
  </si>
  <si>
    <t>EW2_OSS_35_J</t>
  </si>
  <si>
    <t>NoiseSTR_4000</t>
  </si>
  <si>
    <t>NoiseSTR_5500</t>
  </si>
  <si>
    <t>S-5500</t>
  </si>
  <si>
    <t>S-4000</t>
  </si>
  <si>
    <t>Full_UB_4000</t>
  </si>
  <si>
    <t>Full_UB_5500</t>
  </si>
  <si>
    <t>Paths</t>
  </si>
  <si>
    <t>Python</t>
  </si>
  <si>
    <t>C:\PDI\GRLWEAP 2010</t>
  </si>
  <si>
    <t>C:\ProgramData\Anaconda3\envs\py373\python.exe</t>
  </si>
  <si>
    <t>Table</t>
  </si>
  <si>
    <t>ewdb.pda_input</t>
  </si>
  <si>
    <t>Server</t>
  </si>
  <si>
    <t>DKLYCOPILOD1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</si>
</sst>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
  </numFmts>
  <fonts count="15"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rgb="FFFF0000"/>
      <name val="Verdana"/>
      <family val="2"/>
    </font>
    <font>
      <sz val="11"/>
      <name val="Verdana"/>
      <family val="2"/>
    </font>
    <font>
      <sz val="11"/>
      <color theme="4" tint="0.39994506668294322"/>
      <name val="Calibri"/>
      <family val="2"/>
      <scheme val="minor"/>
    </font>
    <font>
      <sz val="11"/>
      <color theme="1"/>
      <name val="Calibri"/>
      <family val="2"/>
      <scheme val="minor"/>
    </font>
    <font>
      <sz val="11"/>
      <color rgb="FF000000"/>
      <name val="Calibri"/>
      <family val="2"/>
      <charset val="1"/>
    </font>
  </fonts>
  <fills count="2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CC3300"/>
        <bgColor indexed="64"/>
      </patternFill>
    </fill>
    <fill>
      <patternFill patternType="solid">
        <fgColor rgb="FF92D050"/>
        <bgColor indexed="64"/>
      </patternFill>
    </fill>
    <fill>
      <patternFill patternType="solid">
        <fgColor rgb="FFFF99FF"/>
        <bgColor indexed="64"/>
      </patternFill>
    </fill>
    <fill>
      <patternFill patternType="solid">
        <fgColor theme="9"/>
        <bgColor indexed="64"/>
      </patternFill>
    </fill>
    <fill>
      <patternFill patternType="solid">
        <fgColor theme="4" tint="0.39994506668294322"/>
        <bgColor indexed="64"/>
      </patternFill>
    </fill>
    <fill>
      <patternFill patternType="solid">
        <fgColor rgb="FF7030A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bottom/>
      <diagonal/>
    </border>
    <border>
      <left/>
      <right style="thin">
        <color indexed="64"/>
      </right>
      <top style="medium">
        <color indexed="64"/>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s>
  <cellStyleXfs count="5">
    <xf numFmtId="0" fontId="0" fillId="0" borderId="0"/>
    <xf numFmtId="0" fontId="2" fillId="0" borderId="0"/>
    <xf numFmtId="0" fontId="13" fillId="0" borderId="0"/>
    <xf numFmtId="0" fontId="1" fillId="0" borderId="0"/>
    <xf numFmtId="0" fontId="14" fillId="0" borderId="0"/>
  </cellStyleXfs>
  <cellXfs count="214">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2" borderId="1" xfId="0" applyFill="1" applyBorder="1" applyAlignment="1">
      <alignment vertical="top"/>
    </xf>
    <xf numFmtId="0" fontId="0" fillId="2" borderId="4" xfId="0" applyFill="1" applyBorder="1" applyAlignment="1">
      <alignment vertical="top"/>
    </xf>
    <xf numFmtId="0" fontId="0" fillId="2" borderId="6"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Font="1" applyFill="1" applyBorder="1"/>
    <xf numFmtId="0" fontId="0" fillId="2" borderId="0" xfId="0" applyFill="1" applyBorder="1" applyAlignment="1">
      <alignment vertical="top"/>
    </xf>
    <xf numFmtId="0" fontId="0" fillId="2" borderId="18" xfId="0" applyFill="1" applyBorder="1" applyAlignment="1">
      <alignment vertical="top"/>
    </xf>
    <xf numFmtId="0" fontId="3" fillId="2" borderId="1" xfId="0" applyFont="1" applyFill="1" applyBorder="1" applyAlignment="1"/>
    <xf numFmtId="0" fontId="3" fillId="2" borderId="3" xfId="0" applyFont="1" applyFill="1" applyBorder="1" applyAlignment="1"/>
    <xf numFmtId="0" fontId="0" fillId="2" borderId="9" xfId="0" applyNumberFormat="1" applyFill="1" applyBorder="1" applyAlignment="1">
      <alignment vertical="justify"/>
    </xf>
    <xf numFmtId="0" fontId="0" fillId="2" borderId="10" xfId="0" applyNumberFormat="1" applyFill="1" applyBorder="1" applyAlignment="1">
      <alignment vertical="justify"/>
    </xf>
    <xf numFmtId="0" fontId="0" fillId="2" borderId="11" xfId="0" applyNumberFormat="1" applyFill="1" applyBorder="1" applyAlignment="1">
      <alignment vertical="justify"/>
    </xf>
    <xf numFmtId="0" fontId="0" fillId="0" borderId="0" xfId="0" applyNumberFormat="1" applyAlignment="1">
      <alignment vertical="justify"/>
    </xf>
    <xf numFmtId="0" fontId="0" fillId="0" borderId="0" xfId="0" applyNumberFormat="1" applyBorder="1" applyAlignment="1">
      <alignment vertical="justify"/>
    </xf>
    <xf numFmtId="0" fontId="0" fillId="2" borderId="10" xfId="0" applyNumberFormat="1" applyFont="1" applyFill="1" applyBorder="1" applyAlignment="1">
      <alignment vertical="justify"/>
    </xf>
    <xf numFmtId="0" fontId="0" fillId="0" borderId="22" xfId="0" applyBorder="1"/>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0" borderId="21" xfId="0" applyBorder="1" applyAlignment="1">
      <alignment horizontal="right"/>
    </xf>
    <xf numFmtId="0" fontId="0" fillId="0" borderId="25" xfId="0" applyBorder="1"/>
    <xf numFmtId="0" fontId="0" fillId="4" borderId="4" xfId="0" applyFill="1" applyBorder="1"/>
    <xf numFmtId="0" fontId="0" fillId="4" borderId="0" xfId="0" applyFill="1" applyBorder="1"/>
    <xf numFmtId="0" fontId="0" fillId="4" borderId="5" xfId="0" applyFill="1" applyBorder="1"/>
    <xf numFmtId="0" fontId="0" fillId="5" borderId="19" xfId="0" applyFill="1" applyBorder="1"/>
    <xf numFmtId="0" fontId="0" fillId="5" borderId="20" xfId="0" applyFill="1" applyBorder="1" applyAlignment="1">
      <alignment vertical="top"/>
    </xf>
    <xf numFmtId="0" fontId="0" fillId="5" borderId="21" xfId="0" applyFill="1" applyBorder="1"/>
    <xf numFmtId="0" fontId="0" fillId="5" borderId="22" xfId="0" applyFill="1" applyBorder="1"/>
    <xf numFmtId="0" fontId="0" fillId="5" borderId="23" xfId="0" applyFill="1" applyBorder="1"/>
    <xf numFmtId="0" fontId="0" fillId="5" borderId="24" xfId="0" applyFill="1" applyBorder="1"/>
    <xf numFmtId="0" fontId="3" fillId="0" borderId="0" xfId="0" applyFont="1"/>
    <xf numFmtId="14" fontId="0" fillId="0" borderId="0" xfId="0" applyNumberFormat="1"/>
    <xf numFmtId="0" fontId="0" fillId="6" borderId="0" xfId="0" applyFill="1"/>
    <xf numFmtId="0" fontId="0" fillId="0" borderId="0" xfId="0" applyAlignment="1">
      <alignment horizontal="left"/>
    </xf>
    <xf numFmtId="0" fontId="0" fillId="3" borderId="9" xfId="0" applyFill="1" applyBorder="1"/>
    <xf numFmtId="0" fontId="0" fillId="0" borderId="26" xfId="0" applyBorder="1"/>
    <xf numFmtId="0" fontId="0" fillId="0" borderId="27" xfId="0" applyBorder="1"/>
    <xf numFmtId="0" fontId="0" fillId="0" borderId="28" xfId="0" applyBorder="1"/>
    <xf numFmtId="0" fontId="0" fillId="0" borderId="28" xfId="0" applyFill="1" applyBorder="1"/>
    <xf numFmtId="0" fontId="0" fillId="2" borderId="9" xfId="0" applyNumberFormat="1" applyFont="1" applyFill="1" applyBorder="1" applyAlignment="1">
      <alignment vertical="justify"/>
    </xf>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0" borderId="1" xfId="0" applyBorder="1" applyAlignment="1"/>
    <xf numFmtId="0" fontId="0" fillId="0" borderId="2" xfId="0" applyBorder="1" applyAlignment="1"/>
    <xf numFmtId="0" fontId="0" fillId="0" borderId="18" xfId="0" applyBorder="1"/>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35" xfId="0" applyBorder="1" applyAlignment="1">
      <alignment horizontal="center"/>
    </xf>
    <xf numFmtId="0" fontId="0" fillId="0" borderId="37" xfId="0" applyBorder="1" applyAlignment="1">
      <alignment horizontal="center"/>
    </xf>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2" borderId="3" xfId="0" applyFill="1" applyBorder="1" applyAlignment="1">
      <alignment wrapText="1"/>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wrapText="1"/>
    </xf>
    <xf numFmtId="0" fontId="0" fillId="0" borderId="2" xfId="0" applyFill="1" applyBorder="1"/>
    <xf numFmtId="0" fontId="0" fillId="8" borderId="0" xfId="0" applyFill="1"/>
    <xf numFmtId="0" fontId="0" fillId="8" borderId="0" xfId="0" applyFill="1" applyAlignment="1">
      <alignment horizontal="left"/>
    </xf>
    <xf numFmtId="0" fontId="0" fillId="8" borderId="0" xfId="0" applyFill="1" applyBorder="1" applyAlignment="1">
      <alignment vertical="top"/>
    </xf>
    <xf numFmtId="0" fontId="0" fillId="0" borderId="33" xfId="0" applyFont="1" applyFill="1" applyBorder="1" applyAlignment="1">
      <alignment horizontal="center"/>
    </xf>
    <xf numFmtId="0" fontId="0" fillId="0" borderId="36"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6" borderId="2" xfId="0" applyFont="1" applyFill="1" applyBorder="1"/>
    <xf numFmtId="0" fontId="0" fillId="6" borderId="0" xfId="0" applyFont="1" applyFill="1" applyBorder="1"/>
    <xf numFmtId="0" fontId="0" fillId="0" borderId="34" xfId="0" applyFill="1" applyBorder="1" applyAlignment="1">
      <alignment horizontal="center"/>
    </xf>
    <xf numFmtId="0" fontId="0" fillId="4" borderId="1" xfId="0" applyFill="1" applyBorder="1"/>
    <xf numFmtId="0" fontId="0" fillId="4" borderId="2" xfId="0" applyFill="1" applyBorder="1"/>
    <xf numFmtId="0" fontId="0" fillId="4" borderId="3" xfId="0" applyFill="1" applyBorder="1"/>
    <xf numFmtId="0" fontId="0" fillId="4" borderId="6" xfId="0" applyFill="1" applyBorder="1"/>
    <xf numFmtId="0" fontId="0" fillId="4" borderId="7" xfId="0" applyFill="1" applyBorder="1"/>
    <xf numFmtId="0" fontId="0" fillId="4" borderId="8" xfId="0" applyFill="1" applyBorder="1"/>
    <xf numFmtId="0" fontId="0" fillId="7" borderId="33" xfId="0" applyFill="1" applyBorder="1" applyAlignment="1">
      <alignment horizontal="center"/>
    </xf>
    <xf numFmtId="2" fontId="0" fillId="0" borderId="4" xfId="0" applyNumberFormat="1" applyBorder="1"/>
    <xf numFmtId="0" fontId="0" fillId="9" borderId="0" xfId="0" applyNumberFormat="1" applyFill="1" applyAlignment="1">
      <alignment vertical="justify"/>
    </xf>
    <xf numFmtId="0" fontId="0" fillId="7" borderId="0" xfId="0" applyFill="1"/>
    <xf numFmtId="0" fontId="0" fillId="9" borderId="0" xfId="0" applyFill="1" applyAlignment="1">
      <alignment vertical="justify"/>
    </xf>
    <xf numFmtId="0" fontId="0" fillId="2" borderId="2" xfId="0" applyNumberFormat="1" applyFont="1" applyFill="1" applyBorder="1" applyAlignment="1">
      <alignment vertical="justify"/>
    </xf>
    <xf numFmtId="0" fontId="0" fillId="6" borderId="38" xfId="0" applyFont="1" applyFill="1" applyBorder="1"/>
    <xf numFmtId="0" fontId="0" fillId="6" borderId="28" xfId="0" applyFont="1" applyFill="1" applyBorder="1"/>
    <xf numFmtId="0" fontId="7" fillId="7" borderId="0" xfId="0" applyFont="1" applyFill="1"/>
    <xf numFmtId="0" fontId="7" fillId="7" borderId="0" xfId="0" applyFont="1" applyFill="1" applyBorder="1"/>
    <xf numFmtId="0" fontId="0" fillId="10" borderId="39" xfId="0" applyFill="1" applyBorder="1" applyAlignment="1">
      <alignment horizontal="center"/>
    </xf>
    <xf numFmtId="0" fontId="0" fillId="12" borderId="39" xfId="0" applyFill="1" applyBorder="1" applyAlignment="1">
      <alignment horizontal="center"/>
    </xf>
    <xf numFmtId="0" fontId="0" fillId="13" borderId="39" xfId="0" applyFill="1" applyBorder="1" applyAlignment="1">
      <alignment horizontal="center"/>
    </xf>
    <xf numFmtId="0" fontId="0" fillId="14" borderId="39" xfId="0" applyFill="1" applyBorder="1" applyAlignment="1">
      <alignment horizontal="center"/>
    </xf>
    <xf numFmtId="0" fontId="0" fillId="11" borderId="0" xfId="0" applyFont="1" applyFill="1" applyBorder="1"/>
    <xf numFmtId="0" fontId="8" fillId="7" borderId="0" xfId="0" applyFont="1" applyFill="1" applyBorder="1"/>
    <xf numFmtId="0" fontId="0" fillId="2" borderId="0" xfId="0" applyFill="1" applyBorder="1" applyAlignment="1">
      <alignment horizontal="justify"/>
    </xf>
    <xf numFmtId="0" fontId="8" fillId="7" borderId="0" xfId="0" applyFont="1" applyFill="1"/>
    <xf numFmtId="0" fontId="0" fillId="15" borderId="0" xfId="0" applyFill="1"/>
    <xf numFmtId="0" fontId="7" fillId="12" borderId="0" xfId="0" applyFont="1" applyFill="1" applyBorder="1"/>
    <xf numFmtId="0" fontId="0" fillId="7" borderId="39" xfId="0" applyFill="1" applyBorder="1"/>
    <xf numFmtId="0" fontId="7" fillId="16" borderId="0" xfId="0" applyFont="1" applyFill="1" applyBorder="1"/>
    <xf numFmtId="0" fontId="0" fillId="5" borderId="39" xfId="0" applyFill="1" applyBorder="1" applyAlignment="1">
      <alignment horizontal="center"/>
    </xf>
    <xf numFmtId="0" fontId="0" fillId="5" borderId="39" xfId="0" applyFill="1" applyBorder="1" applyAlignment="1">
      <alignment horizontal="right"/>
    </xf>
    <xf numFmtId="0" fontId="0" fillId="5" borderId="40" xfId="0" applyFill="1" applyBorder="1"/>
    <xf numFmtId="0" fontId="9" fillId="10" borderId="39" xfId="0" applyFont="1" applyFill="1" applyBorder="1" applyAlignment="1">
      <alignment horizontal="right"/>
    </xf>
    <xf numFmtId="0" fontId="9" fillId="10" borderId="40" xfId="0" applyFont="1" applyFill="1" applyBorder="1"/>
    <xf numFmtId="0" fontId="9" fillId="12" borderId="39" xfId="0" applyFont="1" applyFill="1" applyBorder="1" applyAlignment="1">
      <alignment horizontal="right"/>
    </xf>
    <xf numFmtId="0" fontId="9" fillId="12" borderId="40" xfId="0" applyFont="1" applyFill="1" applyBorder="1"/>
    <xf numFmtId="0" fontId="9" fillId="13" borderId="39" xfId="0" applyFont="1" applyFill="1" applyBorder="1" applyAlignment="1">
      <alignment horizontal="right"/>
    </xf>
    <xf numFmtId="0" fontId="9" fillId="13" borderId="40" xfId="0" applyFont="1" applyFill="1" applyBorder="1"/>
    <xf numFmtId="0" fontId="9" fillId="14" borderId="39" xfId="0" applyFont="1" applyFill="1" applyBorder="1" applyAlignment="1">
      <alignment horizontal="right"/>
    </xf>
    <xf numFmtId="0" fontId="9" fillId="14" borderId="40" xfId="0" applyFont="1" applyFill="1" applyBorder="1"/>
    <xf numFmtId="0" fontId="9" fillId="11" borderId="0" xfId="0" applyFont="1" applyFill="1"/>
    <xf numFmtId="0" fontId="0" fillId="17" borderId="39" xfId="0" applyFill="1" applyBorder="1" applyAlignment="1">
      <alignment horizontal="center"/>
    </xf>
    <xf numFmtId="0" fontId="0" fillId="17" borderId="39" xfId="0" applyFill="1" applyBorder="1" applyAlignment="1">
      <alignment horizontal="right"/>
    </xf>
    <xf numFmtId="0" fontId="0" fillId="17" borderId="40" xfId="0" applyFill="1" applyBorder="1"/>
    <xf numFmtId="0" fontId="0" fillId="14" borderId="39" xfId="0" applyFill="1" applyBorder="1" applyAlignment="1">
      <alignment horizontal="right"/>
    </xf>
    <xf numFmtId="0" fontId="0" fillId="14" borderId="40" xfId="0" applyFill="1" applyBorder="1"/>
    <xf numFmtId="0" fontId="0" fillId="18" borderId="0" xfId="0" applyFill="1"/>
    <xf numFmtId="0" fontId="0" fillId="19" borderId="0" xfId="0" applyFill="1"/>
    <xf numFmtId="0" fontId="10" fillId="0" borderId="0" xfId="0" applyFont="1"/>
    <xf numFmtId="1" fontId="10" fillId="0" borderId="0" xfId="0" applyNumberFormat="1" applyFont="1"/>
    <xf numFmtId="1" fontId="10" fillId="7" borderId="0" xfId="0" applyNumberFormat="1" applyFont="1" applyFill="1"/>
    <xf numFmtId="0" fontId="10" fillId="7" borderId="0" xfId="0" applyFont="1" applyFill="1"/>
    <xf numFmtId="0" fontId="0" fillId="20" borderId="0" xfId="0" applyFill="1"/>
    <xf numFmtId="0" fontId="0" fillId="10" borderId="39" xfId="0" applyFill="1" applyBorder="1" applyAlignment="1">
      <alignment horizontal="right"/>
    </xf>
    <xf numFmtId="0" fontId="0" fillId="10" borderId="40" xfId="0" applyFill="1" applyBorder="1"/>
    <xf numFmtId="0" fontId="0" fillId="10" borderId="39" xfId="0" applyFont="1" applyFill="1" applyBorder="1" applyAlignment="1">
      <alignment horizontal="right"/>
    </xf>
    <xf numFmtId="0" fontId="0" fillId="10" borderId="40" xfId="0" applyFont="1" applyFill="1" applyBorder="1"/>
    <xf numFmtId="3" fontId="0" fillId="0" borderId="0" xfId="0" applyNumberFormat="1" applyAlignment="1">
      <alignment vertical="center" wrapText="1"/>
    </xf>
    <xf numFmtId="0" fontId="0" fillId="0" borderId="0" xfId="0" applyAlignment="1">
      <alignment vertical="center" wrapText="1"/>
    </xf>
    <xf numFmtId="0" fontId="0" fillId="18" borderId="0" xfId="0" applyFont="1" applyFill="1" applyBorder="1"/>
    <xf numFmtId="0" fontId="0" fillId="11" borderId="4" xfId="0" applyFill="1" applyBorder="1"/>
    <xf numFmtId="0" fontId="0" fillId="21" borderId="39" xfId="0" applyFill="1" applyBorder="1"/>
    <xf numFmtId="0" fontId="0" fillId="21" borderId="0" xfId="0" applyFill="1"/>
    <xf numFmtId="0" fontId="0" fillId="12" borderId="0" xfId="0" applyFont="1" applyFill="1" applyBorder="1"/>
    <xf numFmtId="0" fontId="7" fillId="0" borderId="0" xfId="0" applyFont="1" applyFill="1" applyBorder="1"/>
    <xf numFmtId="0" fontId="11" fillId="0" borderId="0" xfId="0" applyFont="1"/>
    <xf numFmtId="3" fontId="10" fillId="0" borderId="0" xfId="0" applyNumberFormat="1" applyFont="1"/>
    <xf numFmtId="164" fontId="11" fillId="0" borderId="0" xfId="0" applyNumberFormat="1" applyFont="1"/>
    <xf numFmtId="4" fontId="11" fillId="0" borderId="0" xfId="0" applyNumberFormat="1" applyFont="1"/>
    <xf numFmtId="3" fontId="11" fillId="0" borderId="0" xfId="0" applyNumberFormat="1" applyFont="1"/>
    <xf numFmtId="4" fontId="0" fillId="0" borderId="0" xfId="0" applyNumberFormat="1"/>
    <xf numFmtId="0" fontId="0" fillId="4" borderId="41" xfId="0" applyFill="1" applyBorder="1"/>
    <xf numFmtId="1" fontId="11" fillId="0" borderId="0" xfId="0" applyNumberFormat="1" applyFont="1"/>
    <xf numFmtId="0" fontId="12" fillId="22" borderId="0" xfId="0" applyFont="1" applyFill="1" applyBorder="1"/>
    <xf numFmtId="0" fontId="0" fillId="22" borderId="0" xfId="0" applyFont="1" applyFill="1" applyBorder="1"/>
    <xf numFmtId="165" fontId="0" fillId="0" borderId="0" xfId="0" applyNumberFormat="1"/>
    <xf numFmtId="0" fontId="7" fillId="0" borderId="0" xfId="0" applyFont="1"/>
    <xf numFmtId="0" fontId="8" fillId="0" borderId="0" xfId="0" applyFont="1" applyFill="1" applyBorder="1"/>
    <xf numFmtId="166" fontId="0" fillId="0" borderId="0" xfId="0" applyNumberFormat="1"/>
    <xf numFmtId="0" fontId="8" fillId="0" borderId="0" xfId="0" applyFont="1"/>
    <xf numFmtId="0" fontId="0" fillId="19" borderId="39" xfId="0" applyFill="1" applyBorder="1"/>
    <xf numFmtId="0" fontId="9" fillId="19" borderId="39" xfId="0" applyFont="1" applyFill="1" applyBorder="1"/>
    <xf numFmtId="0" fontId="0" fillId="0" borderId="0" xfId="0"/>
    <xf numFmtId="0" fontId="0" fillId="0" borderId="0" xfId="0" applyBorder="1"/>
    <xf numFmtId="0" fontId="0" fillId="0" borderId="0" xfId="0"/>
    <xf numFmtId="0" fontId="0" fillId="0" borderId="0" xfId="0" applyBorder="1"/>
    <xf numFmtId="0" fontId="0" fillId="7" borderId="33" xfId="0" applyFill="1" applyBorder="1" applyAlignment="1">
      <alignment horizontal="center"/>
    </xf>
    <xf numFmtId="165" fontId="0" fillId="0" borderId="0" xfId="0" applyNumberFormat="1"/>
    <xf numFmtId="0" fontId="0" fillId="7" borderId="0" xfId="0" applyFill="1"/>
    <xf numFmtId="0" fontId="0" fillId="7" borderId="33" xfId="0" applyFill="1" applyBorder="1" applyAlignment="1">
      <alignment horizontal="center"/>
    </xf>
    <xf numFmtId="0" fontId="0" fillId="0" borderId="0" xfId="0"/>
    <xf numFmtId="0" fontId="0" fillId="0" borderId="0" xfId="0" applyBorder="1"/>
    <xf numFmtId="0" fontId="0" fillId="7" borderId="33" xfId="0" applyFill="1" applyBorder="1" applyAlignment="1">
      <alignment horizontal="center"/>
    </xf>
    <xf numFmtId="0" fontId="12" fillId="23" borderId="0" xfId="0" applyFont="1" applyFill="1" applyBorder="1"/>
    <xf numFmtId="0" fontId="0" fillId="7" borderId="0" xfId="0" applyFill="1" applyBorder="1"/>
    <xf numFmtId="0" fontId="0" fillId="7" borderId="28" xfId="0" applyFill="1" applyBorder="1"/>
    <xf numFmtId="0" fontId="0" fillId="6" borderId="33" xfId="0" applyFont="1" applyFill="1" applyBorder="1"/>
    <xf numFmtId="0" fontId="0" fillId="11" borderId="6" xfId="0" applyFill="1" applyBorder="1"/>
    <xf numFmtId="0" fontId="0" fillId="3" borderId="6" xfId="0" applyFill="1" applyBorder="1"/>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11" xfId="0" applyFill="1" applyBorder="1" applyAlignment="1">
      <alignment horizontal="center" vertical="top"/>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712">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s>
</file>

<file path=xl/drawings/drawing1.xml><?xml version="1.0" encoding="utf-8"?>
<xdr:wsDr xmlns:xdr="http://schemas.openxmlformats.org/drawingml/2006/spreadsheetDrawing" xmlns:a="http://schemas.openxmlformats.org/drawingml/2006/main">
  <xdr:twoCellAnchor>
    <xdr:from>
      <xdr:col>17</xdr:col>
      <xdr:colOff>134471</xdr:colOff>
      <xdr:row>1</xdr:row>
      <xdr:rowOff>22412</xdr:rowOff>
    </xdr:from>
    <xdr:to>
      <xdr:col>25</xdr:col>
      <xdr:colOff>190500</xdr:colOff>
      <xdr:row>13</xdr:row>
      <xdr:rowOff>134471</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6495059" y="224118"/>
          <a:ext cx="6835588" cy="2711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F0475974-1408-40B6-A87C-4AB79B63FCB2}"/>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10.xml><?xml version="1.0" encoding="utf-8"?>
<ThreadedComments xmlns="http://schemas.microsoft.com/office/spreadsheetml/2018/threadedcomments" xmlns:x="http://schemas.openxmlformats.org/spreadsheetml/2006/main">
  <threadedComment ref="AG1" dT="2021-05-31T09:02:19.88" personId="{00000000-0000-0000-0000-000000000000}" id="{83932016-E044-4D22-ACA2-CF099A1B09A6}">
    <text>A mulitplier for higher shaft friction of sand containing Glauconite. If -1 is used the multiplier is equal to Rf from CPT</text>
  </threadedComment>
</ThreadedComments>
</file>

<file path=xl/threadedComments/threadedComment100.xml><?xml version="1.0" encoding="utf-8"?>
<ThreadedComments xmlns="http://schemas.microsoft.com/office/spreadsheetml/2018/threadedcomments" xmlns:x="http://schemas.openxmlformats.org/spreadsheetml/2006/main">
  <threadedComment ref="AG1" dT="2021-05-31T09:02:19.88" personId="{00000000-0000-0000-0000-000000000000}" id="{481AF530-408C-433E-B008-7CB09F8E4318}">
    <text>A mulitplier for higher shaft friction of sand containing Glauconite. If -1 is used the multiplier is equal to Rf from CPT</text>
  </threadedComment>
</ThreadedComments>
</file>

<file path=xl/threadedComments/threadedComment101.xml><?xml version="1.0" encoding="utf-8"?>
<ThreadedComments xmlns="http://schemas.microsoft.com/office/spreadsheetml/2018/threadedcomments" xmlns:x="http://schemas.openxmlformats.org/spreadsheetml/2006/main">
  <threadedComment ref="AG1" dT="2021-05-31T09:02:19.88" personId="{00000000-0000-0000-0000-000000000000}" id="{5A0268F0-188B-4DC8-886F-61395F13ACE1}">
    <text>A mulitplier for higher shaft friction of sand containing Glauconite. If -1 is used the multiplier is equal to Rf from CPT</text>
  </threadedComment>
</ThreadedComments>
</file>

<file path=xl/threadedComments/threadedComment102.xml><?xml version="1.0" encoding="utf-8"?>
<ThreadedComments xmlns="http://schemas.microsoft.com/office/spreadsheetml/2018/threadedcomments" xmlns:x="http://schemas.openxmlformats.org/spreadsheetml/2006/main">
  <threadedComment ref="AG1" dT="2021-05-31T09:02:19.88" personId="{00000000-0000-0000-0000-000000000000}" id="{1749E491-6516-4966-A5AC-8129FC164118}">
    <text>A mulitplier for higher shaft friction of sand containing Glauconite. If -1 is used the multiplier is equal to Rf from CPT</text>
  </threadedComment>
</ThreadedComments>
</file>

<file path=xl/threadedComments/threadedComment103.xml><?xml version="1.0" encoding="utf-8"?>
<ThreadedComments xmlns="http://schemas.microsoft.com/office/spreadsheetml/2018/threadedcomments" xmlns:x="http://schemas.openxmlformats.org/spreadsheetml/2006/main">
  <threadedComment ref="AG1" dT="2021-05-31T09:02:19.88" personId="{00000000-0000-0000-0000-000000000000}" id="{F65928D3-7834-4B1F-A460-9FCC249E1BF6}">
    <text>A mulitplier for higher shaft friction of sand containing Glauconite. If -1 is used the multiplier is equal to Rf from CPT</text>
  </threadedComment>
</ThreadedComments>
</file>

<file path=xl/threadedComments/threadedComment104.xml><?xml version="1.0" encoding="utf-8"?>
<ThreadedComments xmlns="http://schemas.microsoft.com/office/spreadsheetml/2018/threadedcomments" xmlns:x="http://schemas.openxmlformats.org/spreadsheetml/2006/main">
  <threadedComment ref="AG1" dT="2021-05-31T09:02:19.88" personId="{00000000-0000-0000-0000-000000000000}" id="{5F1793F5-8147-4166-8B3F-3EAF1D3C066D}">
    <text>A mulitplier for higher shaft friction of sand containing Glauconite. If -1 is used the multiplier is equal to Rf from CPT</text>
  </threadedComment>
</ThreadedComments>
</file>

<file path=xl/threadedComments/threadedComment105.xml><?xml version="1.0" encoding="utf-8"?>
<ThreadedComments xmlns="http://schemas.microsoft.com/office/spreadsheetml/2018/threadedcomments" xmlns:x="http://schemas.openxmlformats.org/spreadsheetml/2006/main">
  <threadedComment ref="AG1" dT="2021-05-31T09:02:19.88" personId="{00000000-0000-0000-0000-000000000000}" id="{9996616C-CB09-4FAC-B834-159504940468}">
    <text>A mulitplier for higher shaft friction of sand containing Glauconite. If -1 is used the multiplier is equal to Rf from CPT</text>
  </threadedComment>
</ThreadedComments>
</file>

<file path=xl/threadedComments/threadedComment106.xml><?xml version="1.0" encoding="utf-8"?>
<ThreadedComments xmlns="http://schemas.microsoft.com/office/spreadsheetml/2018/threadedcomments" xmlns:x="http://schemas.openxmlformats.org/spreadsheetml/2006/main">
  <threadedComment ref="AG1" dT="2021-05-31T09:02:19.88" personId="{00000000-0000-0000-0000-000000000000}" id="{F4D4C336-5D5E-4D5C-9279-5E795FBA0109}">
    <text>A mulitplier for higher shaft friction of sand containing Glauconite. If -1 is used the multiplier is equal to Rf from CPT</text>
  </threadedComment>
</ThreadedComments>
</file>

<file path=xl/threadedComments/threadedComment107.xml><?xml version="1.0" encoding="utf-8"?>
<ThreadedComments xmlns="http://schemas.microsoft.com/office/spreadsheetml/2018/threadedcomments" xmlns:x="http://schemas.openxmlformats.org/spreadsheetml/2006/main">
  <threadedComment ref="AG1" dT="2021-05-31T09:02:19.88" personId="{00000000-0000-0000-0000-000000000000}" id="{6B1A33BB-EE1B-4274-A138-1D7A19A5BB2F}">
    <text>A mulitplier for higher shaft friction of sand containing Glauconite. If -1 is used the multiplier is equal to Rf from CPT</text>
  </threadedComment>
</ThreadedComments>
</file>

<file path=xl/threadedComments/threadedComment108.xml><?xml version="1.0" encoding="utf-8"?>
<ThreadedComments xmlns="http://schemas.microsoft.com/office/spreadsheetml/2018/threadedcomments" xmlns:x="http://schemas.openxmlformats.org/spreadsheetml/2006/main">
  <threadedComment ref="AG1" dT="2021-05-31T09:02:19.88" personId="{00000000-0000-0000-0000-000000000000}" id="{D4BF01CF-9D26-457F-9E7A-6BA1147AD317}">
    <text>A mulitplier for higher shaft friction of sand containing Glauconite. If -1 is used the multiplier is equal to Rf from CPT</text>
  </threadedComment>
</ThreadedComments>
</file>

<file path=xl/threadedComments/threadedComment109.xml><?xml version="1.0" encoding="utf-8"?>
<ThreadedComments xmlns="http://schemas.microsoft.com/office/spreadsheetml/2018/threadedcomments" xmlns:x="http://schemas.openxmlformats.org/spreadsheetml/2006/main">
  <threadedComment ref="AG1" dT="2021-05-31T09:02:19.88" personId="{00000000-0000-0000-0000-000000000000}" id="{8D66C844-9FAB-4036-BD88-329D3E4FFB0A}">
    <text>A mulitplier for higher shaft friction of sand containing Glauconite. If -1 is used the multiplier is equal to Rf from CPT</text>
  </threadedComment>
</ThreadedComments>
</file>

<file path=xl/threadedComments/threadedComment11.xml><?xml version="1.0" encoding="utf-8"?>
<ThreadedComments xmlns="http://schemas.microsoft.com/office/spreadsheetml/2018/threadedcomments" xmlns:x="http://schemas.openxmlformats.org/spreadsheetml/2006/main">
  <threadedComment ref="AG1" dT="2021-05-31T09:02:19.88" personId="{00000000-0000-0000-0000-000000000000}" id="{36739F78-5432-48A4-B937-1AE582714235}">
    <text>A mulitplier for higher shaft friction of sand containing Glauconite. If -1 is used the multiplier is equal to Rf from CPT</text>
  </threadedComment>
</ThreadedComments>
</file>

<file path=xl/threadedComments/threadedComment110.xml><?xml version="1.0" encoding="utf-8"?>
<ThreadedComments xmlns="http://schemas.microsoft.com/office/spreadsheetml/2018/threadedcomments" xmlns:x="http://schemas.openxmlformats.org/spreadsheetml/2006/main">
  <threadedComment ref="AG1" dT="2021-05-31T09:02:19.88" personId="{00000000-0000-0000-0000-000000000000}" id="{85AE8720-E910-4668-840B-80327ECD14F6}">
    <text>A mulitplier for higher shaft friction of sand containing Glauconite. If -1 is used the multiplier is equal to Rf from CPT</text>
  </threadedComment>
</ThreadedComments>
</file>

<file path=xl/threadedComments/threadedComment111.xml><?xml version="1.0" encoding="utf-8"?>
<ThreadedComments xmlns="http://schemas.microsoft.com/office/spreadsheetml/2018/threadedcomments" xmlns:x="http://schemas.openxmlformats.org/spreadsheetml/2006/main">
  <threadedComment ref="AG1" dT="2021-05-31T09:02:19.88" personId="{00000000-0000-0000-0000-000000000000}" id="{D08D2CC8-98BC-4DC7-B428-6356DA9234E8}">
    <text>A mulitplier for higher shaft friction of sand containing Glauconite. If -1 is used the multiplier is equal to Rf from CPT</text>
  </threadedComment>
</ThreadedComments>
</file>

<file path=xl/threadedComments/threadedComment112.xml><?xml version="1.0" encoding="utf-8"?>
<ThreadedComments xmlns="http://schemas.microsoft.com/office/spreadsheetml/2018/threadedcomments" xmlns:x="http://schemas.openxmlformats.org/spreadsheetml/2006/main">
  <threadedComment ref="AG1" dT="2021-05-31T09:02:19.88" personId="{00000000-0000-0000-0000-000000000000}" id="{46807E8B-FBBA-4531-A31E-D22021D43071}">
    <text>A mulitplier for higher shaft friction of sand containing Glauconite. If -1 is used the multiplier is equal to Rf from CPT</text>
  </threadedComment>
</ThreadedComments>
</file>

<file path=xl/threadedComments/threadedComment113.xml><?xml version="1.0" encoding="utf-8"?>
<ThreadedComments xmlns="http://schemas.microsoft.com/office/spreadsheetml/2018/threadedcomments" xmlns:x="http://schemas.openxmlformats.org/spreadsheetml/2006/main">
  <threadedComment ref="AG1" dT="2021-05-31T09:02:19.88" personId="{00000000-0000-0000-0000-000000000000}" id="{4E10A729-256E-4B0E-A77B-0DBEFB2DDC26}">
    <text>A mulitplier for higher shaft friction of sand containing Glauconite. If -1 is used the multiplier is equal to Rf from CPT</text>
  </threadedComment>
</ThreadedComments>
</file>

<file path=xl/threadedComments/threadedComment114.xml><?xml version="1.0" encoding="utf-8"?>
<ThreadedComments xmlns="http://schemas.microsoft.com/office/spreadsheetml/2018/threadedcomments" xmlns:x="http://schemas.openxmlformats.org/spreadsheetml/2006/main">
  <threadedComment ref="AG1" dT="2021-05-31T09:02:19.88" personId="{00000000-0000-0000-0000-000000000000}" id="{06BD89B6-67C6-42E5-8C33-15C46084D4D6}">
    <text>A mulitplier for higher shaft friction of sand containing Glauconite. If -1 is used the multiplier is equal to Rf from CPT</text>
  </threadedComment>
</ThreadedComments>
</file>

<file path=xl/threadedComments/threadedComment115.xml><?xml version="1.0" encoding="utf-8"?>
<ThreadedComments xmlns="http://schemas.microsoft.com/office/spreadsheetml/2018/threadedcomments" xmlns:x="http://schemas.openxmlformats.org/spreadsheetml/2006/main">
  <threadedComment ref="AG1" dT="2021-05-31T09:02:19.88" personId="{00000000-0000-0000-0000-000000000000}" id="{97F19449-CA03-4D11-AACF-C546C11BB563}">
    <text>A mulitplier for higher shaft friction of sand containing Glauconite. If -1 is used the multiplier is equal to Rf from CPT</text>
  </threadedComment>
</ThreadedComments>
</file>

<file path=xl/threadedComments/threadedComment116.xml><?xml version="1.0" encoding="utf-8"?>
<ThreadedComments xmlns="http://schemas.microsoft.com/office/spreadsheetml/2018/threadedcomments" xmlns:x="http://schemas.openxmlformats.org/spreadsheetml/2006/main">
  <threadedComment ref="AG1" dT="2021-05-31T09:02:19.88" personId="{00000000-0000-0000-0000-000000000000}" id="{082F7494-C96B-409B-8BFD-443C61B0919F}">
    <text>A mulitplier for higher shaft friction of sand containing Glauconite. If -1 is used the multiplier is equal to Rf from CPT</text>
  </threadedComment>
</ThreadedComments>
</file>

<file path=xl/threadedComments/threadedComment117.xml><?xml version="1.0" encoding="utf-8"?>
<ThreadedComments xmlns="http://schemas.microsoft.com/office/spreadsheetml/2018/threadedcomments" xmlns:x="http://schemas.openxmlformats.org/spreadsheetml/2006/main">
  <threadedComment ref="AG1" dT="2021-05-31T09:02:19.88" personId="{00000000-0000-0000-0000-000000000000}" id="{0DA384F3-9797-437E-A9CC-839A18A9257E}">
    <text>A mulitplier for higher shaft friction of sand containing Glauconite. If -1 is used the multiplier is equal to Rf from CPT</text>
  </threadedComment>
</ThreadedComments>
</file>

<file path=xl/threadedComments/threadedComment118.xml><?xml version="1.0" encoding="utf-8"?>
<ThreadedComments xmlns="http://schemas.microsoft.com/office/spreadsheetml/2018/threadedcomments" xmlns:x="http://schemas.openxmlformats.org/spreadsheetml/2006/main">
  <threadedComment ref="AG1" dT="2021-05-31T09:02:19.88" personId="{00000000-0000-0000-0000-000000000000}" id="{7CD9AC0F-939B-4B9D-B078-0A172C4DEA85}">
    <text>A mulitplier for higher shaft friction of sand containing Glauconite. If -1 is used the multiplier is equal to Rf from CPT</text>
  </threadedComment>
</ThreadedComments>
</file>

<file path=xl/threadedComments/threadedComment119.xml><?xml version="1.0" encoding="utf-8"?>
<ThreadedComments xmlns="http://schemas.microsoft.com/office/spreadsheetml/2018/threadedcomments" xmlns:x="http://schemas.openxmlformats.org/spreadsheetml/2006/main">
  <threadedComment ref="AG1" dT="2021-05-31T09:02:19.88" personId="{00000000-0000-0000-0000-000000000000}" id="{5D6E8DB8-A41F-4DC9-B01D-F6C7BDE2AC35}">
    <text>A mulitplier for higher shaft friction of sand containing Glauconite. If -1 is used the multiplier is equal to Rf from CPT</text>
  </threadedComment>
</ThreadedComments>
</file>

<file path=xl/threadedComments/threadedComment12.xml><?xml version="1.0" encoding="utf-8"?>
<ThreadedComments xmlns="http://schemas.microsoft.com/office/spreadsheetml/2018/threadedcomments" xmlns:x="http://schemas.openxmlformats.org/spreadsheetml/2006/main">
  <threadedComment ref="AG1" dT="2021-05-31T09:02:19.88" personId="{00000000-0000-0000-0000-000000000000}" id="{6575D580-8FA2-4049-98F0-94225170CAED}">
    <text>A mulitplier for higher shaft friction of sand containing Glauconite. If -1 is used the multiplier is equal to Rf from CPT</text>
  </threadedComment>
</ThreadedComments>
</file>

<file path=xl/threadedComments/threadedComment120.xml><?xml version="1.0" encoding="utf-8"?>
<ThreadedComments xmlns="http://schemas.microsoft.com/office/spreadsheetml/2018/threadedcomments" xmlns:x="http://schemas.openxmlformats.org/spreadsheetml/2006/main">
  <threadedComment ref="AG1" dT="2021-05-31T09:02:19.88" personId="{00000000-0000-0000-0000-000000000000}" id="{1ABE1830-7187-4F2C-BC6E-B350A78B65AB}">
    <text>A mulitplier for higher shaft friction of sand containing Glauconite. If -1 is used the multiplier is equal to Rf from CPT</text>
  </threadedComment>
</ThreadedComments>
</file>

<file path=xl/threadedComments/threadedComment121.xml><?xml version="1.0" encoding="utf-8"?>
<ThreadedComments xmlns="http://schemas.microsoft.com/office/spreadsheetml/2018/threadedcomments" xmlns:x="http://schemas.openxmlformats.org/spreadsheetml/2006/main">
  <threadedComment ref="AG1" dT="2021-05-31T09:02:19.88" personId="{00000000-0000-0000-0000-000000000000}" id="{D931EA0F-9087-4D6A-8DB6-62EEDA8F2685}">
    <text>A mulitplier for higher shaft friction of sand containing Glauconite. If -1 is used the multiplier is equal to Rf from CPT</text>
  </threadedComment>
</ThreadedComments>
</file>

<file path=xl/threadedComments/threadedComment122.xml><?xml version="1.0" encoding="utf-8"?>
<ThreadedComments xmlns="http://schemas.microsoft.com/office/spreadsheetml/2018/threadedcomments" xmlns:x="http://schemas.openxmlformats.org/spreadsheetml/2006/main">
  <threadedComment ref="AG1" dT="2021-05-31T09:02:19.88" personId="{00000000-0000-0000-0000-000000000000}" id="{1ED51AE8-0857-4F26-A7F5-C03E6166D19E}">
    <text>A mulitplier for higher shaft friction of sand containing Glauconite. If -1 is used the multiplier is equal to Rf from CPT</text>
  </threadedComment>
</ThreadedComments>
</file>

<file path=xl/threadedComments/threadedComment123.xml><?xml version="1.0" encoding="utf-8"?>
<ThreadedComments xmlns="http://schemas.microsoft.com/office/spreadsheetml/2018/threadedcomments" xmlns:x="http://schemas.openxmlformats.org/spreadsheetml/2006/main">
  <threadedComment ref="AG1" dT="2021-05-31T09:02:19.88" personId="{00000000-0000-0000-0000-000000000000}" id="{91EB1AD5-121F-4AF3-ADF0-61A7AB4A5EBB}">
    <text>A mulitplier for higher shaft friction of sand containing Glauconite. If -1 is used the multiplier is equal to Rf from CPT</text>
  </threadedComment>
</ThreadedComments>
</file>

<file path=xl/threadedComments/threadedComment124.xml><?xml version="1.0" encoding="utf-8"?>
<ThreadedComments xmlns="http://schemas.microsoft.com/office/spreadsheetml/2018/threadedcomments" xmlns:x="http://schemas.openxmlformats.org/spreadsheetml/2006/main">
  <threadedComment ref="AG1" dT="2021-05-31T09:02:19.88" personId="{00000000-0000-0000-0000-000000000000}" id="{932B7F8D-0A1C-4DE1-9D15-AA45B429C065}">
    <text>A mulitplier for higher shaft friction of sand containing Glauconite. If -1 is used the multiplier is equal to Rf from CPT</text>
  </threadedComment>
</ThreadedComments>
</file>

<file path=xl/threadedComments/threadedComment125.xml><?xml version="1.0" encoding="utf-8"?>
<ThreadedComments xmlns="http://schemas.microsoft.com/office/spreadsheetml/2018/threadedcomments" xmlns:x="http://schemas.openxmlformats.org/spreadsheetml/2006/main">
  <threadedComment ref="AG1" dT="2021-05-31T09:02:19.88" personId="{00000000-0000-0000-0000-000000000000}" id="{C986C523-0AE7-4CB6-AF31-8D0A9354B3CF}">
    <text>A mulitplier for higher shaft friction of sand containing Glauconite. If -1 is used the multiplier is equal to Rf from CPT</text>
  </threadedComment>
</ThreadedComments>
</file>

<file path=xl/threadedComments/threadedComment126.xml><?xml version="1.0" encoding="utf-8"?>
<ThreadedComments xmlns="http://schemas.microsoft.com/office/spreadsheetml/2018/threadedcomments" xmlns:x="http://schemas.openxmlformats.org/spreadsheetml/2006/main">
  <threadedComment ref="AG1" dT="2021-05-31T09:02:19.88" personId="{00000000-0000-0000-0000-000000000000}" id="{0BFE8DFD-D7ED-4A41-8F63-86CEF305883B}">
    <text>A mulitplier for higher shaft friction of sand containing Glauconite. If -1 is used the multiplier is equal to Rf from CPT</text>
  </threadedComment>
</ThreadedComments>
</file>

<file path=xl/threadedComments/threadedComment127.xml><?xml version="1.0" encoding="utf-8"?>
<ThreadedComments xmlns="http://schemas.microsoft.com/office/spreadsheetml/2018/threadedcomments" xmlns:x="http://schemas.openxmlformats.org/spreadsheetml/2006/main">
  <threadedComment ref="AG1" dT="2021-05-31T09:02:19.88" personId="{00000000-0000-0000-0000-000000000000}" id="{3C80C37D-4F81-4A07-BB0D-F7F9356F0F12}">
    <text>A mulitplier for higher shaft friction of sand containing Glauconite. If -1 is used the multiplier is equal to Rf from CPT</text>
  </threadedComment>
</ThreadedComments>
</file>

<file path=xl/threadedComments/threadedComment128.xml><?xml version="1.0" encoding="utf-8"?>
<ThreadedComments xmlns="http://schemas.microsoft.com/office/spreadsheetml/2018/threadedcomments" xmlns:x="http://schemas.openxmlformats.org/spreadsheetml/2006/main">
  <threadedComment ref="AG1" dT="2021-05-31T09:02:19.88" personId="{00000000-0000-0000-0000-000000000000}" id="{3063EBAD-E377-438A-B9B8-87A275078B90}">
    <text>A mulitplier for higher shaft friction of sand containing Glauconite. If -1 is used the multiplier is equal to Rf from CPT</text>
  </threadedComment>
</ThreadedComments>
</file>

<file path=xl/threadedComments/threadedComment129.xml><?xml version="1.0" encoding="utf-8"?>
<ThreadedComments xmlns="http://schemas.microsoft.com/office/spreadsheetml/2018/threadedcomments" xmlns:x="http://schemas.openxmlformats.org/spreadsheetml/2006/main">
  <threadedComment ref="AG1" dT="2021-05-31T09:02:19.88" personId="{00000000-0000-0000-0000-000000000000}" id="{CBC056C8-7BD4-4785-8B05-CDD1691FD790}">
    <text>A mulitplier for higher shaft friction of sand containing Glauconite. If -1 is used the multiplier is equal to Rf from CPT</text>
  </threadedComment>
</ThreadedComments>
</file>

<file path=xl/threadedComments/threadedComment13.xml><?xml version="1.0" encoding="utf-8"?>
<ThreadedComments xmlns="http://schemas.microsoft.com/office/spreadsheetml/2018/threadedcomments" xmlns:x="http://schemas.openxmlformats.org/spreadsheetml/2006/main">
  <threadedComment ref="AG1" dT="2021-05-31T09:02:19.88" personId="{00000000-0000-0000-0000-000000000000}" id="{78C889A4-144E-4710-ADF0-EB28CDF8CBB3}">
    <text>A mulitplier for higher shaft friction of sand containing Glauconite. If -1 is used the multiplier is equal to Rf from CPT</text>
  </threadedComment>
</ThreadedComments>
</file>

<file path=xl/threadedComments/threadedComment130.xml><?xml version="1.0" encoding="utf-8"?>
<ThreadedComments xmlns="http://schemas.microsoft.com/office/spreadsheetml/2018/threadedcomments" xmlns:x="http://schemas.openxmlformats.org/spreadsheetml/2006/main">
  <threadedComment ref="AG1" dT="2021-05-31T09:02:19.88" personId="{00000000-0000-0000-0000-000000000000}" id="{BDC018A3-5477-4074-9ED8-629A00864D2F}">
    <text>A mulitplier for higher shaft friction of sand containing Glauconite. If -1 is used the multiplier is equal to Rf from CPT</text>
  </threadedComment>
</ThreadedComments>
</file>

<file path=xl/threadedComments/threadedComment131.xml><?xml version="1.0" encoding="utf-8"?>
<ThreadedComments xmlns="http://schemas.microsoft.com/office/spreadsheetml/2018/threadedcomments" xmlns:x="http://schemas.openxmlformats.org/spreadsheetml/2006/main">
  <threadedComment ref="AG1" dT="2021-05-31T09:02:19.88" personId="{00000000-0000-0000-0000-000000000000}" id="{1D67F783-79FB-4EB1-92FA-AAE4D7D5528F}">
    <text>A mulitplier for higher shaft friction of sand containing Glauconite. If -1 is used the multiplier is equal to Rf from CPT</text>
  </threadedComment>
</ThreadedComments>
</file>

<file path=xl/threadedComments/threadedComment132.xml><?xml version="1.0" encoding="utf-8"?>
<ThreadedComments xmlns="http://schemas.microsoft.com/office/spreadsheetml/2018/threadedcomments" xmlns:x="http://schemas.openxmlformats.org/spreadsheetml/2006/main">
  <threadedComment ref="AG1" dT="2021-05-31T09:02:19.88" personId="{00000000-0000-0000-0000-000000000000}" id="{3448641E-9A6B-41C3-A0BE-2052279596D9}">
    <text>A mulitplier for higher shaft friction of sand containing Glauconite. If -1 is used the multiplier is equal to Rf from CPT</text>
  </threadedComment>
</ThreadedComments>
</file>

<file path=xl/threadedComments/threadedComment133.xml><?xml version="1.0" encoding="utf-8"?>
<ThreadedComments xmlns="http://schemas.microsoft.com/office/spreadsheetml/2018/threadedcomments" xmlns:x="http://schemas.openxmlformats.org/spreadsheetml/2006/main">
  <threadedComment ref="AG1" dT="2021-05-31T09:02:19.88" personId="{00000000-0000-0000-0000-000000000000}" id="{59A373FF-6AA4-4699-A7E4-B2BA27764E5D}">
    <text>A mulitplier for higher shaft friction of sand containing Glauconite. If -1 is used the multiplier is equal to Rf from CPT</text>
  </threadedComment>
</ThreadedComments>
</file>

<file path=xl/threadedComments/threadedComment134.xml><?xml version="1.0" encoding="utf-8"?>
<ThreadedComments xmlns="http://schemas.microsoft.com/office/spreadsheetml/2018/threadedcomments" xmlns:x="http://schemas.openxmlformats.org/spreadsheetml/2006/main">
  <threadedComment ref="AG1" dT="2021-05-31T09:02:19.88" personId="{00000000-0000-0000-0000-000000000000}" id="{1BAC9C20-C3C4-4093-B505-6D6E4D14B016}">
    <text>A mulitplier for higher shaft friction of sand containing Glauconite. If -1 is used the multiplier is equal to Rf from CPT</text>
  </threadedComment>
</ThreadedComments>
</file>

<file path=xl/threadedComments/threadedComment135.xml><?xml version="1.0" encoding="utf-8"?>
<ThreadedComments xmlns="http://schemas.microsoft.com/office/spreadsheetml/2018/threadedcomments" xmlns:x="http://schemas.openxmlformats.org/spreadsheetml/2006/main">
  <threadedComment ref="AG1" dT="2021-05-31T09:02:19.88" personId="{00000000-0000-0000-0000-000000000000}" id="{C4C8E4B7-1BCA-4644-B4AA-5DBCBC251D72}">
    <text>A mulitplier for higher shaft friction of sand containing Glauconite. If -1 is used the multiplier is equal to Rf from CPT</text>
  </threadedComment>
</ThreadedComments>
</file>

<file path=xl/threadedComments/threadedComment136.xml><?xml version="1.0" encoding="utf-8"?>
<ThreadedComments xmlns="http://schemas.microsoft.com/office/spreadsheetml/2018/threadedcomments" xmlns:x="http://schemas.openxmlformats.org/spreadsheetml/2006/main">
  <threadedComment ref="AG1" dT="2021-05-31T09:02:19.88" personId="{00000000-0000-0000-0000-000000000000}" id="{61F51D41-BB43-4C0D-9907-DB512758637E}">
    <text>A mulitplier for higher shaft friction of sand containing Glauconite. If -1 is used the multiplier is equal to Rf from CPT</text>
  </threadedComment>
</ThreadedComments>
</file>

<file path=xl/threadedComments/threadedComment137.xml><?xml version="1.0" encoding="utf-8"?>
<ThreadedComments xmlns="http://schemas.microsoft.com/office/spreadsheetml/2018/threadedcomments" xmlns:x="http://schemas.openxmlformats.org/spreadsheetml/2006/main">
  <threadedComment ref="AG1" dT="2021-05-31T09:02:19.88" personId="{00000000-0000-0000-0000-000000000000}" id="{D01C9767-8410-4A80-B386-B4BE7DC06D39}">
    <text>A mulitplier for higher shaft friction of sand containing Glauconite. If -1 is used the multiplier is equal to Rf from CPT</text>
  </threadedComment>
</ThreadedComments>
</file>

<file path=xl/threadedComments/threadedComment138.xml><?xml version="1.0" encoding="utf-8"?>
<ThreadedComments xmlns="http://schemas.microsoft.com/office/spreadsheetml/2018/threadedcomments" xmlns:x="http://schemas.openxmlformats.org/spreadsheetml/2006/main">
  <threadedComment ref="AG1" dT="2021-05-31T09:02:19.88" personId="{00000000-0000-0000-0000-000000000000}" id="{34FC6C29-C27D-4D7C-AC90-C55238D05346}">
    <text>A mulitplier for higher shaft friction of sand containing Glauconite. If -1 is used the multiplier is equal to Rf from CPT</text>
  </threadedComment>
</ThreadedComments>
</file>

<file path=xl/threadedComments/threadedComment139.xml><?xml version="1.0" encoding="utf-8"?>
<ThreadedComments xmlns="http://schemas.microsoft.com/office/spreadsheetml/2018/threadedcomments" xmlns:x="http://schemas.openxmlformats.org/spreadsheetml/2006/main">
  <threadedComment ref="AG1" dT="2021-05-31T09:02:19.88" personId="{00000000-0000-0000-0000-000000000000}" id="{71018B40-7FDB-4AF9-982E-1ADBA5975FFD}">
    <text>A mulitplier for higher shaft friction of sand containing Glauconite. If -1 is used the multiplier is equal to Rf from CPT</text>
  </threadedComment>
</ThreadedComments>
</file>

<file path=xl/threadedComments/threadedComment14.xml><?xml version="1.0" encoding="utf-8"?>
<ThreadedComments xmlns="http://schemas.microsoft.com/office/spreadsheetml/2018/threadedcomments" xmlns:x="http://schemas.openxmlformats.org/spreadsheetml/2006/main">
  <threadedComment ref="AG1" dT="2021-05-31T09:02:19.88" personId="{00000000-0000-0000-0000-000000000000}" id="{0482AFF9-E6E4-49EF-A6E1-BA8368E8F75F}">
    <text>A mulitplier for higher shaft friction of sand containing Glauconite. If -1 is used the multiplier is equal to Rf from CPT</text>
  </threadedComment>
</ThreadedComments>
</file>

<file path=xl/threadedComments/threadedComment140.xml><?xml version="1.0" encoding="utf-8"?>
<ThreadedComments xmlns="http://schemas.microsoft.com/office/spreadsheetml/2018/threadedcomments" xmlns:x="http://schemas.openxmlformats.org/spreadsheetml/2006/main">
  <threadedComment ref="AG1" dT="2021-05-31T09:02:19.88" personId="{00000000-0000-0000-0000-000000000000}" id="{2E6588D7-89F2-46A7-987F-CDF918A19D13}">
    <text>A mulitplier for higher shaft friction of sand containing Glauconite. If -1 is used the multiplier is equal to Rf from CPT</text>
  </threadedComment>
</ThreadedComments>
</file>

<file path=xl/threadedComments/threadedComment141.xml><?xml version="1.0" encoding="utf-8"?>
<ThreadedComments xmlns="http://schemas.microsoft.com/office/spreadsheetml/2018/threadedcomments" xmlns:x="http://schemas.openxmlformats.org/spreadsheetml/2006/main">
  <threadedComment ref="AG1" dT="2021-05-31T09:02:19.88" personId="{00000000-0000-0000-0000-000000000000}" id="{5DFFE9B0-3C55-49B2-808D-CA1DA329B652}">
    <text>A mulitplier for higher shaft friction of sand containing Glauconite. If -1 is used the multiplier is equal to Rf from CPT</text>
  </threadedComment>
</ThreadedComments>
</file>

<file path=xl/threadedComments/threadedComment142.xml><?xml version="1.0" encoding="utf-8"?>
<ThreadedComments xmlns="http://schemas.microsoft.com/office/spreadsheetml/2018/threadedcomments" xmlns:x="http://schemas.openxmlformats.org/spreadsheetml/2006/main">
  <threadedComment ref="AG1" dT="2021-05-31T09:02:19.88" personId="{00000000-0000-0000-0000-000000000000}" id="{6B54DD1A-107B-460A-AAF8-5AE19172B880}">
    <text>A mulitplier for higher shaft friction of sand containing Glauconite. If -1 is used the multiplier is equal to Rf from CPT</text>
  </threadedComment>
</ThreadedComments>
</file>

<file path=xl/threadedComments/threadedComment143.xml><?xml version="1.0" encoding="utf-8"?>
<ThreadedComments xmlns="http://schemas.microsoft.com/office/spreadsheetml/2018/threadedcomments" xmlns:x="http://schemas.openxmlformats.org/spreadsheetml/2006/main">
  <threadedComment ref="AG1" dT="2021-05-31T09:02:19.88" personId="{00000000-0000-0000-0000-000000000000}" id="{82C714DF-86D4-47B0-91D4-30929724C0A0}">
    <text>A mulitplier for higher shaft friction of sand containing Glauconite. If -1 is used the multiplier is equal to Rf from CPT</text>
  </threadedComment>
</ThreadedComments>
</file>

<file path=xl/threadedComments/threadedComment144.xml><?xml version="1.0" encoding="utf-8"?>
<ThreadedComments xmlns="http://schemas.microsoft.com/office/spreadsheetml/2018/threadedcomments" xmlns:x="http://schemas.openxmlformats.org/spreadsheetml/2006/main">
  <threadedComment ref="AG1" dT="2021-05-31T09:02:19.88" personId="{00000000-0000-0000-0000-000000000000}" id="{899F7442-E248-4C38-929C-737645006CC3}">
    <text>A mulitplier for higher shaft friction of sand containing Glauconite. If -1 is used the multiplier is equal to Rf from CPT</text>
  </threadedComment>
</ThreadedComments>
</file>

<file path=xl/threadedComments/threadedComment145.xml><?xml version="1.0" encoding="utf-8"?>
<ThreadedComments xmlns="http://schemas.microsoft.com/office/spreadsheetml/2018/threadedcomments" xmlns:x="http://schemas.openxmlformats.org/spreadsheetml/2006/main">
  <threadedComment ref="AG1" dT="2021-05-31T09:02:19.88" personId="{00000000-0000-0000-0000-000000000000}" id="{BF63D5FD-61E8-4AEC-BD15-3D2A260AC27A}">
    <text>A mulitplier for higher shaft friction of sand containing Glauconite. If -1 is used the multiplier is equal to Rf from CPT</text>
  </threadedComment>
</ThreadedComments>
</file>

<file path=xl/threadedComments/threadedComment146.xml><?xml version="1.0" encoding="utf-8"?>
<ThreadedComments xmlns="http://schemas.microsoft.com/office/spreadsheetml/2018/threadedcomments" xmlns:x="http://schemas.openxmlformats.org/spreadsheetml/2006/main">
  <threadedComment ref="AG1" dT="2021-05-31T09:02:19.88" personId="{00000000-0000-0000-0000-000000000000}" id="{70E39289-98B5-4FB8-AD02-FD10E2965BC4}">
    <text>A mulitplier for higher shaft friction of sand containing Glauconite. If -1 is used the multiplier is equal to Rf from CPT</text>
  </threadedComment>
</ThreadedComments>
</file>

<file path=xl/threadedComments/threadedComment147.xml><?xml version="1.0" encoding="utf-8"?>
<ThreadedComments xmlns="http://schemas.microsoft.com/office/spreadsheetml/2018/threadedcomments" xmlns:x="http://schemas.openxmlformats.org/spreadsheetml/2006/main">
  <threadedComment ref="AG1" dT="2021-05-31T09:02:19.88" personId="{00000000-0000-0000-0000-000000000000}" id="{F3F8230D-6E9B-4F0B-B2CC-7E2340B48EF6}">
    <text>A mulitplier for higher shaft friction of sand containing Glauconite. If -1 is used the multiplier is equal to Rf from CPT</text>
  </threadedComment>
</ThreadedComments>
</file>

<file path=xl/threadedComments/threadedComment148.xml><?xml version="1.0" encoding="utf-8"?>
<ThreadedComments xmlns="http://schemas.microsoft.com/office/spreadsheetml/2018/threadedcomments" xmlns:x="http://schemas.openxmlformats.org/spreadsheetml/2006/main">
  <threadedComment ref="AG1" dT="2021-05-31T09:02:19.88" personId="{00000000-0000-0000-0000-000000000000}" id="{562865AF-455C-4ED6-A2DB-AF3D754661D7}">
    <text>A mulitplier for higher shaft friction of sand containing Glauconite. If -1 is used the multiplier is equal to Rf from CPT</text>
  </threadedComment>
</ThreadedComments>
</file>

<file path=xl/threadedComments/threadedComment149.xml><?xml version="1.0" encoding="utf-8"?>
<ThreadedComments xmlns="http://schemas.microsoft.com/office/spreadsheetml/2018/threadedcomments" xmlns:x="http://schemas.openxmlformats.org/spreadsheetml/2006/main">
  <threadedComment ref="AG1" dT="2021-05-31T09:02:19.88" personId="{00000000-0000-0000-0000-000000000000}" id="{9DE397EF-1E98-4BE8-9A16-2956EEBBF409}">
    <text>A mulitplier for higher shaft friction of sand containing Glauconite. If -1 is used the multiplier is equal to Rf from CPT</text>
  </threadedComment>
</ThreadedComments>
</file>

<file path=xl/threadedComments/threadedComment15.xml><?xml version="1.0" encoding="utf-8"?>
<ThreadedComments xmlns="http://schemas.microsoft.com/office/spreadsheetml/2018/threadedcomments" xmlns:x="http://schemas.openxmlformats.org/spreadsheetml/2006/main">
  <threadedComment ref="AG1" dT="2021-05-31T09:02:19.88" personId="{00000000-0000-0000-0000-000000000000}" id="{66DD8906-0893-401C-AA33-991800C83637}">
    <text>A mulitplier for higher shaft friction of sand containing Glauconite. If -1 is used the multiplier is equal to Rf from CPT</text>
  </threadedComment>
</ThreadedComments>
</file>

<file path=xl/threadedComments/threadedComment150.xml><?xml version="1.0" encoding="utf-8"?>
<ThreadedComments xmlns="http://schemas.microsoft.com/office/spreadsheetml/2018/threadedcomments" xmlns:x="http://schemas.openxmlformats.org/spreadsheetml/2006/main">
  <threadedComment ref="AG1" dT="2021-05-31T09:02:19.88" personId="{00000000-0000-0000-0000-000000000000}" id="{33321C36-3615-4574-BCDC-AA010DFD83A1}">
    <text>A mulitplier for higher shaft friction of sand containing Glauconite. If -1 is used the multiplier is equal to Rf from CPT</text>
  </threadedComment>
</ThreadedComments>
</file>

<file path=xl/threadedComments/threadedComment151.xml><?xml version="1.0" encoding="utf-8"?>
<ThreadedComments xmlns="http://schemas.microsoft.com/office/spreadsheetml/2018/threadedcomments" xmlns:x="http://schemas.openxmlformats.org/spreadsheetml/2006/main">
  <threadedComment ref="AG1" dT="2021-05-31T09:02:19.88" personId="{00000000-0000-0000-0000-000000000000}" id="{17E85335-735F-405B-BDC5-11153AD026FC}">
    <text>A mulitplier for higher shaft friction of sand containing Glauconite. If -1 is used the multiplier is equal to Rf from CPT</text>
  </threadedComment>
</ThreadedComments>
</file>

<file path=xl/threadedComments/threadedComment152.xml><?xml version="1.0" encoding="utf-8"?>
<ThreadedComments xmlns="http://schemas.microsoft.com/office/spreadsheetml/2018/threadedcomments" xmlns:x="http://schemas.openxmlformats.org/spreadsheetml/2006/main">
  <threadedComment ref="AG1" dT="2021-05-31T09:02:19.88" personId="{00000000-0000-0000-0000-000000000000}" id="{B2C4A97E-8D2A-422C-94CE-D4FA47948A75}">
    <text>A mulitplier for higher shaft friction of sand containing Glauconite. If -1 is used the multiplier is equal to Rf from CPT</text>
  </threadedComment>
</ThreadedComments>
</file>

<file path=xl/threadedComments/threadedComment153.xml><?xml version="1.0" encoding="utf-8"?>
<ThreadedComments xmlns="http://schemas.microsoft.com/office/spreadsheetml/2018/threadedcomments" xmlns:x="http://schemas.openxmlformats.org/spreadsheetml/2006/main">
  <threadedComment ref="AG1" dT="2021-05-31T09:02:19.88" personId="{00000000-0000-0000-0000-000000000000}" id="{A561AD92-6293-4535-97A4-CF65BBD31E6A}">
    <text>A mulitplier for higher shaft friction of sand containing Glauconite. If -1 is used the multiplier is equal to Rf from CPT</text>
  </threadedComment>
</ThreadedComments>
</file>

<file path=xl/threadedComments/threadedComment154.xml><?xml version="1.0" encoding="utf-8"?>
<ThreadedComments xmlns="http://schemas.microsoft.com/office/spreadsheetml/2018/threadedcomments" xmlns:x="http://schemas.openxmlformats.org/spreadsheetml/2006/main">
  <threadedComment ref="AG1" dT="2021-05-31T09:02:19.88" personId="{00000000-0000-0000-0000-000000000000}" id="{DF34E750-FB6A-4F9C-9398-66F9F65DC90A}">
    <text>A mulitplier for higher shaft friction of sand containing Glauconite. If -1 is used the multiplier is equal to Rf from CPT</text>
  </threadedComment>
</ThreadedComments>
</file>

<file path=xl/threadedComments/threadedComment155.xml><?xml version="1.0" encoding="utf-8"?>
<ThreadedComments xmlns="http://schemas.microsoft.com/office/spreadsheetml/2018/threadedcomments" xmlns:x="http://schemas.openxmlformats.org/spreadsheetml/2006/main">
  <threadedComment ref="AG1" dT="2021-05-31T09:02:19.88" personId="{00000000-0000-0000-0000-000000000000}" id="{CC7A0E2D-2C38-4303-BFDA-4EBC9FC19CA8}">
    <text>A mulitplier for higher shaft friction of sand containing Glauconite. If -1 is used the multiplier is equal to Rf from CPT</text>
  </threadedComment>
</ThreadedComments>
</file>

<file path=xl/threadedComments/threadedComment156.xml><?xml version="1.0" encoding="utf-8"?>
<ThreadedComments xmlns="http://schemas.microsoft.com/office/spreadsheetml/2018/threadedcomments" xmlns:x="http://schemas.openxmlformats.org/spreadsheetml/2006/main">
  <threadedComment ref="AG1" dT="2021-05-31T09:02:19.88" personId="{00000000-0000-0000-0000-000000000000}" id="{F63032D2-C3D5-43FF-84A0-D071567BF7D2}">
    <text>A mulitplier for higher shaft friction of sand containing Glauconite. If -1 is used the multiplier is equal to Rf from CPT</text>
  </threadedComment>
</ThreadedComments>
</file>

<file path=xl/threadedComments/threadedComment157.xml><?xml version="1.0" encoding="utf-8"?>
<ThreadedComments xmlns="http://schemas.microsoft.com/office/spreadsheetml/2018/threadedcomments" xmlns:x="http://schemas.openxmlformats.org/spreadsheetml/2006/main">
  <threadedComment ref="AG1" dT="2021-05-31T09:02:19.88" personId="{00000000-0000-0000-0000-000000000000}" id="{3C942EC9-B6FB-49BE-93B5-7F572C9110CE}">
    <text>A mulitplier for higher shaft friction of sand containing Glauconite. If -1 is used the multiplier is equal to Rf from CPT</text>
  </threadedComment>
</ThreadedComments>
</file>

<file path=xl/threadedComments/threadedComment158.xml><?xml version="1.0" encoding="utf-8"?>
<ThreadedComments xmlns="http://schemas.microsoft.com/office/spreadsheetml/2018/threadedcomments" xmlns:x="http://schemas.openxmlformats.org/spreadsheetml/2006/main">
  <threadedComment ref="AG1" dT="2021-05-31T09:02:19.88" personId="{00000000-0000-0000-0000-000000000000}" id="{C8E49FD9-326E-4E40-8119-7C84038F52B9}">
    <text>A mulitplier for higher shaft friction of sand containing Glauconite. If -1 is used the multiplier is equal to Rf from CPT</text>
  </threadedComment>
</ThreadedComments>
</file>

<file path=xl/threadedComments/threadedComment159.xml><?xml version="1.0" encoding="utf-8"?>
<ThreadedComments xmlns="http://schemas.microsoft.com/office/spreadsheetml/2018/threadedcomments" xmlns:x="http://schemas.openxmlformats.org/spreadsheetml/2006/main">
  <threadedComment ref="AG1" dT="2021-05-31T09:02:19.88" personId="{00000000-0000-0000-0000-000000000000}" id="{9D11E0C7-7DA9-438C-AD16-42CA09969DE2}">
    <text>A mulitplier for higher shaft friction of sand containing Glauconite. If -1 is used the multiplier is equal to Rf from CPT</text>
  </threadedComment>
</ThreadedComments>
</file>

<file path=xl/threadedComments/threadedComment16.xml><?xml version="1.0" encoding="utf-8"?>
<ThreadedComments xmlns="http://schemas.microsoft.com/office/spreadsheetml/2018/threadedcomments" xmlns:x="http://schemas.openxmlformats.org/spreadsheetml/2006/main">
  <threadedComment ref="AG1" dT="2021-05-31T09:02:19.88" personId="{00000000-0000-0000-0000-000000000000}" id="{D874438E-4976-4912-8027-B6CD0D5D0642}">
    <text>A mulitplier for higher shaft friction of sand containing Glauconite. If -1 is used the multiplier is equal to Rf from CPT</text>
  </threadedComment>
</ThreadedComments>
</file>

<file path=xl/threadedComments/threadedComment160.xml><?xml version="1.0" encoding="utf-8"?>
<ThreadedComments xmlns="http://schemas.microsoft.com/office/spreadsheetml/2018/threadedcomments" xmlns:x="http://schemas.openxmlformats.org/spreadsheetml/2006/main">
  <threadedComment ref="AG1" dT="2021-05-31T09:02:19.88" personId="{00000000-0000-0000-0000-000000000000}" id="{676B74E2-8AA1-442A-999C-8ACDA8B45815}">
    <text>A mulitplier for higher shaft friction of sand containing Glauconite. If -1 is used the multiplier is equal to Rf from CPT</text>
  </threadedComment>
</ThreadedComments>
</file>

<file path=xl/threadedComments/threadedComment161.xml><?xml version="1.0" encoding="utf-8"?>
<ThreadedComments xmlns="http://schemas.microsoft.com/office/spreadsheetml/2018/threadedcomments" xmlns:x="http://schemas.openxmlformats.org/spreadsheetml/2006/main">
  <threadedComment ref="AG1" dT="2021-05-31T09:02:19.88" personId="{00000000-0000-0000-0000-000000000000}" id="{DD39694C-25A2-4710-BAAA-3323264B0A5B}">
    <text>A mulitplier for higher shaft friction of sand containing Glauconite. If -1 is used the multiplier is equal to Rf from CPT</text>
  </threadedComment>
</ThreadedComments>
</file>

<file path=xl/threadedComments/threadedComment162.xml><?xml version="1.0" encoding="utf-8"?>
<ThreadedComments xmlns="http://schemas.microsoft.com/office/spreadsheetml/2018/threadedcomments" xmlns:x="http://schemas.openxmlformats.org/spreadsheetml/2006/main">
  <threadedComment ref="AG1" dT="2021-05-31T09:02:19.88" personId="{00000000-0000-0000-0000-000000000000}" id="{4BE7D57A-F946-4516-AF17-49ACB46A9D93}">
    <text>A mulitplier for higher shaft friction of sand containing Glauconite. If -1 is used the multiplier is equal to Rf from CPT</text>
  </threadedComment>
</ThreadedComments>
</file>

<file path=xl/threadedComments/threadedComment163.xml><?xml version="1.0" encoding="utf-8"?>
<ThreadedComments xmlns="http://schemas.microsoft.com/office/spreadsheetml/2018/threadedcomments" xmlns:x="http://schemas.openxmlformats.org/spreadsheetml/2006/main">
  <threadedComment ref="AG1" dT="2021-05-31T09:02:19.88" personId="{00000000-0000-0000-0000-000000000000}" id="{8C3C6588-8101-439A-BB97-894ADBC85396}">
    <text>A mulitplier for higher shaft friction of sand containing Glauconite. If -1 is used the multiplier is equal to Rf from CPT</text>
  </threadedComment>
</ThreadedComments>
</file>

<file path=xl/threadedComments/threadedComment164.xml><?xml version="1.0" encoding="utf-8"?>
<ThreadedComments xmlns="http://schemas.microsoft.com/office/spreadsheetml/2018/threadedcomments" xmlns:x="http://schemas.openxmlformats.org/spreadsheetml/2006/main">
  <threadedComment ref="AG1" dT="2021-05-31T09:02:19.88" personId="{00000000-0000-0000-0000-000000000000}" id="{7BA73E17-D901-43CC-B699-C0492F3A76FD}">
    <text>A mulitplier for higher shaft friction of sand containing Glauconite. If -1 is used the multiplier is equal to Rf from CPT</text>
  </threadedComment>
</ThreadedComments>
</file>

<file path=xl/threadedComments/threadedComment165.xml><?xml version="1.0" encoding="utf-8"?>
<ThreadedComments xmlns="http://schemas.microsoft.com/office/spreadsheetml/2018/threadedcomments" xmlns:x="http://schemas.openxmlformats.org/spreadsheetml/2006/main">
  <threadedComment ref="AG1" dT="2021-05-31T09:02:19.88" personId="{00000000-0000-0000-0000-000000000000}" id="{EE6999A3-3454-4E18-AD41-2D6E419288FE}">
    <text>A mulitplier for higher shaft friction of sand containing Glauconite. If -1 is used the multiplier is equal to Rf from CPT</text>
  </threadedComment>
</ThreadedComments>
</file>

<file path=xl/threadedComments/threadedComment17.xml><?xml version="1.0" encoding="utf-8"?>
<ThreadedComments xmlns="http://schemas.microsoft.com/office/spreadsheetml/2018/threadedcomments" xmlns:x="http://schemas.openxmlformats.org/spreadsheetml/2006/main">
  <threadedComment ref="AG1" dT="2021-05-31T09:02:19.88" personId="{00000000-0000-0000-0000-000000000000}" id="{CA2EC82C-4CEC-450B-A488-4D7B8B0979D6}">
    <text>A mulitplier for higher shaft friction of sand containing Glauconite. If -1 is used the multiplier is equal to Rf from CPT</text>
  </threadedComment>
</ThreadedComments>
</file>

<file path=xl/threadedComments/threadedComment18.xml><?xml version="1.0" encoding="utf-8"?>
<ThreadedComments xmlns="http://schemas.microsoft.com/office/spreadsheetml/2018/threadedcomments" xmlns:x="http://schemas.openxmlformats.org/spreadsheetml/2006/main">
  <threadedComment ref="AG1" dT="2021-05-31T09:02:19.88" personId="{00000000-0000-0000-0000-000000000000}" id="{8E27F36E-AC52-4F11-9153-94DEB9B4A5C8}">
    <text>A mulitplier for higher shaft friction of sand containing Glauconite. If -1 is used the multiplier is equal to Rf from CPT</text>
  </threadedComment>
</ThreadedComments>
</file>

<file path=xl/threadedComments/threadedComment19.xml><?xml version="1.0" encoding="utf-8"?>
<ThreadedComments xmlns="http://schemas.microsoft.com/office/spreadsheetml/2018/threadedcomments" xmlns:x="http://schemas.openxmlformats.org/spreadsheetml/2006/main">
  <threadedComment ref="AG1" dT="2021-05-31T09:02:19.88" personId="{00000000-0000-0000-0000-000000000000}" id="{0C0723B3-7E92-4511-957D-EE36F234D0A6}">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793A2CCC-D40A-4491-98F1-8B15CE3ABB24}">
    <text>A mulitplier for higher shaft friction of sand containing Glauconite. If -1 is used the multiplier is equal to Rf from CPT</text>
  </threadedComment>
</ThreadedComments>
</file>

<file path=xl/threadedComments/threadedComment20.xml><?xml version="1.0" encoding="utf-8"?>
<ThreadedComments xmlns="http://schemas.microsoft.com/office/spreadsheetml/2018/threadedcomments" xmlns:x="http://schemas.openxmlformats.org/spreadsheetml/2006/main">
  <threadedComment ref="AG1" dT="2021-05-31T09:02:19.88" personId="{00000000-0000-0000-0000-000000000000}" id="{04C2685F-119A-41D6-A6B9-EA47FBF2B80A}">
    <text>A mulitplier for higher shaft friction of sand containing Glauconite. If -1 is used the multiplier is equal to Rf from CPT</text>
  </threadedComment>
</ThreadedComments>
</file>

<file path=xl/threadedComments/threadedComment21.xml><?xml version="1.0" encoding="utf-8"?>
<ThreadedComments xmlns="http://schemas.microsoft.com/office/spreadsheetml/2018/threadedcomments" xmlns:x="http://schemas.openxmlformats.org/spreadsheetml/2006/main">
  <threadedComment ref="AG1" dT="2021-05-31T09:02:19.88" personId="{00000000-0000-0000-0000-000000000000}" id="{5E5D3B15-9947-42AD-AA52-F64F41F1819A}">
    <text>A mulitplier for higher shaft friction of sand containing Glauconite. If -1 is used the multiplier is equal to Rf from CPT</text>
  </threadedComment>
</ThreadedComments>
</file>

<file path=xl/threadedComments/threadedComment22.xml><?xml version="1.0" encoding="utf-8"?>
<ThreadedComments xmlns="http://schemas.microsoft.com/office/spreadsheetml/2018/threadedcomments" xmlns:x="http://schemas.openxmlformats.org/spreadsheetml/2006/main">
  <threadedComment ref="AG1" dT="2021-05-31T09:02:19.88" personId="{00000000-0000-0000-0000-000000000000}" id="{9DC3710D-6ACE-4A29-981B-E7517DA4B05A}">
    <text>A mulitplier for higher shaft friction of sand containing Glauconite. If -1 is used the multiplier is equal to Rf from CPT</text>
  </threadedComment>
</ThreadedComments>
</file>

<file path=xl/threadedComments/threadedComment23.xml><?xml version="1.0" encoding="utf-8"?>
<ThreadedComments xmlns="http://schemas.microsoft.com/office/spreadsheetml/2018/threadedcomments" xmlns:x="http://schemas.openxmlformats.org/spreadsheetml/2006/main">
  <threadedComment ref="AG1" dT="2021-05-31T09:02:19.88" personId="{00000000-0000-0000-0000-000000000000}" id="{A9A196E2-DC5C-4477-BAAC-A07D252CE9D4}">
    <text>A mulitplier for higher shaft friction of sand containing Glauconite. If -1 is used the multiplier is equal to Rf from CPT</text>
  </threadedComment>
</ThreadedComments>
</file>

<file path=xl/threadedComments/threadedComment24.xml><?xml version="1.0" encoding="utf-8"?>
<ThreadedComments xmlns="http://schemas.microsoft.com/office/spreadsheetml/2018/threadedcomments" xmlns:x="http://schemas.openxmlformats.org/spreadsheetml/2006/main">
  <threadedComment ref="AG1" dT="2021-05-31T09:02:19.88" personId="{00000000-0000-0000-0000-000000000000}" id="{C208046D-2B76-488D-B32D-FBBD27786E60}">
    <text>A mulitplier for higher shaft friction of sand containing Glauconite. If -1 is used the multiplier is equal to Rf from CPT</text>
  </threadedComment>
</ThreadedComments>
</file>

<file path=xl/threadedComments/threadedComment25.xml><?xml version="1.0" encoding="utf-8"?>
<ThreadedComments xmlns="http://schemas.microsoft.com/office/spreadsheetml/2018/threadedcomments" xmlns:x="http://schemas.openxmlformats.org/spreadsheetml/2006/main">
  <threadedComment ref="AG1" dT="2021-05-31T09:02:19.88" personId="{00000000-0000-0000-0000-000000000000}" id="{98AC0FC1-6B5F-4DB9-A3AD-3202F3E5300B}">
    <text>A mulitplier for higher shaft friction of sand containing Glauconite. If -1 is used the multiplier is equal to Rf from CPT</text>
  </threadedComment>
</ThreadedComments>
</file>

<file path=xl/threadedComments/threadedComment26.xml><?xml version="1.0" encoding="utf-8"?>
<ThreadedComments xmlns="http://schemas.microsoft.com/office/spreadsheetml/2018/threadedcomments" xmlns:x="http://schemas.openxmlformats.org/spreadsheetml/2006/main">
  <threadedComment ref="AG1" dT="2021-05-31T09:02:19.88" personId="{00000000-0000-0000-0000-000000000000}" id="{95E9191C-94AB-4E5B-A925-8702C32E2F48}">
    <text>A mulitplier for higher shaft friction of sand containing Glauconite. If -1 is used the multiplier is equal to Rf from CPT</text>
  </threadedComment>
</ThreadedComments>
</file>

<file path=xl/threadedComments/threadedComment27.xml><?xml version="1.0" encoding="utf-8"?>
<ThreadedComments xmlns="http://schemas.microsoft.com/office/spreadsheetml/2018/threadedcomments" xmlns:x="http://schemas.openxmlformats.org/spreadsheetml/2006/main">
  <threadedComment ref="AG1" dT="2021-05-31T09:02:19.88" personId="{00000000-0000-0000-0000-000000000000}" id="{C4E01D99-3A01-4421-9DA9-D85122293BE5}">
    <text>A mulitplier for higher shaft friction of sand containing Glauconite. If -1 is used the multiplier is equal to Rf from CPT</text>
  </threadedComment>
</ThreadedComments>
</file>

<file path=xl/threadedComments/threadedComment28.xml><?xml version="1.0" encoding="utf-8"?>
<ThreadedComments xmlns="http://schemas.microsoft.com/office/spreadsheetml/2018/threadedcomments" xmlns:x="http://schemas.openxmlformats.org/spreadsheetml/2006/main">
  <threadedComment ref="AG1" dT="2021-05-31T09:02:19.88" personId="{00000000-0000-0000-0000-000000000000}" id="{4973436A-7532-4130-87CE-4CD18D93FC0A}">
    <text>A mulitplier for higher shaft friction of sand containing Glauconite. If -1 is used the multiplier is equal to Rf from CPT</text>
  </threadedComment>
</ThreadedComments>
</file>

<file path=xl/threadedComments/threadedComment29.xml><?xml version="1.0" encoding="utf-8"?>
<ThreadedComments xmlns="http://schemas.microsoft.com/office/spreadsheetml/2018/threadedcomments" xmlns:x="http://schemas.openxmlformats.org/spreadsheetml/2006/main">
  <threadedComment ref="AG1" dT="2021-05-31T09:02:19.88" personId="{00000000-0000-0000-0000-000000000000}" id="{9F15AB4E-F8D1-4D1B-9409-7E556C995C83}">
    <text>A mulitplier for higher shaft friction of sand containing Glauconite. If -1 is used the multiplier is equal to Rf from CPT</text>
  </threadedComment>
</ThreadedComments>
</file>

<file path=xl/threadedComments/threadedComment3.xml><?xml version="1.0" encoding="utf-8"?>
<ThreadedComments xmlns="http://schemas.microsoft.com/office/spreadsheetml/2018/threadedcomments" xmlns:x="http://schemas.openxmlformats.org/spreadsheetml/2006/main">
  <threadedComment ref="AG1" dT="2021-05-31T09:02:19.88" personId="{00000000-0000-0000-0000-000000000000}" id="{94789076-7DAF-414C-BF68-BAE1F0257BB9}">
    <text>A mulitplier for higher shaft friction of sand containing Glauconite. If -1 is used the multiplier is equal to Rf from CPT</text>
  </threadedComment>
</ThreadedComments>
</file>

<file path=xl/threadedComments/threadedComment30.xml><?xml version="1.0" encoding="utf-8"?>
<ThreadedComments xmlns="http://schemas.microsoft.com/office/spreadsheetml/2018/threadedcomments" xmlns:x="http://schemas.openxmlformats.org/spreadsheetml/2006/main">
  <threadedComment ref="AG1" dT="2021-05-31T09:02:19.88" personId="{00000000-0000-0000-0000-000000000000}" id="{CBDD7E61-FE7A-468C-A7B3-0E77C17C6330}">
    <text>A mulitplier for higher shaft friction of sand containing Glauconite. If -1 is used the multiplier is equal to Rf from CPT</text>
  </threadedComment>
</ThreadedComments>
</file>

<file path=xl/threadedComments/threadedComment31.xml><?xml version="1.0" encoding="utf-8"?>
<ThreadedComments xmlns="http://schemas.microsoft.com/office/spreadsheetml/2018/threadedcomments" xmlns:x="http://schemas.openxmlformats.org/spreadsheetml/2006/main">
  <threadedComment ref="AG1" dT="2021-05-31T09:02:19.88" personId="{00000000-0000-0000-0000-000000000000}" id="{945AFAAE-CFF0-4C06-BD25-61DC21C25448}">
    <text>A mulitplier for higher shaft friction of sand containing Glauconite. If -1 is used the multiplier is equal to Rf from CPT</text>
  </threadedComment>
</ThreadedComments>
</file>

<file path=xl/threadedComments/threadedComment32.xml><?xml version="1.0" encoding="utf-8"?>
<ThreadedComments xmlns="http://schemas.microsoft.com/office/spreadsheetml/2018/threadedcomments" xmlns:x="http://schemas.openxmlformats.org/spreadsheetml/2006/main">
  <threadedComment ref="AG1" dT="2021-05-31T09:02:19.88" personId="{00000000-0000-0000-0000-000000000000}" id="{E7D2FC78-2C70-434F-8ECB-638BC8B3D342}">
    <text>A mulitplier for higher shaft friction of sand containing Glauconite. If -1 is used the multiplier is equal to Rf from CPT</text>
  </threadedComment>
</ThreadedComments>
</file>

<file path=xl/threadedComments/threadedComment33.xml><?xml version="1.0" encoding="utf-8"?>
<ThreadedComments xmlns="http://schemas.microsoft.com/office/spreadsheetml/2018/threadedcomments" xmlns:x="http://schemas.openxmlformats.org/spreadsheetml/2006/main">
  <threadedComment ref="AG1" dT="2021-05-31T09:02:19.88" personId="{00000000-0000-0000-0000-000000000000}" id="{D447C28B-6D6B-4FF6-97BA-6C1307DA742A}">
    <text>A mulitplier for higher shaft friction of sand containing Glauconite. If -1 is used the multiplier is equal to Rf from CPT</text>
  </threadedComment>
</ThreadedComments>
</file>

<file path=xl/threadedComments/threadedComment34.xml><?xml version="1.0" encoding="utf-8"?>
<ThreadedComments xmlns="http://schemas.microsoft.com/office/spreadsheetml/2018/threadedcomments" xmlns:x="http://schemas.openxmlformats.org/spreadsheetml/2006/main">
  <threadedComment ref="AG1" dT="2021-05-31T09:02:19.88" personId="{00000000-0000-0000-0000-000000000000}" id="{1754DF8D-DFB1-4FD1-BE0A-CD873F925353}">
    <text>A mulitplier for higher shaft friction of sand containing Glauconite. If -1 is used the multiplier is equal to Rf from CPT</text>
  </threadedComment>
</ThreadedComments>
</file>

<file path=xl/threadedComments/threadedComment35.xml><?xml version="1.0" encoding="utf-8"?>
<ThreadedComments xmlns="http://schemas.microsoft.com/office/spreadsheetml/2018/threadedcomments" xmlns:x="http://schemas.openxmlformats.org/spreadsheetml/2006/main">
  <threadedComment ref="AG1" dT="2021-05-31T09:02:19.88" personId="{00000000-0000-0000-0000-000000000000}" id="{605CD85A-2556-4220-A34C-0279E43EAF00}">
    <text>A mulitplier for higher shaft friction of sand containing Glauconite. If -1 is used the multiplier is equal to Rf from CPT</text>
  </threadedComment>
</ThreadedComments>
</file>

<file path=xl/threadedComments/threadedComment36.xml><?xml version="1.0" encoding="utf-8"?>
<ThreadedComments xmlns="http://schemas.microsoft.com/office/spreadsheetml/2018/threadedcomments" xmlns:x="http://schemas.openxmlformats.org/spreadsheetml/2006/main">
  <threadedComment ref="AG1" dT="2021-05-31T09:02:19.88" personId="{00000000-0000-0000-0000-000000000000}" id="{6F3E653A-60B8-45E6-A4C7-D6AEBEFDF44A}">
    <text>A mulitplier for higher shaft friction of sand containing Glauconite. If -1 is used the multiplier is equal to Rf from CPT</text>
  </threadedComment>
</ThreadedComments>
</file>

<file path=xl/threadedComments/threadedComment37.xml><?xml version="1.0" encoding="utf-8"?>
<ThreadedComments xmlns="http://schemas.microsoft.com/office/spreadsheetml/2018/threadedcomments" xmlns:x="http://schemas.openxmlformats.org/spreadsheetml/2006/main">
  <threadedComment ref="AG1" dT="2021-05-31T09:02:19.88" personId="{00000000-0000-0000-0000-000000000000}" id="{631D7E23-B849-4301-8D77-8BDB7FD583AE}">
    <text>A mulitplier for higher shaft friction of sand containing Glauconite. If -1 is used the multiplier is equal to Rf from CPT</text>
  </threadedComment>
</ThreadedComments>
</file>

<file path=xl/threadedComments/threadedComment38.xml><?xml version="1.0" encoding="utf-8"?>
<ThreadedComments xmlns="http://schemas.microsoft.com/office/spreadsheetml/2018/threadedcomments" xmlns:x="http://schemas.openxmlformats.org/spreadsheetml/2006/main">
  <threadedComment ref="AG1" dT="2021-05-31T09:02:19.88" personId="{00000000-0000-0000-0000-000000000000}" id="{46902EA3-EE4D-4D92-A9F6-DA5AF6B184A9}">
    <text>A mulitplier for higher shaft friction of sand containing Glauconite. If -1 is used the multiplier is equal to Rf from CPT</text>
  </threadedComment>
</ThreadedComments>
</file>

<file path=xl/threadedComments/threadedComment39.xml><?xml version="1.0" encoding="utf-8"?>
<ThreadedComments xmlns="http://schemas.microsoft.com/office/spreadsheetml/2018/threadedcomments" xmlns:x="http://schemas.openxmlformats.org/spreadsheetml/2006/main">
  <threadedComment ref="AG1" dT="2021-05-31T09:02:19.88" personId="{00000000-0000-0000-0000-000000000000}" id="{9427B064-A69B-42D3-8394-8B8CFD8D09C7}">
    <text>A mulitplier for higher shaft friction of sand containing Glauconite. If -1 is used the multiplier is equal to Rf from CPT</text>
  </threadedComment>
</ThreadedComments>
</file>

<file path=xl/threadedComments/threadedComment4.xml><?xml version="1.0" encoding="utf-8"?>
<ThreadedComments xmlns="http://schemas.microsoft.com/office/spreadsheetml/2018/threadedcomments" xmlns:x="http://schemas.openxmlformats.org/spreadsheetml/2006/main">
  <threadedComment ref="AG1" dT="2021-05-31T09:02:19.88" personId="{00000000-0000-0000-0000-000000000000}" id="{E4C39EEB-D3EF-4C36-ACCB-2E5C8304CE3C}">
    <text>A mulitplier for higher shaft friction of sand containing Glauconite. If -1 is used the multiplier is equal to Rf from CPT</text>
  </threadedComment>
</ThreadedComments>
</file>

<file path=xl/threadedComments/threadedComment40.xml><?xml version="1.0" encoding="utf-8"?>
<ThreadedComments xmlns="http://schemas.microsoft.com/office/spreadsheetml/2018/threadedcomments" xmlns:x="http://schemas.openxmlformats.org/spreadsheetml/2006/main">
  <threadedComment ref="AG1" dT="2021-05-31T09:02:19.88" personId="{00000000-0000-0000-0000-000000000000}" id="{D6077613-9F63-436B-A223-7CA5FEE4EA61}">
    <text>A mulitplier for higher shaft friction of sand containing Glauconite. If -1 is used the multiplier is equal to Rf from CPT</text>
  </threadedComment>
</ThreadedComments>
</file>

<file path=xl/threadedComments/threadedComment41.xml><?xml version="1.0" encoding="utf-8"?>
<ThreadedComments xmlns="http://schemas.microsoft.com/office/spreadsheetml/2018/threadedcomments" xmlns:x="http://schemas.openxmlformats.org/spreadsheetml/2006/main">
  <threadedComment ref="AG1" dT="2021-05-31T09:02:19.88" personId="{00000000-0000-0000-0000-000000000000}" id="{628589CC-A388-4AD0-9AEF-00C5AB434DEC}">
    <text>A mulitplier for higher shaft friction of sand containing Glauconite. If -1 is used the multiplier is equal to Rf from CPT</text>
  </threadedComment>
</ThreadedComments>
</file>

<file path=xl/threadedComments/threadedComment42.xml><?xml version="1.0" encoding="utf-8"?>
<ThreadedComments xmlns="http://schemas.microsoft.com/office/spreadsheetml/2018/threadedcomments" xmlns:x="http://schemas.openxmlformats.org/spreadsheetml/2006/main">
  <threadedComment ref="AG1" dT="2021-05-31T09:02:19.88" personId="{00000000-0000-0000-0000-000000000000}" id="{B89B8347-6EC3-4952-8F79-81CF4A488856}">
    <text>A mulitplier for higher shaft friction of sand containing Glauconite. If -1 is used the multiplier is equal to Rf from CPT</text>
  </threadedComment>
</ThreadedComments>
</file>

<file path=xl/threadedComments/threadedComment43.xml><?xml version="1.0" encoding="utf-8"?>
<ThreadedComments xmlns="http://schemas.microsoft.com/office/spreadsheetml/2018/threadedcomments" xmlns:x="http://schemas.openxmlformats.org/spreadsheetml/2006/main">
  <threadedComment ref="AG1" dT="2021-05-31T09:02:19.88" personId="{00000000-0000-0000-0000-000000000000}" id="{045B386D-E3C7-4CE8-9C0F-CD21AF313EB9}">
    <text>A mulitplier for higher shaft friction of sand containing Glauconite. If -1 is used the multiplier is equal to Rf from CPT</text>
  </threadedComment>
</ThreadedComments>
</file>

<file path=xl/threadedComments/threadedComment44.xml><?xml version="1.0" encoding="utf-8"?>
<ThreadedComments xmlns="http://schemas.microsoft.com/office/spreadsheetml/2018/threadedcomments" xmlns:x="http://schemas.openxmlformats.org/spreadsheetml/2006/main">
  <threadedComment ref="AG1" dT="2021-05-31T09:02:19.88" personId="{00000000-0000-0000-0000-000000000000}" id="{30CC326A-8524-41F9-A1FB-835B9B967204}">
    <text>A mulitplier for higher shaft friction of sand containing Glauconite. If -1 is used the multiplier is equal to Rf from CPT</text>
  </threadedComment>
</ThreadedComments>
</file>

<file path=xl/threadedComments/threadedComment45.xml><?xml version="1.0" encoding="utf-8"?>
<ThreadedComments xmlns="http://schemas.microsoft.com/office/spreadsheetml/2018/threadedcomments" xmlns:x="http://schemas.openxmlformats.org/spreadsheetml/2006/main">
  <threadedComment ref="AG1" dT="2021-05-31T09:02:19.88" personId="{00000000-0000-0000-0000-000000000000}" id="{C87003D6-C7BE-44BE-A0E9-DC441A40F88D}">
    <text>A mulitplier for higher shaft friction of sand containing Glauconite. If -1 is used the multiplier is equal to Rf from CPT</text>
  </threadedComment>
</ThreadedComments>
</file>

<file path=xl/threadedComments/threadedComment46.xml><?xml version="1.0" encoding="utf-8"?>
<ThreadedComments xmlns="http://schemas.microsoft.com/office/spreadsheetml/2018/threadedcomments" xmlns:x="http://schemas.openxmlformats.org/spreadsheetml/2006/main">
  <threadedComment ref="AG1" dT="2021-05-31T09:02:19.88" personId="{00000000-0000-0000-0000-000000000000}" id="{AB448874-2E83-4E99-A0A9-56D9EE4A16B6}">
    <text>A mulitplier for higher shaft friction of sand containing Glauconite. If -1 is used the multiplier is equal to Rf from CPT</text>
  </threadedComment>
</ThreadedComments>
</file>

<file path=xl/threadedComments/threadedComment47.xml><?xml version="1.0" encoding="utf-8"?>
<ThreadedComments xmlns="http://schemas.microsoft.com/office/spreadsheetml/2018/threadedcomments" xmlns:x="http://schemas.openxmlformats.org/spreadsheetml/2006/main">
  <threadedComment ref="AG1" dT="2021-05-31T09:02:19.88" personId="{00000000-0000-0000-0000-000000000000}" id="{4FB2E322-2863-478B-A6C0-9C42AF9A1D58}">
    <text>A mulitplier for higher shaft friction of sand containing Glauconite. If -1 is used the multiplier is equal to Rf from CPT</text>
  </threadedComment>
</ThreadedComments>
</file>

<file path=xl/threadedComments/threadedComment48.xml><?xml version="1.0" encoding="utf-8"?>
<ThreadedComments xmlns="http://schemas.microsoft.com/office/spreadsheetml/2018/threadedcomments" xmlns:x="http://schemas.openxmlformats.org/spreadsheetml/2006/main">
  <threadedComment ref="AG1" dT="2021-05-31T09:02:19.88" personId="{00000000-0000-0000-0000-000000000000}" id="{F7545E53-CCAF-4021-A9EE-DD899CF1AE45}">
    <text>A mulitplier for higher shaft friction of sand containing Glauconite. If -1 is used the multiplier is equal to Rf from CPT</text>
  </threadedComment>
</ThreadedComments>
</file>

<file path=xl/threadedComments/threadedComment49.xml><?xml version="1.0" encoding="utf-8"?>
<ThreadedComments xmlns="http://schemas.microsoft.com/office/spreadsheetml/2018/threadedcomments" xmlns:x="http://schemas.openxmlformats.org/spreadsheetml/2006/main">
  <threadedComment ref="AG1" dT="2021-05-31T09:02:19.88" personId="{00000000-0000-0000-0000-000000000000}" id="{CFF697DB-95DF-4F52-875C-B1747DA76A92}">
    <text>A mulitplier for higher shaft friction of sand containing Glauconite. If -1 is used the multiplier is equal to Rf from CPT</text>
  </threadedComment>
</ThreadedComments>
</file>

<file path=xl/threadedComments/threadedComment5.xml><?xml version="1.0" encoding="utf-8"?>
<ThreadedComments xmlns="http://schemas.microsoft.com/office/spreadsheetml/2018/threadedcomments" xmlns:x="http://schemas.openxmlformats.org/spreadsheetml/2006/main">
  <threadedComment ref="AG1" dT="2021-05-31T09:02:19.88" personId="{00000000-0000-0000-0000-000000000000}" id="{6FE88D1A-4F8A-45BB-8EF3-7CD582A8A32A}">
    <text>A mulitplier for higher shaft friction of sand containing Glauconite. If -1 is used the multiplier is equal to Rf from CPT</text>
  </threadedComment>
</ThreadedComments>
</file>

<file path=xl/threadedComments/threadedComment50.xml><?xml version="1.0" encoding="utf-8"?>
<ThreadedComments xmlns="http://schemas.microsoft.com/office/spreadsheetml/2018/threadedcomments" xmlns:x="http://schemas.openxmlformats.org/spreadsheetml/2006/main">
  <threadedComment ref="AG1" dT="2021-05-31T09:02:19.88" personId="{00000000-0000-0000-0000-000000000000}" id="{1A7B4B70-0CF5-4793-AF5F-AB1CBA6C7185}">
    <text>A mulitplier for higher shaft friction of sand containing Glauconite. If -1 is used the multiplier is equal to Rf from CPT</text>
  </threadedComment>
</ThreadedComments>
</file>

<file path=xl/threadedComments/threadedComment51.xml><?xml version="1.0" encoding="utf-8"?>
<ThreadedComments xmlns="http://schemas.microsoft.com/office/spreadsheetml/2018/threadedcomments" xmlns:x="http://schemas.openxmlformats.org/spreadsheetml/2006/main">
  <threadedComment ref="AG1" dT="2021-05-31T09:02:19.88" personId="{00000000-0000-0000-0000-000000000000}" id="{DECCB485-6944-4690-AC54-B6EFE24A3C35}">
    <text>A mulitplier for higher shaft friction of sand containing Glauconite. If -1 is used the multiplier is equal to Rf from CPT</text>
  </threadedComment>
</ThreadedComments>
</file>

<file path=xl/threadedComments/threadedComment52.xml><?xml version="1.0" encoding="utf-8"?>
<ThreadedComments xmlns="http://schemas.microsoft.com/office/spreadsheetml/2018/threadedcomments" xmlns:x="http://schemas.openxmlformats.org/spreadsheetml/2006/main">
  <threadedComment ref="AG1" dT="2021-05-31T09:02:19.88" personId="{00000000-0000-0000-0000-000000000000}" id="{64F2C963-165D-40A5-9BCB-40D864795C3C}">
    <text>A mulitplier for higher shaft friction of sand containing Glauconite. If -1 is used the multiplier is equal to Rf from CPT</text>
  </threadedComment>
</ThreadedComments>
</file>

<file path=xl/threadedComments/threadedComment53.xml><?xml version="1.0" encoding="utf-8"?>
<ThreadedComments xmlns="http://schemas.microsoft.com/office/spreadsheetml/2018/threadedcomments" xmlns:x="http://schemas.openxmlformats.org/spreadsheetml/2006/main">
  <threadedComment ref="AG1" dT="2021-05-31T09:02:19.88" personId="{00000000-0000-0000-0000-000000000000}" id="{5EBE343A-AA8E-47D6-A7EB-43C55934751F}">
    <text>A mulitplier for higher shaft friction of sand containing Glauconite. If -1 is used the multiplier is equal to Rf from CPT</text>
  </threadedComment>
</ThreadedComments>
</file>

<file path=xl/threadedComments/threadedComment54.xml><?xml version="1.0" encoding="utf-8"?>
<ThreadedComments xmlns="http://schemas.microsoft.com/office/spreadsheetml/2018/threadedcomments" xmlns:x="http://schemas.openxmlformats.org/spreadsheetml/2006/main">
  <threadedComment ref="AG1" dT="2021-05-31T09:02:19.88" personId="{00000000-0000-0000-0000-000000000000}" id="{C8209D1F-C252-4B16-AB0B-E260F0477F1C}">
    <text>A mulitplier for higher shaft friction of sand containing Glauconite. If -1 is used the multiplier is equal to Rf from CPT</text>
  </threadedComment>
</ThreadedComments>
</file>

<file path=xl/threadedComments/threadedComment55.xml><?xml version="1.0" encoding="utf-8"?>
<ThreadedComments xmlns="http://schemas.microsoft.com/office/spreadsheetml/2018/threadedcomments" xmlns:x="http://schemas.openxmlformats.org/spreadsheetml/2006/main">
  <threadedComment ref="AG1" dT="2021-05-31T09:02:19.88" personId="{00000000-0000-0000-0000-000000000000}" id="{C0D645A2-0167-423C-9A49-EAFBD9551497}">
    <text>A mulitplier for higher shaft friction of sand containing Glauconite. If -1 is used the multiplier is equal to Rf from CPT</text>
  </threadedComment>
</ThreadedComments>
</file>

<file path=xl/threadedComments/threadedComment56.xml><?xml version="1.0" encoding="utf-8"?>
<ThreadedComments xmlns="http://schemas.microsoft.com/office/spreadsheetml/2018/threadedcomments" xmlns:x="http://schemas.openxmlformats.org/spreadsheetml/2006/main">
  <threadedComment ref="AG1" dT="2021-05-31T09:02:19.88" personId="{00000000-0000-0000-0000-000000000000}" id="{067D5564-B231-4E87-AFEC-AC6DBC28E6D7}">
    <text>A mulitplier for higher shaft friction of sand containing Glauconite. If -1 is used the multiplier is equal to Rf from CPT</text>
  </threadedComment>
</ThreadedComments>
</file>

<file path=xl/threadedComments/threadedComment57.xml><?xml version="1.0" encoding="utf-8"?>
<ThreadedComments xmlns="http://schemas.microsoft.com/office/spreadsheetml/2018/threadedcomments" xmlns:x="http://schemas.openxmlformats.org/spreadsheetml/2006/main">
  <threadedComment ref="AG1" dT="2021-05-31T09:02:19.88" personId="{00000000-0000-0000-0000-000000000000}" id="{18DA7E71-1E86-4028-AAFF-BC2CE0BD317A}">
    <text>A mulitplier for higher shaft friction of sand containing Glauconite. If -1 is used the multiplier is equal to Rf from CPT</text>
  </threadedComment>
</ThreadedComments>
</file>

<file path=xl/threadedComments/threadedComment58.xml><?xml version="1.0" encoding="utf-8"?>
<ThreadedComments xmlns="http://schemas.microsoft.com/office/spreadsheetml/2018/threadedcomments" xmlns:x="http://schemas.openxmlformats.org/spreadsheetml/2006/main">
  <threadedComment ref="AG1" dT="2021-05-31T09:02:19.88" personId="{00000000-0000-0000-0000-000000000000}" id="{7E89788A-6632-4592-9B78-7E2904AA1578}">
    <text>A mulitplier for higher shaft friction of sand containing Glauconite. If -1 is used the multiplier is equal to Rf from CPT</text>
  </threadedComment>
</ThreadedComments>
</file>

<file path=xl/threadedComments/threadedComment59.xml><?xml version="1.0" encoding="utf-8"?>
<ThreadedComments xmlns="http://schemas.microsoft.com/office/spreadsheetml/2018/threadedcomments" xmlns:x="http://schemas.openxmlformats.org/spreadsheetml/2006/main">
  <threadedComment ref="AG1" dT="2021-05-31T09:02:19.88" personId="{00000000-0000-0000-0000-000000000000}" id="{230DDE25-C93D-444A-A8B8-E27842C41B7E}">
    <text>A mulitplier for higher shaft friction of sand containing Glauconite. If -1 is used the multiplier is equal to Rf from CPT</text>
  </threadedComment>
</ThreadedComments>
</file>

<file path=xl/threadedComments/threadedComment6.xml><?xml version="1.0" encoding="utf-8"?>
<ThreadedComments xmlns="http://schemas.microsoft.com/office/spreadsheetml/2018/threadedcomments" xmlns:x="http://schemas.openxmlformats.org/spreadsheetml/2006/main">
  <threadedComment ref="AG1" dT="2021-05-31T09:02:19.88" personId="{00000000-0000-0000-0000-000000000000}" id="{2095E437-048A-46DF-A958-DB26ABCEF2EB}">
    <text>A mulitplier for higher shaft friction of sand containing Glauconite. If -1 is used the multiplier is equal to Rf from CPT</text>
  </threadedComment>
</ThreadedComments>
</file>

<file path=xl/threadedComments/threadedComment60.xml><?xml version="1.0" encoding="utf-8"?>
<ThreadedComments xmlns="http://schemas.microsoft.com/office/spreadsheetml/2018/threadedcomments" xmlns:x="http://schemas.openxmlformats.org/spreadsheetml/2006/main">
  <threadedComment ref="AG1" dT="2021-05-31T09:02:19.88" personId="{00000000-0000-0000-0000-000000000000}" id="{F8D12EA3-1914-43A6-BF40-7EF6CB20DA9C}">
    <text>A mulitplier for higher shaft friction of sand containing Glauconite. If -1 is used the multiplier is equal to Rf from CPT</text>
  </threadedComment>
</ThreadedComments>
</file>

<file path=xl/threadedComments/threadedComment61.xml><?xml version="1.0" encoding="utf-8"?>
<ThreadedComments xmlns="http://schemas.microsoft.com/office/spreadsheetml/2018/threadedcomments" xmlns:x="http://schemas.openxmlformats.org/spreadsheetml/2006/main">
  <threadedComment ref="AG1" dT="2021-05-31T09:02:19.88" personId="{00000000-0000-0000-0000-000000000000}" id="{D52C4FA5-2474-44FE-83EA-D230BC53386C}">
    <text>A mulitplier for higher shaft friction of sand containing Glauconite. If -1 is used the multiplier is equal to Rf from CPT</text>
  </threadedComment>
</ThreadedComments>
</file>

<file path=xl/threadedComments/threadedComment62.xml><?xml version="1.0" encoding="utf-8"?>
<ThreadedComments xmlns="http://schemas.microsoft.com/office/spreadsheetml/2018/threadedcomments" xmlns:x="http://schemas.openxmlformats.org/spreadsheetml/2006/main">
  <threadedComment ref="AG1" dT="2021-05-31T09:02:19.88" personId="{00000000-0000-0000-0000-000000000000}" id="{8C8EB14F-4C90-4988-A728-3FC4E4A6C1B8}">
    <text>A mulitplier for higher shaft friction of sand containing Glauconite. If -1 is used the multiplier is equal to Rf from CPT</text>
  </threadedComment>
</ThreadedComments>
</file>

<file path=xl/threadedComments/threadedComment63.xml><?xml version="1.0" encoding="utf-8"?>
<ThreadedComments xmlns="http://schemas.microsoft.com/office/spreadsheetml/2018/threadedcomments" xmlns:x="http://schemas.openxmlformats.org/spreadsheetml/2006/main">
  <threadedComment ref="AG1" dT="2021-05-31T09:02:19.88" personId="{00000000-0000-0000-0000-000000000000}" id="{FC03B7A2-F332-474E-89E8-29986DEBBD7E}">
    <text>A mulitplier for higher shaft friction of sand containing Glauconite. If -1 is used the multiplier is equal to Rf from CPT</text>
  </threadedComment>
</ThreadedComments>
</file>

<file path=xl/threadedComments/threadedComment64.xml><?xml version="1.0" encoding="utf-8"?>
<ThreadedComments xmlns="http://schemas.microsoft.com/office/spreadsheetml/2018/threadedcomments" xmlns:x="http://schemas.openxmlformats.org/spreadsheetml/2006/main">
  <threadedComment ref="AG1" dT="2021-05-31T09:02:19.88" personId="{00000000-0000-0000-0000-000000000000}" id="{B0093F27-0711-4DAC-A6F7-A9B0E08B7B4A}">
    <text>A mulitplier for higher shaft friction of sand containing Glauconite. If -1 is used the multiplier is equal to Rf from CPT</text>
  </threadedComment>
</ThreadedComments>
</file>

<file path=xl/threadedComments/threadedComment65.xml><?xml version="1.0" encoding="utf-8"?>
<ThreadedComments xmlns="http://schemas.microsoft.com/office/spreadsheetml/2018/threadedcomments" xmlns:x="http://schemas.openxmlformats.org/spreadsheetml/2006/main">
  <threadedComment ref="AG1" dT="2021-05-31T09:02:19.88" personId="{00000000-0000-0000-0000-000000000000}" id="{6F44A877-2800-486B-8A5F-9E226099DB71}">
    <text>A mulitplier for higher shaft friction of sand containing Glauconite. If -1 is used the multiplier is equal to Rf from CPT</text>
  </threadedComment>
</ThreadedComments>
</file>

<file path=xl/threadedComments/threadedComment66.xml><?xml version="1.0" encoding="utf-8"?>
<ThreadedComments xmlns="http://schemas.microsoft.com/office/spreadsheetml/2018/threadedcomments" xmlns:x="http://schemas.openxmlformats.org/spreadsheetml/2006/main">
  <threadedComment ref="AG1" dT="2021-05-31T09:02:19.88" personId="{00000000-0000-0000-0000-000000000000}" id="{2BED33DB-8EAB-4D62-BFD0-C35338E0622C}">
    <text>A mulitplier for higher shaft friction of sand containing Glauconite. If -1 is used the multiplier is equal to Rf from CPT</text>
  </threadedComment>
</ThreadedComments>
</file>

<file path=xl/threadedComments/threadedComment67.xml><?xml version="1.0" encoding="utf-8"?>
<ThreadedComments xmlns="http://schemas.microsoft.com/office/spreadsheetml/2018/threadedcomments" xmlns:x="http://schemas.openxmlformats.org/spreadsheetml/2006/main">
  <threadedComment ref="AG1" dT="2021-05-31T09:02:19.88" personId="{00000000-0000-0000-0000-000000000000}" id="{E18285A8-0B03-4A25-9351-6049125B60FB}">
    <text>A mulitplier for higher shaft friction of sand containing Glauconite. If -1 is used the multiplier is equal to Rf from CPT</text>
  </threadedComment>
</ThreadedComments>
</file>

<file path=xl/threadedComments/threadedComment68.xml><?xml version="1.0" encoding="utf-8"?>
<ThreadedComments xmlns="http://schemas.microsoft.com/office/spreadsheetml/2018/threadedcomments" xmlns:x="http://schemas.openxmlformats.org/spreadsheetml/2006/main">
  <threadedComment ref="AG1" dT="2021-05-31T09:02:19.88" personId="{00000000-0000-0000-0000-000000000000}" id="{B22C15F0-C23D-46D0-8E24-3DEB19999414}">
    <text>A mulitplier for higher shaft friction of sand containing Glauconite. If -1 is used the multiplier is equal to Rf from CPT</text>
  </threadedComment>
</ThreadedComments>
</file>

<file path=xl/threadedComments/threadedComment69.xml><?xml version="1.0" encoding="utf-8"?>
<ThreadedComments xmlns="http://schemas.microsoft.com/office/spreadsheetml/2018/threadedcomments" xmlns:x="http://schemas.openxmlformats.org/spreadsheetml/2006/main">
  <threadedComment ref="AG1" dT="2021-05-31T09:02:19.88" personId="{00000000-0000-0000-0000-000000000000}" id="{2462EEAE-0805-44EB-8E63-D425EC0C87DE}">
    <text>A mulitplier for higher shaft friction of sand containing Glauconite. If -1 is used the multiplier is equal to Rf from CPT</text>
  </threadedComment>
</ThreadedComments>
</file>

<file path=xl/threadedComments/threadedComment7.xml><?xml version="1.0" encoding="utf-8"?>
<ThreadedComments xmlns="http://schemas.microsoft.com/office/spreadsheetml/2018/threadedcomments" xmlns:x="http://schemas.openxmlformats.org/spreadsheetml/2006/main">
  <threadedComment ref="AG1" dT="2021-05-31T09:02:19.88" personId="{00000000-0000-0000-0000-000000000000}" id="{030D45C2-1BEC-4BAC-8A7C-0E7F022C776D}">
    <text>A mulitplier for higher shaft friction of sand containing Glauconite. If -1 is used the multiplier is equal to Rf from CPT</text>
  </threadedComment>
</ThreadedComments>
</file>

<file path=xl/threadedComments/threadedComment70.xml><?xml version="1.0" encoding="utf-8"?>
<ThreadedComments xmlns="http://schemas.microsoft.com/office/spreadsheetml/2018/threadedcomments" xmlns:x="http://schemas.openxmlformats.org/spreadsheetml/2006/main">
  <threadedComment ref="AG1" dT="2021-05-31T09:02:19.88" personId="{00000000-0000-0000-0000-000000000000}" id="{3F696CC0-3EBE-4044-9499-6A261100E3E6}">
    <text>A mulitplier for higher shaft friction of sand containing Glauconite. If -1 is used the multiplier is equal to Rf from CPT</text>
  </threadedComment>
</ThreadedComments>
</file>

<file path=xl/threadedComments/threadedComment71.xml><?xml version="1.0" encoding="utf-8"?>
<ThreadedComments xmlns="http://schemas.microsoft.com/office/spreadsheetml/2018/threadedcomments" xmlns:x="http://schemas.openxmlformats.org/spreadsheetml/2006/main">
  <threadedComment ref="AG1" dT="2021-05-31T09:02:19.88" personId="{00000000-0000-0000-0000-000000000000}" id="{D8D4748D-1C12-47A1-9914-0FCC892A7D1F}">
    <text>A mulitplier for higher shaft friction of sand containing Glauconite. If -1 is used the multiplier is equal to Rf from CPT</text>
  </threadedComment>
</ThreadedComments>
</file>

<file path=xl/threadedComments/threadedComment72.xml><?xml version="1.0" encoding="utf-8"?>
<ThreadedComments xmlns="http://schemas.microsoft.com/office/spreadsheetml/2018/threadedcomments" xmlns:x="http://schemas.openxmlformats.org/spreadsheetml/2006/main">
  <threadedComment ref="AG1" dT="2021-05-31T09:02:19.88" personId="{00000000-0000-0000-0000-000000000000}" id="{6663A262-5338-4D6A-B567-FC16012A4EF7}">
    <text>A mulitplier for higher shaft friction of sand containing Glauconite. If -1 is used the multiplier is equal to Rf from CPT</text>
  </threadedComment>
</ThreadedComments>
</file>

<file path=xl/threadedComments/threadedComment73.xml><?xml version="1.0" encoding="utf-8"?>
<ThreadedComments xmlns="http://schemas.microsoft.com/office/spreadsheetml/2018/threadedcomments" xmlns:x="http://schemas.openxmlformats.org/spreadsheetml/2006/main">
  <threadedComment ref="AG1" dT="2021-05-31T09:02:19.88" personId="{00000000-0000-0000-0000-000000000000}" id="{DEBC67D0-5E28-4BFA-B397-B6A76D7F5303}">
    <text>A mulitplier for higher shaft friction of sand containing Glauconite. If -1 is used the multiplier is equal to Rf from CPT</text>
  </threadedComment>
</ThreadedComments>
</file>

<file path=xl/threadedComments/threadedComment74.xml><?xml version="1.0" encoding="utf-8"?>
<ThreadedComments xmlns="http://schemas.microsoft.com/office/spreadsheetml/2018/threadedcomments" xmlns:x="http://schemas.openxmlformats.org/spreadsheetml/2006/main">
  <threadedComment ref="AG1" dT="2021-05-31T09:02:19.88" personId="{00000000-0000-0000-0000-000000000000}" id="{4A6FB927-1BD2-4F6B-9A35-13B640D3BECF}">
    <text>A mulitplier for higher shaft friction of sand containing Glauconite. If -1 is used the multiplier is equal to Rf from CPT</text>
  </threadedComment>
</ThreadedComments>
</file>

<file path=xl/threadedComments/threadedComment75.xml><?xml version="1.0" encoding="utf-8"?>
<ThreadedComments xmlns="http://schemas.microsoft.com/office/spreadsheetml/2018/threadedcomments" xmlns:x="http://schemas.openxmlformats.org/spreadsheetml/2006/main">
  <threadedComment ref="AG1" dT="2021-05-31T09:02:19.88" personId="{00000000-0000-0000-0000-000000000000}" id="{F2823F2B-0E76-4AED-BB27-C5D38F89A24E}">
    <text>A mulitplier for higher shaft friction of sand containing Glauconite. If -1 is used the multiplier is equal to Rf from CPT</text>
  </threadedComment>
</ThreadedComments>
</file>

<file path=xl/threadedComments/threadedComment76.xml><?xml version="1.0" encoding="utf-8"?>
<ThreadedComments xmlns="http://schemas.microsoft.com/office/spreadsheetml/2018/threadedcomments" xmlns:x="http://schemas.openxmlformats.org/spreadsheetml/2006/main">
  <threadedComment ref="AG1" dT="2021-05-31T09:02:19.88" personId="{00000000-0000-0000-0000-000000000000}" id="{44E19F4E-B48A-4837-8F3A-F06A2B9B2E82}">
    <text>A mulitplier for higher shaft friction of sand containing Glauconite. If -1 is used the multiplier is equal to Rf from CPT</text>
  </threadedComment>
</ThreadedComments>
</file>

<file path=xl/threadedComments/threadedComment77.xml><?xml version="1.0" encoding="utf-8"?>
<ThreadedComments xmlns="http://schemas.microsoft.com/office/spreadsheetml/2018/threadedcomments" xmlns:x="http://schemas.openxmlformats.org/spreadsheetml/2006/main">
  <threadedComment ref="AG1" dT="2021-05-31T09:02:19.88" personId="{00000000-0000-0000-0000-000000000000}" id="{CFA6DC3E-00CE-4E86-8C4E-363C6CD026D2}">
    <text>A mulitplier for higher shaft friction of sand containing Glauconite. If -1 is used the multiplier is equal to Rf from CPT</text>
  </threadedComment>
</ThreadedComments>
</file>

<file path=xl/threadedComments/threadedComment78.xml><?xml version="1.0" encoding="utf-8"?>
<ThreadedComments xmlns="http://schemas.microsoft.com/office/spreadsheetml/2018/threadedcomments" xmlns:x="http://schemas.openxmlformats.org/spreadsheetml/2006/main">
  <threadedComment ref="AG1" dT="2021-05-31T09:02:19.88" personId="{00000000-0000-0000-0000-000000000000}" id="{3B19114C-F171-46C5-A68D-EE2FD8A65985}">
    <text>A mulitplier for higher shaft friction of sand containing Glauconite. If -1 is used the multiplier is equal to Rf from CPT</text>
  </threadedComment>
</ThreadedComments>
</file>

<file path=xl/threadedComments/threadedComment79.xml><?xml version="1.0" encoding="utf-8"?>
<ThreadedComments xmlns="http://schemas.microsoft.com/office/spreadsheetml/2018/threadedcomments" xmlns:x="http://schemas.openxmlformats.org/spreadsheetml/2006/main">
  <threadedComment ref="AG1" dT="2021-05-31T09:02:19.88" personId="{00000000-0000-0000-0000-000000000000}" id="{48894DE1-C7BA-417E-B8C3-ABEBA6D5BB56}">
    <text>A mulitplier for higher shaft friction of sand containing Glauconite. If -1 is used the multiplier is equal to Rf from CPT</text>
  </threadedComment>
</ThreadedComments>
</file>

<file path=xl/threadedComments/threadedComment8.xml><?xml version="1.0" encoding="utf-8"?>
<ThreadedComments xmlns="http://schemas.microsoft.com/office/spreadsheetml/2018/threadedcomments" xmlns:x="http://schemas.openxmlformats.org/spreadsheetml/2006/main">
  <threadedComment ref="AG1" dT="2021-05-31T09:02:19.88" personId="{00000000-0000-0000-0000-000000000000}" id="{61F73116-D6FD-4400-A9E9-66E7749C669A}">
    <text>A mulitplier for higher shaft friction of sand containing Glauconite. If -1 is used the multiplier is equal to Rf from CPT</text>
  </threadedComment>
</ThreadedComments>
</file>

<file path=xl/threadedComments/threadedComment80.xml><?xml version="1.0" encoding="utf-8"?>
<ThreadedComments xmlns="http://schemas.microsoft.com/office/spreadsheetml/2018/threadedcomments" xmlns:x="http://schemas.openxmlformats.org/spreadsheetml/2006/main">
  <threadedComment ref="AG1" dT="2021-05-31T09:02:19.88" personId="{00000000-0000-0000-0000-000000000000}" id="{AF576533-7202-4194-A67D-037C50B46B2D}">
    <text>A mulitplier for higher shaft friction of sand containing Glauconite. If -1 is used the multiplier is equal to Rf from CPT</text>
  </threadedComment>
</ThreadedComments>
</file>

<file path=xl/threadedComments/threadedComment81.xml><?xml version="1.0" encoding="utf-8"?>
<ThreadedComments xmlns="http://schemas.microsoft.com/office/spreadsheetml/2018/threadedcomments" xmlns:x="http://schemas.openxmlformats.org/spreadsheetml/2006/main">
  <threadedComment ref="AG1" dT="2021-05-31T09:02:19.88" personId="{00000000-0000-0000-0000-000000000000}" id="{0E044994-B48C-4945-A6AD-2818F5ED57D2}">
    <text>A mulitplier for higher shaft friction of sand containing Glauconite. If -1 is used the multiplier is equal to Rf from CPT</text>
  </threadedComment>
</ThreadedComments>
</file>

<file path=xl/threadedComments/threadedComment82.xml><?xml version="1.0" encoding="utf-8"?>
<ThreadedComments xmlns="http://schemas.microsoft.com/office/spreadsheetml/2018/threadedcomments" xmlns:x="http://schemas.openxmlformats.org/spreadsheetml/2006/main">
  <threadedComment ref="AG1" dT="2021-05-31T09:02:19.88" personId="{00000000-0000-0000-0000-000000000000}" id="{2EA3C3FA-48A2-4FEB-917D-E173C053603B}">
    <text>A mulitplier for higher shaft friction of sand containing Glauconite. If -1 is used the multiplier is equal to Rf from CPT</text>
  </threadedComment>
</ThreadedComments>
</file>

<file path=xl/threadedComments/threadedComment83.xml><?xml version="1.0" encoding="utf-8"?>
<ThreadedComments xmlns="http://schemas.microsoft.com/office/spreadsheetml/2018/threadedcomments" xmlns:x="http://schemas.openxmlformats.org/spreadsheetml/2006/main">
  <threadedComment ref="AG1" dT="2021-05-31T09:02:19.88" personId="{00000000-0000-0000-0000-000000000000}" id="{E419B54A-44BC-40AC-B6A0-7AC04E33232C}">
    <text>A mulitplier for higher shaft friction of sand containing Glauconite. If -1 is used the multiplier is equal to Rf from CPT</text>
  </threadedComment>
</ThreadedComments>
</file>

<file path=xl/threadedComments/threadedComment84.xml><?xml version="1.0" encoding="utf-8"?>
<ThreadedComments xmlns="http://schemas.microsoft.com/office/spreadsheetml/2018/threadedcomments" xmlns:x="http://schemas.openxmlformats.org/spreadsheetml/2006/main">
  <threadedComment ref="AG1" dT="2021-05-31T09:02:19.88" personId="{00000000-0000-0000-0000-000000000000}" id="{6841B521-DD8A-41D2-911D-419D8AE5A558}">
    <text>A mulitplier for higher shaft friction of sand containing Glauconite. If -1 is used the multiplier is equal to Rf from CPT</text>
  </threadedComment>
</ThreadedComments>
</file>

<file path=xl/threadedComments/threadedComment85.xml><?xml version="1.0" encoding="utf-8"?>
<ThreadedComments xmlns="http://schemas.microsoft.com/office/spreadsheetml/2018/threadedcomments" xmlns:x="http://schemas.openxmlformats.org/spreadsheetml/2006/main">
  <threadedComment ref="AG1" dT="2021-05-31T09:02:19.88" personId="{00000000-0000-0000-0000-000000000000}" id="{422D041C-8F6B-417A-85CE-942809B4C4F9}">
    <text>A mulitplier for higher shaft friction of sand containing Glauconite. If -1 is used the multiplier is equal to Rf from CPT</text>
  </threadedComment>
</ThreadedComments>
</file>

<file path=xl/threadedComments/threadedComment86.xml><?xml version="1.0" encoding="utf-8"?>
<ThreadedComments xmlns="http://schemas.microsoft.com/office/spreadsheetml/2018/threadedcomments" xmlns:x="http://schemas.openxmlformats.org/spreadsheetml/2006/main">
  <threadedComment ref="AG1" dT="2021-05-31T09:02:19.88" personId="{00000000-0000-0000-0000-000000000000}" id="{08553D9C-ABE2-4787-938D-BE2A71BD73A7}">
    <text>A mulitplier for higher shaft friction of sand containing Glauconite. If -1 is used the multiplier is equal to Rf from CPT</text>
  </threadedComment>
</ThreadedComments>
</file>

<file path=xl/threadedComments/threadedComment87.xml><?xml version="1.0" encoding="utf-8"?>
<ThreadedComments xmlns="http://schemas.microsoft.com/office/spreadsheetml/2018/threadedcomments" xmlns:x="http://schemas.openxmlformats.org/spreadsheetml/2006/main">
  <threadedComment ref="AG1" dT="2021-05-31T09:02:19.88" personId="{00000000-0000-0000-0000-000000000000}" id="{5691596E-DB25-4F5B-81C2-DE2623AEAD3C}">
    <text>A mulitplier for higher shaft friction of sand containing Glauconite. If -1 is used the multiplier is equal to Rf from CPT</text>
  </threadedComment>
</ThreadedComments>
</file>

<file path=xl/threadedComments/threadedComment88.xml><?xml version="1.0" encoding="utf-8"?>
<ThreadedComments xmlns="http://schemas.microsoft.com/office/spreadsheetml/2018/threadedcomments" xmlns:x="http://schemas.openxmlformats.org/spreadsheetml/2006/main">
  <threadedComment ref="AG1" dT="2021-05-31T09:02:19.88" personId="{00000000-0000-0000-0000-000000000000}" id="{74FCDFE2-E208-4538-B0E0-D2CFEE8045AB}">
    <text>A mulitplier for higher shaft friction of sand containing Glauconite. If -1 is used the multiplier is equal to Rf from CPT</text>
  </threadedComment>
</ThreadedComments>
</file>

<file path=xl/threadedComments/threadedComment89.xml><?xml version="1.0" encoding="utf-8"?>
<ThreadedComments xmlns="http://schemas.microsoft.com/office/spreadsheetml/2018/threadedcomments" xmlns:x="http://schemas.openxmlformats.org/spreadsheetml/2006/main">
  <threadedComment ref="AG1" dT="2021-05-31T09:02:19.88" personId="{00000000-0000-0000-0000-000000000000}" id="{42A792AA-1407-4C8B-B9D3-4462ABCE0872}">
    <text>A mulitplier for higher shaft friction of sand containing Glauconite. If -1 is used the multiplier is equal to Rf from CPT</text>
  </threadedComment>
</ThreadedComments>
</file>

<file path=xl/threadedComments/threadedComment9.xml><?xml version="1.0" encoding="utf-8"?>
<ThreadedComments xmlns="http://schemas.microsoft.com/office/spreadsheetml/2018/threadedcomments" xmlns:x="http://schemas.openxmlformats.org/spreadsheetml/2006/main">
  <threadedComment ref="AG1" dT="2021-05-31T09:02:19.88" personId="{00000000-0000-0000-0000-000000000000}" id="{94DA7678-8D00-46DA-87B1-F474E66D6ABD}">
    <text>A mulitplier for higher shaft friction of sand containing Glauconite. If -1 is used the multiplier is equal to Rf from CPT</text>
  </threadedComment>
</ThreadedComments>
</file>

<file path=xl/threadedComments/threadedComment90.xml><?xml version="1.0" encoding="utf-8"?>
<ThreadedComments xmlns="http://schemas.microsoft.com/office/spreadsheetml/2018/threadedcomments" xmlns:x="http://schemas.openxmlformats.org/spreadsheetml/2006/main">
  <threadedComment ref="AG1" dT="2021-05-31T09:02:19.88" personId="{00000000-0000-0000-0000-000000000000}" id="{5A44708D-136D-43AE-92E6-2E5BC2E08038}">
    <text>A mulitplier for higher shaft friction of sand containing Glauconite. If -1 is used the multiplier is equal to Rf from CPT</text>
  </threadedComment>
</ThreadedComments>
</file>

<file path=xl/threadedComments/threadedComment91.xml><?xml version="1.0" encoding="utf-8"?>
<ThreadedComments xmlns="http://schemas.microsoft.com/office/spreadsheetml/2018/threadedcomments" xmlns:x="http://schemas.openxmlformats.org/spreadsheetml/2006/main">
  <threadedComment ref="AG1" dT="2021-05-31T09:02:19.88" personId="{00000000-0000-0000-0000-000000000000}" id="{763EE490-DD97-4695-8419-C629ACE6BA5D}">
    <text>A mulitplier for higher shaft friction of sand containing Glauconite. If -1 is used the multiplier is equal to Rf from CPT</text>
  </threadedComment>
</ThreadedComments>
</file>

<file path=xl/threadedComments/threadedComment92.xml><?xml version="1.0" encoding="utf-8"?>
<ThreadedComments xmlns="http://schemas.microsoft.com/office/spreadsheetml/2018/threadedcomments" xmlns:x="http://schemas.openxmlformats.org/spreadsheetml/2006/main">
  <threadedComment ref="AG1" dT="2021-05-31T09:02:19.88" personId="{00000000-0000-0000-0000-000000000000}" id="{AD106E1A-7408-406E-A38D-551D19885D3E}">
    <text>A mulitplier for higher shaft friction of sand containing Glauconite. If -1 is used the multiplier is equal to Rf from CPT</text>
  </threadedComment>
</ThreadedComments>
</file>

<file path=xl/threadedComments/threadedComment93.xml><?xml version="1.0" encoding="utf-8"?>
<ThreadedComments xmlns="http://schemas.microsoft.com/office/spreadsheetml/2018/threadedcomments" xmlns:x="http://schemas.openxmlformats.org/spreadsheetml/2006/main">
  <threadedComment ref="AG1" dT="2021-05-31T09:02:19.88" personId="{00000000-0000-0000-0000-000000000000}" id="{D48DB6AD-6721-4913-A5EA-85FAD8F6584D}">
    <text>A mulitplier for higher shaft friction of sand containing Glauconite. If -1 is used the multiplier is equal to Rf from CPT</text>
  </threadedComment>
</ThreadedComments>
</file>

<file path=xl/threadedComments/threadedComment94.xml><?xml version="1.0" encoding="utf-8"?>
<ThreadedComments xmlns="http://schemas.microsoft.com/office/spreadsheetml/2018/threadedcomments" xmlns:x="http://schemas.openxmlformats.org/spreadsheetml/2006/main">
  <threadedComment ref="AG1" dT="2021-05-31T09:02:19.88" personId="{00000000-0000-0000-0000-000000000000}" id="{91C3F3B0-2CF2-4A04-8E6D-F4FBE4E00CFB}">
    <text>A mulitplier for higher shaft friction of sand containing Glauconite. If -1 is used the multiplier is equal to Rf from CPT</text>
  </threadedComment>
</ThreadedComments>
</file>

<file path=xl/threadedComments/threadedComment95.xml><?xml version="1.0" encoding="utf-8"?>
<ThreadedComments xmlns="http://schemas.microsoft.com/office/spreadsheetml/2018/threadedcomments" xmlns:x="http://schemas.openxmlformats.org/spreadsheetml/2006/main">
  <threadedComment ref="AG1" dT="2021-05-31T09:02:19.88" personId="{00000000-0000-0000-0000-000000000000}" id="{FAB5804D-7551-4EA9-BBC6-7E34A7FDE62E}">
    <text>A mulitplier for higher shaft friction of sand containing Glauconite. If -1 is used the multiplier is equal to Rf from CPT</text>
  </threadedComment>
</ThreadedComments>
</file>

<file path=xl/threadedComments/threadedComment96.xml><?xml version="1.0" encoding="utf-8"?>
<ThreadedComments xmlns="http://schemas.microsoft.com/office/spreadsheetml/2018/threadedcomments" xmlns:x="http://schemas.openxmlformats.org/spreadsheetml/2006/main">
  <threadedComment ref="AG1" dT="2021-05-31T09:02:19.88" personId="{00000000-0000-0000-0000-000000000000}" id="{0DC3B85D-24C0-4266-88CC-4A43FE0E32D3}">
    <text>A mulitplier for higher shaft friction of sand containing Glauconite. If -1 is used the multiplier is equal to Rf from CPT</text>
  </threadedComment>
</ThreadedComments>
</file>

<file path=xl/threadedComments/threadedComment97.xml><?xml version="1.0" encoding="utf-8"?>
<ThreadedComments xmlns="http://schemas.microsoft.com/office/spreadsheetml/2018/threadedcomments" xmlns:x="http://schemas.openxmlformats.org/spreadsheetml/2006/main">
  <threadedComment ref="AG1" dT="2021-05-31T09:02:19.88" personId="{00000000-0000-0000-0000-000000000000}" id="{0D1AD462-5D47-403E-9825-07FCB3261498}">
    <text>A mulitplier for higher shaft friction of sand containing Glauconite. If -1 is used the multiplier is equal to Rf from CPT</text>
  </threadedComment>
</ThreadedComments>
</file>

<file path=xl/threadedComments/threadedComment98.xml><?xml version="1.0" encoding="utf-8"?>
<ThreadedComments xmlns="http://schemas.microsoft.com/office/spreadsheetml/2018/threadedcomments" xmlns:x="http://schemas.openxmlformats.org/spreadsheetml/2006/main">
  <threadedComment ref="AG1" dT="2021-05-31T09:02:19.88" personId="{00000000-0000-0000-0000-000000000000}" id="{A7659FD9-B80A-4A4E-A9B8-3337AFCCE8F8}">
    <text>A mulitplier for higher shaft friction of sand containing Glauconite. If -1 is used the multiplier is equal to Rf from CPT</text>
  </threadedComment>
</ThreadedComments>
</file>

<file path=xl/threadedComments/threadedComment99.xml><?xml version="1.0" encoding="utf-8"?>
<ThreadedComments xmlns="http://schemas.microsoft.com/office/spreadsheetml/2018/threadedcomments" xmlns:x="http://schemas.openxmlformats.org/spreadsheetml/2006/main">
  <threadedComment ref="AG1" dT="2021-05-31T09:02:19.88" personId="{00000000-0000-0000-0000-000000000000}" id="{3A6ADED6-699B-4E46-8AC4-789848E02B4E}">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4.xml"/></Relationships>
</file>

<file path=xl/worksheets/_rels/sheet100.xml.rels><?xml version="1.0" encoding="UTF-8" standalone="yes"?>
<Relationships xmlns="http://schemas.openxmlformats.org/package/2006/relationships"><Relationship Id="rId3" Type="http://schemas.openxmlformats.org/officeDocument/2006/relationships/comments" Target="../comments97.xml"/><Relationship Id="rId2" Type="http://schemas.openxmlformats.org/officeDocument/2006/relationships/vmlDrawing" Target="../drawings/vmlDrawing97.vml"/><Relationship Id="rId1" Type="http://schemas.openxmlformats.org/officeDocument/2006/relationships/printerSettings" Target="../printerSettings/printerSettings100.bin"/><Relationship Id="rId4" Type="http://schemas.microsoft.com/office/2017/10/relationships/threadedComment" Target="../threadedComments/threadedComment94.xml"/></Relationships>
</file>

<file path=xl/worksheets/_rels/sheet101.xml.rels><?xml version="1.0" encoding="UTF-8" standalone="yes"?>
<Relationships xmlns="http://schemas.openxmlformats.org/package/2006/relationships"><Relationship Id="rId3" Type="http://schemas.openxmlformats.org/officeDocument/2006/relationships/comments" Target="../comments98.xml"/><Relationship Id="rId2" Type="http://schemas.openxmlformats.org/officeDocument/2006/relationships/vmlDrawing" Target="../drawings/vmlDrawing98.vml"/><Relationship Id="rId1" Type="http://schemas.openxmlformats.org/officeDocument/2006/relationships/printerSettings" Target="../printerSettings/printerSettings101.bin"/><Relationship Id="rId4" Type="http://schemas.microsoft.com/office/2017/10/relationships/threadedComment" Target="../threadedComments/threadedComment95.xml"/></Relationships>
</file>

<file path=xl/worksheets/_rels/sheet102.xml.rels><?xml version="1.0" encoding="UTF-8" standalone="yes"?>
<Relationships xmlns="http://schemas.openxmlformats.org/package/2006/relationships"><Relationship Id="rId3" Type="http://schemas.openxmlformats.org/officeDocument/2006/relationships/comments" Target="../comments99.xml"/><Relationship Id="rId2" Type="http://schemas.openxmlformats.org/officeDocument/2006/relationships/vmlDrawing" Target="../drawings/vmlDrawing99.vml"/><Relationship Id="rId1" Type="http://schemas.openxmlformats.org/officeDocument/2006/relationships/printerSettings" Target="../printerSettings/printerSettings102.bin"/><Relationship Id="rId4" Type="http://schemas.microsoft.com/office/2017/10/relationships/threadedComment" Target="../threadedComments/threadedComment96.xml"/></Relationships>
</file>

<file path=xl/worksheets/_rels/sheet103.xml.rels><?xml version="1.0" encoding="UTF-8" standalone="yes"?>
<Relationships xmlns="http://schemas.openxmlformats.org/package/2006/relationships"><Relationship Id="rId3" Type="http://schemas.openxmlformats.org/officeDocument/2006/relationships/comments" Target="../comments100.xml"/><Relationship Id="rId2" Type="http://schemas.openxmlformats.org/officeDocument/2006/relationships/vmlDrawing" Target="../drawings/vmlDrawing100.vml"/><Relationship Id="rId1" Type="http://schemas.openxmlformats.org/officeDocument/2006/relationships/printerSettings" Target="../printerSettings/printerSettings103.bin"/><Relationship Id="rId4" Type="http://schemas.microsoft.com/office/2017/10/relationships/threadedComment" Target="../threadedComments/threadedComment97.xml"/></Relationships>
</file>

<file path=xl/worksheets/_rels/sheet104.xml.rels><?xml version="1.0" encoding="UTF-8" standalone="yes"?>
<Relationships xmlns="http://schemas.openxmlformats.org/package/2006/relationships"><Relationship Id="rId3" Type="http://schemas.openxmlformats.org/officeDocument/2006/relationships/comments" Target="../comments101.xml"/><Relationship Id="rId2" Type="http://schemas.openxmlformats.org/officeDocument/2006/relationships/vmlDrawing" Target="../drawings/vmlDrawing101.vml"/><Relationship Id="rId1" Type="http://schemas.openxmlformats.org/officeDocument/2006/relationships/printerSettings" Target="../printerSettings/printerSettings104.bin"/><Relationship Id="rId4" Type="http://schemas.microsoft.com/office/2017/10/relationships/threadedComment" Target="../threadedComments/threadedComment98.xml"/></Relationships>
</file>

<file path=xl/worksheets/_rels/sheet105.xml.rels><?xml version="1.0" encoding="UTF-8" standalone="yes"?>
<Relationships xmlns="http://schemas.openxmlformats.org/package/2006/relationships"><Relationship Id="rId3" Type="http://schemas.openxmlformats.org/officeDocument/2006/relationships/comments" Target="../comments102.xml"/><Relationship Id="rId2" Type="http://schemas.openxmlformats.org/officeDocument/2006/relationships/vmlDrawing" Target="../drawings/vmlDrawing102.vml"/><Relationship Id="rId1" Type="http://schemas.openxmlformats.org/officeDocument/2006/relationships/printerSettings" Target="../printerSettings/printerSettings105.bin"/><Relationship Id="rId4" Type="http://schemas.microsoft.com/office/2017/10/relationships/threadedComment" Target="../threadedComments/threadedComment99.xml"/></Relationships>
</file>

<file path=xl/worksheets/_rels/sheet106.xml.rels><?xml version="1.0" encoding="UTF-8" standalone="yes"?>
<Relationships xmlns="http://schemas.openxmlformats.org/package/2006/relationships"><Relationship Id="rId3" Type="http://schemas.openxmlformats.org/officeDocument/2006/relationships/comments" Target="../comments103.xml"/><Relationship Id="rId2" Type="http://schemas.openxmlformats.org/officeDocument/2006/relationships/vmlDrawing" Target="../drawings/vmlDrawing103.vml"/><Relationship Id="rId1" Type="http://schemas.openxmlformats.org/officeDocument/2006/relationships/printerSettings" Target="../printerSettings/printerSettings106.bin"/><Relationship Id="rId4" Type="http://schemas.microsoft.com/office/2017/10/relationships/threadedComment" Target="../threadedComments/threadedComment100.xml"/></Relationships>
</file>

<file path=xl/worksheets/_rels/sheet107.xml.rels><?xml version="1.0" encoding="UTF-8" standalone="yes"?>
<Relationships xmlns="http://schemas.openxmlformats.org/package/2006/relationships"><Relationship Id="rId3" Type="http://schemas.openxmlformats.org/officeDocument/2006/relationships/comments" Target="../comments104.xml"/><Relationship Id="rId2" Type="http://schemas.openxmlformats.org/officeDocument/2006/relationships/vmlDrawing" Target="../drawings/vmlDrawing104.vml"/><Relationship Id="rId1" Type="http://schemas.openxmlformats.org/officeDocument/2006/relationships/printerSettings" Target="../printerSettings/printerSettings107.bin"/><Relationship Id="rId4" Type="http://schemas.microsoft.com/office/2017/10/relationships/threadedComment" Target="../threadedComments/threadedComment101.xml"/></Relationships>
</file>

<file path=xl/worksheets/_rels/sheet108.xml.rels><?xml version="1.0" encoding="UTF-8" standalone="yes"?>
<Relationships xmlns="http://schemas.openxmlformats.org/package/2006/relationships"><Relationship Id="rId3" Type="http://schemas.openxmlformats.org/officeDocument/2006/relationships/comments" Target="../comments105.xml"/><Relationship Id="rId2" Type="http://schemas.openxmlformats.org/officeDocument/2006/relationships/vmlDrawing" Target="../drawings/vmlDrawing105.vml"/><Relationship Id="rId1" Type="http://schemas.openxmlformats.org/officeDocument/2006/relationships/printerSettings" Target="../printerSettings/printerSettings108.bin"/><Relationship Id="rId4" Type="http://schemas.microsoft.com/office/2017/10/relationships/threadedComment" Target="../threadedComments/threadedComment102.xml"/></Relationships>
</file>

<file path=xl/worksheets/_rels/sheet109.xml.rels><?xml version="1.0" encoding="UTF-8" standalone="yes"?>
<Relationships xmlns="http://schemas.openxmlformats.org/package/2006/relationships"><Relationship Id="rId3" Type="http://schemas.openxmlformats.org/officeDocument/2006/relationships/comments" Target="../comments106.xml"/><Relationship Id="rId2" Type="http://schemas.openxmlformats.org/officeDocument/2006/relationships/vmlDrawing" Target="../drawings/vmlDrawing106.vml"/><Relationship Id="rId1" Type="http://schemas.openxmlformats.org/officeDocument/2006/relationships/printerSettings" Target="../printerSettings/printerSettings109.bin"/><Relationship Id="rId4" Type="http://schemas.microsoft.com/office/2017/10/relationships/threadedComment" Target="../threadedComments/threadedComment10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10.xml.rels><?xml version="1.0" encoding="UTF-8" standalone="yes"?>
<Relationships xmlns="http://schemas.openxmlformats.org/package/2006/relationships"><Relationship Id="rId3" Type="http://schemas.openxmlformats.org/officeDocument/2006/relationships/comments" Target="../comments107.xml"/><Relationship Id="rId2" Type="http://schemas.openxmlformats.org/officeDocument/2006/relationships/vmlDrawing" Target="../drawings/vmlDrawing107.vml"/><Relationship Id="rId1" Type="http://schemas.openxmlformats.org/officeDocument/2006/relationships/printerSettings" Target="../printerSettings/printerSettings110.bin"/><Relationship Id="rId4" Type="http://schemas.microsoft.com/office/2017/10/relationships/threadedComment" Target="../threadedComments/threadedComment104.xml"/></Relationships>
</file>

<file path=xl/worksheets/_rels/sheet111.xml.rels><?xml version="1.0" encoding="UTF-8" standalone="yes"?>
<Relationships xmlns="http://schemas.openxmlformats.org/package/2006/relationships"><Relationship Id="rId3" Type="http://schemas.openxmlformats.org/officeDocument/2006/relationships/comments" Target="../comments108.xml"/><Relationship Id="rId2" Type="http://schemas.openxmlformats.org/officeDocument/2006/relationships/vmlDrawing" Target="../drawings/vmlDrawing108.vml"/><Relationship Id="rId1" Type="http://schemas.openxmlformats.org/officeDocument/2006/relationships/printerSettings" Target="../printerSettings/printerSettings111.bin"/><Relationship Id="rId4" Type="http://schemas.microsoft.com/office/2017/10/relationships/threadedComment" Target="../threadedComments/threadedComment105.xml"/></Relationships>
</file>

<file path=xl/worksheets/_rels/sheet112.xml.rels><?xml version="1.0" encoding="UTF-8" standalone="yes"?>
<Relationships xmlns="http://schemas.openxmlformats.org/package/2006/relationships"><Relationship Id="rId3" Type="http://schemas.openxmlformats.org/officeDocument/2006/relationships/comments" Target="../comments109.xml"/><Relationship Id="rId2" Type="http://schemas.openxmlformats.org/officeDocument/2006/relationships/vmlDrawing" Target="../drawings/vmlDrawing109.vml"/><Relationship Id="rId1" Type="http://schemas.openxmlformats.org/officeDocument/2006/relationships/printerSettings" Target="../printerSettings/printerSettings112.bin"/><Relationship Id="rId4" Type="http://schemas.microsoft.com/office/2017/10/relationships/threadedComment" Target="../threadedComments/threadedComment106.xml"/></Relationships>
</file>

<file path=xl/worksheets/_rels/sheet113.xml.rels><?xml version="1.0" encoding="UTF-8" standalone="yes"?>
<Relationships xmlns="http://schemas.openxmlformats.org/package/2006/relationships"><Relationship Id="rId3" Type="http://schemas.openxmlformats.org/officeDocument/2006/relationships/comments" Target="../comments110.xml"/><Relationship Id="rId2" Type="http://schemas.openxmlformats.org/officeDocument/2006/relationships/vmlDrawing" Target="../drawings/vmlDrawing110.vml"/><Relationship Id="rId1" Type="http://schemas.openxmlformats.org/officeDocument/2006/relationships/printerSettings" Target="../printerSettings/printerSettings113.bin"/><Relationship Id="rId4" Type="http://schemas.microsoft.com/office/2017/10/relationships/threadedComment" Target="../threadedComments/threadedComment107.xml"/></Relationships>
</file>

<file path=xl/worksheets/_rels/sheet114.xml.rels><?xml version="1.0" encoding="UTF-8" standalone="yes"?>
<Relationships xmlns="http://schemas.openxmlformats.org/package/2006/relationships"><Relationship Id="rId3" Type="http://schemas.openxmlformats.org/officeDocument/2006/relationships/comments" Target="../comments111.xml"/><Relationship Id="rId2" Type="http://schemas.openxmlformats.org/officeDocument/2006/relationships/vmlDrawing" Target="../drawings/vmlDrawing111.vml"/><Relationship Id="rId1" Type="http://schemas.openxmlformats.org/officeDocument/2006/relationships/printerSettings" Target="../printerSettings/printerSettings114.bin"/><Relationship Id="rId4" Type="http://schemas.microsoft.com/office/2017/10/relationships/threadedComment" Target="../threadedComments/threadedComment108.xml"/></Relationships>
</file>

<file path=xl/worksheets/_rels/sheet115.xml.rels><?xml version="1.0" encoding="UTF-8" standalone="yes"?>
<Relationships xmlns="http://schemas.openxmlformats.org/package/2006/relationships"><Relationship Id="rId3" Type="http://schemas.openxmlformats.org/officeDocument/2006/relationships/comments" Target="../comments112.xml"/><Relationship Id="rId2" Type="http://schemas.openxmlformats.org/officeDocument/2006/relationships/vmlDrawing" Target="../drawings/vmlDrawing112.vml"/><Relationship Id="rId1" Type="http://schemas.openxmlformats.org/officeDocument/2006/relationships/printerSettings" Target="../printerSettings/printerSettings115.bin"/><Relationship Id="rId4" Type="http://schemas.microsoft.com/office/2017/10/relationships/threadedComment" Target="../threadedComments/threadedComment109.xml"/></Relationships>
</file>

<file path=xl/worksheets/_rels/sheet116.xml.rels><?xml version="1.0" encoding="UTF-8" standalone="yes"?>
<Relationships xmlns="http://schemas.openxmlformats.org/package/2006/relationships"><Relationship Id="rId3" Type="http://schemas.openxmlformats.org/officeDocument/2006/relationships/comments" Target="../comments113.xml"/><Relationship Id="rId2" Type="http://schemas.openxmlformats.org/officeDocument/2006/relationships/vmlDrawing" Target="../drawings/vmlDrawing113.vml"/><Relationship Id="rId1" Type="http://schemas.openxmlformats.org/officeDocument/2006/relationships/printerSettings" Target="../printerSettings/printerSettings116.bin"/><Relationship Id="rId4" Type="http://schemas.microsoft.com/office/2017/10/relationships/threadedComment" Target="../threadedComments/threadedComment110.xml"/></Relationships>
</file>

<file path=xl/worksheets/_rels/sheet117.xml.rels><?xml version="1.0" encoding="UTF-8" standalone="yes"?>
<Relationships xmlns="http://schemas.openxmlformats.org/package/2006/relationships"><Relationship Id="rId3" Type="http://schemas.openxmlformats.org/officeDocument/2006/relationships/comments" Target="../comments114.xml"/><Relationship Id="rId2" Type="http://schemas.openxmlformats.org/officeDocument/2006/relationships/vmlDrawing" Target="../drawings/vmlDrawing114.vml"/><Relationship Id="rId1" Type="http://schemas.openxmlformats.org/officeDocument/2006/relationships/printerSettings" Target="../printerSettings/printerSettings117.bin"/><Relationship Id="rId4" Type="http://schemas.microsoft.com/office/2017/10/relationships/threadedComment" Target="../threadedComments/threadedComment111.xml"/></Relationships>
</file>

<file path=xl/worksheets/_rels/sheet118.xml.rels><?xml version="1.0" encoding="UTF-8" standalone="yes"?>
<Relationships xmlns="http://schemas.openxmlformats.org/package/2006/relationships"><Relationship Id="rId3" Type="http://schemas.openxmlformats.org/officeDocument/2006/relationships/comments" Target="../comments115.xml"/><Relationship Id="rId2" Type="http://schemas.openxmlformats.org/officeDocument/2006/relationships/vmlDrawing" Target="../drawings/vmlDrawing115.vml"/><Relationship Id="rId1" Type="http://schemas.openxmlformats.org/officeDocument/2006/relationships/printerSettings" Target="../printerSettings/printerSettings118.bin"/><Relationship Id="rId4" Type="http://schemas.microsoft.com/office/2017/10/relationships/threadedComment" Target="../threadedComments/threadedComment112.xml"/></Relationships>
</file>

<file path=xl/worksheets/_rels/sheet119.xml.rels><?xml version="1.0" encoding="UTF-8" standalone="yes"?>
<Relationships xmlns="http://schemas.openxmlformats.org/package/2006/relationships"><Relationship Id="rId3" Type="http://schemas.openxmlformats.org/officeDocument/2006/relationships/comments" Target="../comments116.xml"/><Relationship Id="rId2" Type="http://schemas.openxmlformats.org/officeDocument/2006/relationships/vmlDrawing" Target="../drawings/vmlDrawing116.vml"/><Relationship Id="rId1" Type="http://schemas.openxmlformats.org/officeDocument/2006/relationships/printerSettings" Target="../printerSettings/printerSettings119.bin"/><Relationship Id="rId4" Type="http://schemas.microsoft.com/office/2017/10/relationships/threadedComment" Target="../threadedComments/threadedComment11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20.xml.rels><?xml version="1.0" encoding="UTF-8" standalone="yes"?>
<Relationships xmlns="http://schemas.openxmlformats.org/package/2006/relationships"><Relationship Id="rId3" Type="http://schemas.openxmlformats.org/officeDocument/2006/relationships/comments" Target="../comments117.xml"/><Relationship Id="rId2" Type="http://schemas.openxmlformats.org/officeDocument/2006/relationships/vmlDrawing" Target="../drawings/vmlDrawing117.vml"/><Relationship Id="rId1" Type="http://schemas.openxmlformats.org/officeDocument/2006/relationships/printerSettings" Target="../printerSettings/printerSettings120.bin"/><Relationship Id="rId4" Type="http://schemas.microsoft.com/office/2017/10/relationships/threadedComment" Target="../threadedComments/threadedComment114.xml"/></Relationships>
</file>

<file path=xl/worksheets/_rels/sheet121.xml.rels><?xml version="1.0" encoding="UTF-8" standalone="yes"?>
<Relationships xmlns="http://schemas.openxmlformats.org/package/2006/relationships"><Relationship Id="rId3" Type="http://schemas.openxmlformats.org/officeDocument/2006/relationships/comments" Target="../comments118.xml"/><Relationship Id="rId2" Type="http://schemas.openxmlformats.org/officeDocument/2006/relationships/vmlDrawing" Target="../drawings/vmlDrawing118.vml"/><Relationship Id="rId1" Type="http://schemas.openxmlformats.org/officeDocument/2006/relationships/printerSettings" Target="../printerSettings/printerSettings121.bin"/><Relationship Id="rId4" Type="http://schemas.microsoft.com/office/2017/10/relationships/threadedComment" Target="../threadedComments/threadedComment115.xml"/></Relationships>
</file>

<file path=xl/worksheets/_rels/sheet122.xml.rels><?xml version="1.0" encoding="UTF-8" standalone="yes"?>
<Relationships xmlns="http://schemas.openxmlformats.org/package/2006/relationships"><Relationship Id="rId3" Type="http://schemas.openxmlformats.org/officeDocument/2006/relationships/comments" Target="../comments119.xml"/><Relationship Id="rId2" Type="http://schemas.openxmlformats.org/officeDocument/2006/relationships/vmlDrawing" Target="../drawings/vmlDrawing119.vml"/><Relationship Id="rId1" Type="http://schemas.openxmlformats.org/officeDocument/2006/relationships/printerSettings" Target="../printerSettings/printerSettings122.bin"/><Relationship Id="rId4" Type="http://schemas.microsoft.com/office/2017/10/relationships/threadedComment" Target="../threadedComments/threadedComment116.xml"/></Relationships>
</file>

<file path=xl/worksheets/_rels/sheet123.xml.rels><?xml version="1.0" encoding="UTF-8" standalone="yes"?>
<Relationships xmlns="http://schemas.openxmlformats.org/package/2006/relationships"><Relationship Id="rId3" Type="http://schemas.openxmlformats.org/officeDocument/2006/relationships/comments" Target="../comments120.xml"/><Relationship Id="rId2" Type="http://schemas.openxmlformats.org/officeDocument/2006/relationships/vmlDrawing" Target="../drawings/vmlDrawing120.vml"/><Relationship Id="rId1" Type="http://schemas.openxmlformats.org/officeDocument/2006/relationships/printerSettings" Target="../printerSettings/printerSettings123.bin"/><Relationship Id="rId4" Type="http://schemas.microsoft.com/office/2017/10/relationships/threadedComment" Target="../threadedComments/threadedComment117.xml"/></Relationships>
</file>

<file path=xl/worksheets/_rels/sheet124.xml.rels><?xml version="1.0" encoding="UTF-8" standalone="yes"?>
<Relationships xmlns="http://schemas.openxmlformats.org/package/2006/relationships"><Relationship Id="rId3" Type="http://schemas.openxmlformats.org/officeDocument/2006/relationships/comments" Target="../comments121.xml"/><Relationship Id="rId2" Type="http://schemas.openxmlformats.org/officeDocument/2006/relationships/vmlDrawing" Target="../drawings/vmlDrawing121.vml"/><Relationship Id="rId1" Type="http://schemas.openxmlformats.org/officeDocument/2006/relationships/printerSettings" Target="../printerSettings/printerSettings124.bin"/><Relationship Id="rId4" Type="http://schemas.microsoft.com/office/2017/10/relationships/threadedComment" Target="../threadedComments/threadedComment118.xml"/></Relationships>
</file>

<file path=xl/worksheets/_rels/sheet125.xml.rels><?xml version="1.0" encoding="UTF-8" standalone="yes"?>
<Relationships xmlns="http://schemas.openxmlformats.org/package/2006/relationships"><Relationship Id="rId3" Type="http://schemas.openxmlformats.org/officeDocument/2006/relationships/comments" Target="../comments122.xml"/><Relationship Id="rId2" Type="http://schemas.openxmlformats.org/officeDocument/2006/relationships/vmlDrawing" Target="../drawings/vmlDrawing122.vml"/><Relationship Id="rId1" Type="http://schemas.openxmlformats.org/officeDocument/2006/relationships/printerSettings" Target="../printerSettings/printerSettings125.bin"/><Relationship Id="rId4" Type="http://schemas.microsoft.com/office/2017/10/relationships/threadedComment" Target="../threadedComments/threadedComment119.xml"/></Relationships>
</file>

<file path=xl/worksheets/_rels/sheet126.xml.rels><?xml version="1.0" encoding="UTF-8" standalone="yes"?>
<Relationships xmlns="http://schemas.openxmlformats.org/package/2006/relationships"><Relationship Id="rId3" Type="http://schemas.openxmlformats.org/officeDocument/2006/relationships/comments" Target="../comments123.xml"/><Relationship Id="rId2" Type="http://schemas.openxmlformats.org/officeDocument/2006/relationships/vmlDrawing" Target="../drawings/vmlDrawing123.vml"/><Relationship Id="rId1" Type="http://schemas.openxmlformats.org/officeDocument/2006/relationships/printerSettings" Target="../printerSettings/printerSettings126.bin"/><Relationship Id="rId4" Type="http://schemas.microsoft.com/office/2017/10/relationships/threadedComment" Target="../threadedComments/threadedComment120.xml"/></Relationships>
</file>

<file path=xl/worksheets/_rels/sheet127.xml.rels><?xml version="1.0" encoding="UTF-8" standalone="yes"?>
<Relationships xmlns="http://schemas.openxmlformats.org/package/2006/relationships"><Relationship Id="rId3" Type="http://schemas.openxmlformats.org/officeDocument/2006/relationships/comments" Target="../comments124.xml"/><Relationship Id="rId2" Type="http://schemas.openxmlformats.org/officeDocument/2006/relationships/vmlDrawing" Target="../drawings/vmlDrawing124.vml"/><Relationship Id="rId1" Type="http://schemas.openxmlformats.org/officeDocument/2006/relationships/printerSettings" Target="../printerSettings/printerSettings127.bin"/><Relationship Id="rId4" Type="http://schemas.microsoft.com/office/2017/10/relationships/threadedComment" Target="../threadedComments/threadedComment121.xml"/></Relationships>
</file>

<file path=xl/worksheets/_rels/sheet128.xml.rels><?xml version="1.0" encoding="UTF-8" standalone="yes"?>
<Relationships xmlns="http://schemas.openxmlformats.org/package/2006/relationships"><Relationship Id="rId3" Type="http://schemas.openxmlformats.org/officeDocument/2006/relationships/comments" Target="../comments125.xml"/><Relationship Id="rId2" Type="http://schemas.openxmlformats.org/officeDocument/2006/relationships/vmlDrawing" Target="../drawings/vmlDrawing125.vml"/><Relationship Id="rId1" Type="http://schemas.openxmlformats.org/officeDocument/2006/relationships/printerSettings" Target="../printerSettings/printerSettings128.bin"/><Relationship Id="rId4" Type="http://schemas.microsoft.com/office/2017/10/relationships/threadedComment" Target="../threadedComments/threadedComment122.xml"/></Relationships>
</file>

<file path=xl/worksheets/_rels/sheet129.xml.rels><?xml version="1.0" encoding="UTF-8" standalone="yes"?>
<Relationships xmlns="http://schemas.openxmlformats.org/package/2006/relationships"><Relationship Id="rId3" Type="http://schemas.openxmlformats.org/officeDocument/2006/relationships/comments" Target="../comments126.xml"/><Relationship Id="rId2" Type="http://schemas.openxmlformats.org/officeDocument/2006/relationships/vmlDrawing" Target="../drawings/vmlDrawing126.vml"/><Relationship Id="rId1" Type="http://schemas.openxmlformats.org/officeDocument/2006/relationships/printerSettings" Target="../printerSettings/printerSettings129.bin"/><Relationship Id="rId4" Type="http://schemas.microsoft.com/office/2017/10/relationships/threadedComment" Target="../threadedComments/threadedComment12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130.xml.rels><?xml version="1.0" encoding="UTF-8" standalone="yes"?>
<Relationships xmlns="http://schemas.openxmlformats.org/package/2006/relationships"><Relationship Id="rId3" Type="http://schemas.openxmlformats.org/officeDocument/2006/relationships/comments" Target="../comments127.xml"/><Relationship Id="rId2" Type="http://schemas.openxmlformats.org/officeDocument/2006/relationships/vmlDrawing" Target="../drawings/vmlDrawing127.vml"/><Relationship Id="rId1" Type="http://schemas.openxmlformats.org/officeDocument/2006/relationships/printerSettings" Target="../printerSettings/printerSettings130.bin"/><Relationship Id="rId4" Type="http://schemas.microsoft.com/office/2017/10/relationships/threadedComment" Target="../threadedComments/threadedComment124.xml"/></Relationships>
</file>

<file path=xl/worksheets/_rels/sheet131.xml.rels><?xml version="1.0" encoding="UTF-8" standalone="yes"?>
<Relationships xmlns="http://schemas.openxmlformats.org/package/2006/relationships"><Relationship Id="rId3" Type="http://schemas.openxmlformats.org/officeDocument/2006/relationships/comments" Target="../comments128.xml"/><Relationship Id="rId2" Type="http://schemas.openxmlformats.org/officeDocument/2006/relationships/vmlDrawing" Target="../drawings/vmlDrawing128.vml"/><Relationship Id="rId1" Type="http://schemas.openxmlformats.org/officeDocument/2006/relationships/printerSettings" Target="../printerSettings/printerSettings131.bin"/><Relationship Id="rId4" Type="http://schemas.microsoft.com/office/2017/10/relationships/threadedComment" Target="../threadedComments/threadedComment125.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29.xml"/><Relationship Id="rId2" Type="http://schemas.openxmlformats.org/officeDocument/2006/relationships/vmlDrawing" Target="../drawings/vmlDrawing129.vml"/><Relationship Id="rId1" Type="http://schemas.openxmlformats.org/officeDocument/2006/relationships/printerSettings" Target="../printerSettings/printerSettings132.bin"/><Relationship Id="rId4" Type="http://schemas.microsoft.com/office/2017/10/relationships/threadedComment" Target="../threadedComments/threadedComment126.x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30.xml"/><Relationship Id="rId2" Type="http://schemas.openxmlformats.org/officeDocument/2006/relationships/vmlDrawing" Target="../drawings/vmlDrawing130.vml"/><Relationship Id="rId1" Type="http://schemas.openxmlformats.org/officeDocument/2006/relationships/printerSettings" Target="../printerSettings/printerSettings133.bin"/><Relationship Id="rId4" Type="http://schemas.microsoft.com/office/2017/10/relationships/threadedComment" Target="../threadedComments/threadedComment127.x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1.xml"/><Relationship Id="rId2" Type="http://schemas.openxmlformats.org/officeDocument/2006/relationships/vmlDrawing" Target="../drawings/vmlDrawing131.vml"/><Relationship Id="rId1" Type="http://schemas.openxmlformats.org/officeDocument/2006/relationships/printerSettings" Target="../printerSettings/printerSettings134.bin"/><Relationship Id="rId4" Type="http://schemas.microsoft.com/office/2017/10/relationships/threadedComment" Target="../threadedComments/threadedComment128.xml"/></Relationships>
</file>

<file path=xl/worksheets/_rels/sheet135.xml.rels><?xml version="1.0" encoding="UTF-8" standalone="yes"?>
<Relationships xmlns="http://schemas.openxmlformats.org/package/2006/relationships"><Relationship Id="rId3" Type="http://schemas.openxmlformats.org/officeDocument/2006/relationships/comments" Target="../comments132.xml"/><Relationship Id="rId2" Type="http://schemas.openxmlformats.org/officeDocument/2006/relationships/vmlDrawing" Target="../drawings/vmlDrawing132.vml"/><Relationship Id="rId1" Type="http://schemas.openxmlformats.org/officeDocument/2006/relationships/printerSettings" Target="../printerSettings/printerSettings135.bin"/><Relationship Id="rId4" Type="http://schemas.microsoft.com/office/2017/10/relationships/threadedComment" Target="../threadedComments/threadedComment129.xml"/></Relationships>
</file>

<file path=xl/worksheets/_rels/sheet136.xml.rels><?xml version="1.0" encoding="UTF-8" standalone="yes"?>
<Relationships xmlns="http://schemas.openxmlformats.org/package/2006/relationships"><Relationship Id="rId3" Type="http://schemas.openxmlformats.org/officeDocument/2006/relationships/comments" Target="../comments133.xml"/><Relationship Id="rId2" Type="http://schemas.openxmlformats.org/officeDocument/2006/relationships/vmlDrawing" Target="../drawings/vmlDrawing133.vml"/><Relationship Id="rId1" Type="http://schemas.openxmlformats.org/officeDocument/2006/relationships/printerSettings" Target="../printerSettings/printerSettings136.bin"/><Relationship Id="rId4" Type="http://schemas.microsoft.com/office/2017/10/relationships/threadedComment" Target="../threadedComments/threadedComment130.xml"/></Relationships>
</file>

<file path=xl/worksheets/_rels/sheet137.xml.rels><?xml version="1.0" encoding="UTF-8" standalone="yes"?>
<Relationships xmlns="http://schemas.openxmlformats.org/package/2006/relationships"><Relationship Id="rId3" Type="http://schemas.openxmlformats.org/officeDocument/2006/relationships/comments" Target="../comments134.xml"/><Relationship Id="rId2" Type="http://schemas.openxmlformats.org/officeDocument/2006/relationships/vmlDrawing" Target="../drawings/vmlDrawing134.vml"/><Relationship Id="rId1" Type="http://schemas.openxmlformats.org/officeDocument/2006/relationships/printerSettings" Target="../printerSettings/printerSettings137.bin"/><Relationship Id="rId4" Type="http://schemas.microsoft.com/office/2017/10/relationships/threadedComment" Target="../threadedComments/threadedComment131.xml"/></Relationships>
</file>

<file path=xl/worksheets/_rels/sheet138.xml.rels><?xml version="1.0" encoding="UTF-8" standalone="yes"?>
<Relationships xmlns="http://schemas.openxmlformats.org/package/2006/relationships"><Relationship Id="rId3" Type="http://schemas.openxmlformats.org/officeDocument/2006/relationships/comments" Target="../comments135.xml"/><Relationship Id="rId2" Type="http://schemas.openxmlformats.org/officeDocument/2006/relationships/vmlDrawing" Target="../drawings/vmlDrawing135.vml"/><Relationship Id="rId1" Type="http://schemas.openxmlformats.org/officeDocument/2006/relationships/printerSettings" Target="../printerSettings/printerSettings138.bin"/><Relationship Id="rId4" Type="http://schemas.microsoft.com/office/2017/10/relationships/threadedComment" Target="../threadedComments/threadedComment132.xml"/></Relationships>
</file>

<file path=xl/worksheets/_rels/sheet139.xml.rels><?xml version="1.0" encoding="UTF-8" standalone="yes"?>
<Relationships xmlns="http://schemas.openxmlformats.org/package/2006/relationships"><Relationship Id="rId3" Type="http://schemas.openxmlformats.org/officeDocument/2006/relationships/comments" Target="../comments136.xml"/><Relationship Id="rId2" Type="http://schemas.openxmlformats.org/officeDocument/2006/relationships/vmlDrawing" Target="../drawings/vmlDrawing136.vml"/><Relationship Id="rId1" Type="http://schemas.openxmlformats.org/officeDocument/2006/relationships/printerSettings" Target="../printerSettings/printerSettings139.bin"/><Relationship Id="rId4" Type="http://schemas.microsoft.com/office/2017/10/relationships/threadedComment" Target="../threadedComments/threadedComment13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140.xml.rels><?xml version="1.0" encoding="UTF-8" standalone="yes"?>
<Relationships xmlns="http://schemas.openxmlformats.org/package/2006/relationships"><Relationship Id="rId3" Type="http://schemas.openxmlformats.org/officeDocument/2006/relationships/comments" Target="../comments137.xml"/><Relationship Id="rId2" Type="http://schemas.openxmlformats.org/officeDocument/2006/relationships/vmlDrawing" Target="../drawings/vmlDrawing137.vml"/><Relationship Id="rId1" Type="http://schemas.openxmlformats.org/officeDocument/2006/relationships/printerSettings" Target="../printerSettings/printerSettings140.bin"/><Relationship Id="rId4" Type="http://schemas.microsoft.com/office/2017/10/relationships/threadedComment" Target="../threadedComments/threadedComment134.xml"/></Relationships>
</file>

<file path=xl/worksheets/_rels/sheet141.xml.rels><?xml version="1.0" encoding="UTF-8" standalone="yes"?>
<Relationships xmlns="http://schemas.openxmlformats.org/package/2006/relationships"><Relationship Id="rId3" Type="http://schemas.openxmlformats.org/officeDocument/2006/relationships/comments" Target="../comments138.xml"/><Relationship Id="rId2" Type="http://schemas.openxmlformats.org/officeDocument/2006/relationships/vmlDrawing" Target="../drawings/vmlDrawing138.vml"/><Relationship Id="rId1" Type="http://schemas.openxmlformats.org/officeDocument/2006/relationships/printerSettings" Target="../printerSettings/printerSettings141.bin"/><Relationship Id="rId4" Type="http://schemas.microsoft.com/office/2017/10/relationships/threadedComment" Target="../threadedComments/threadedComment135.xml"/></Relationships>
</file>

<file path=xl/worksheets/_rels/sheet142.xml.rels><?xml version="1.0" encoding="UTF-8" standalone="yes"?>
<Relationships xmlns="http://schemas.openxmlformats.org/package/2006/relationships"><Relationship Id="rId3" Type="http://schemas.openxmlformats.org/officeDocument/2006/relationships/comments" Target="../comments139.xml"/><Relationship Id="rId2" Type="http://schemas.openxmlformats.org/officeDocument/2006/relationships/vmlDrawing" Target="../drawings/vmlDrawing139.vml"/><Relationship Id="rId1" Type="http://schemas.openxmlformats.org/officeDocument/2006/relationships/printerSettings" Target="../printerSettings/printerSettings142.bin"/><Relationship Id="rId4" Type="http://schemas.microsoft.com/office/2017/10/relationships/threadedComment" Target="../threadedComments/threadedComment136.xml"/></Relationships>
</file>

<file path=xl/worksheets/_rels/sheet143.xml.rels><?xml version="1.0" encoding="UTF-8" standalone="yes"?>
<Relationships xmlns="http://schemas.openxmlformats.org/package/2006/relationships"><Relationship Id="rId3" Type="http://schemas.openxmlformats.org/officeDocument/2006/relationships/comments" Target="../comments140.xml"/><Relationship Id="rId2" Type="http://schemas.openxmlformats.org/officeDocument/2006/relationships/vmlDrawing" Target="../drawings/vmlDrawing140.vml"/><Relationship Id="rId1" Type="http://schemas.openxmlformats.org/officeDocument/2006/relationships/printerSettings" Target="../printerSettings/printerSettings143.bin"/><Relationship Id="rId4" Type="http://schemas.microsoft.com/office/2017/10/relationships/threadedComment" Target="../threadedComments/threadedComment137.xml"/></Relationships>
</file>

<file path=xl/worksheets/_rels/sheet144.xml.rels><?xml version="1.0" encoding="UTF-8" standalone="yes"?>
<Relationships xmlns="http://schemas.openxmlformats.org/package/2006/relationships"><Relationship Id="rId3" Type="http://schemas.openxmlformats.org/officeDocument/2006/relationships/comments" Target="../comments141.xml"/><Relationship Id="rId2" Type="http://schemas.openxmlformats.org/officeDocument/2006/relationships/vmlDrawing" Target="../drawings/vmlDrawing141.vml"/><Relationship Id="rId1" Type="http://schemas.openxmlformats.org/officeDocument/2006/relationships/printerSettings" Target="../printerSettings/printerSettings144.bin"/><Relationship Id="rId4" Type="http://schemas.microsoft.com/office/2017/10/relationships/threadedComment" Target="../threadedComments/threadedComment138.xml"/></Relationships>
</file>

<file path=xl/worksheets/_rels/sheet145.xml.rels><?xml version="1.0" encoding="UTF-8" standalone="yes"?>
<Relationships xmlns="http://schemas.openxmlformats.org/package/2006/relationships"><Relationship Id="rId3" Type="http://schemas.openxmlformats.org/officeDocument/2006/relationships/comments" Target="../comments142.xml"/><Relationship Id="rId2" Type="http://schemas.openxmlformats.org/officeDocument/2006/relationships/vmlDrawing" Target="../drawings/vmlDrawing142.vml"/><Relationship Id="rId1" Type="http://schemas.openxmlformats.org/officeDocument/2006/relationships/printerSettings" Target="../printerSettings/printerSettings145.bin"/><Relationship Id="rId4" Type="http://schemas.microsoft.com/office/2017/10/relationships/threadedComment" Target="../threadedComments/threadedComment139.xml"/></Relationships>
</file>

<file path=xl/worksheets/_rels/sheet146.xml.rels><?xml version="1.0" encoding="UTF-8" standalone="yes"?>
<Relationships xmlns="http://schemas.openxmlformats.org/package/2006/relationships"><Relationship Id="rId3" Type="http://schemas.openxmlformats.org/officeDocument/2006/relationships/comments" Target="../comments143.xml"/><Relationship Id="rId2" Type="http://schemas.openxmlformats.org/officeDocument/2006/relationships/vmlDrawing" Target="../drawings/vmlDrawing143.vml"/><Relationship Id="rId1" Type="http://schemas.openxmlformats.org/officeDocument/2006/relationships/printerSettings" Target="../printerSettings/printerSettings146.bin"/><Relationship Id="rId4" Type="http://schemas.microsoft.com/office/2017/10/relationships/threadedComment" Target="../threadedComments/threadedComment140.xml"/></Relationships>
</file>

<file path=xl/worksheets/_rels/sheet147.xml.rels><?xml version="1.0" encoding="UTF-8" standalone="yes"?>
<Relationships xmlns="http://schemas.openxmlformats.org/package/2006/relationships"><Relationship Id="rId3" Type="http://schemas.openxmlformats.org/officeDocument/2006/relationships/comments" Target="../comments144.xml"/><Relationship Id="rId2" Type="http://schemas.openxmlformats.org/officeDocument/2006/relationships/vmlDrawing" Target="../drawings/vmlDrawing144.v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3" Type="http://schemas.openxmlformats.org/officeDocument/2006/relationships/comments" Target="../comments145.xml"/><Relationship Id="rId2" Type="http://schemas.openxmlformats.org/officeDocument/2006/relationships/vmlDrawing" Target="../drawings/vmlDrawing145.v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3" Type="http://schemas.openxmlformats.org/officeDocument/2006/relationships/comments" Target="../comments146.xml"/><Relationship Id="rId2" Type="http://schemas.openxmlformats.org/officeDocument/2006/relationships/vmlDrawing" Target="../drawings/vmlDrawing146.v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150.xml.rels><?xml version="1.0" encoding="UTF-8" standalone="yes"?>
<Relationships xmlns="http://schemas.openxmlformats.org/package/2006/relationships"><Relationship Id="rId3" Type="http://schemas.openxmlformats.org/officeDocument/2006/relationships/comments" Target="../comments147.xml"/><Relationship Id="rId2" Type="http://schemas.openxmlformats.org/officeDocument/2006/relationships/vmlDrawing" Target="../drawings/vmlDrawing147.v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3" Type="http://schemas.openxmlformats.org/officeDocument/2006/relationships/comments" Target="../comments148.xml"/><Relationship Id="rId2" Type="http://schemas.openxmlformats.org/officeDocument/2006/relationships/vmlDrawing" Target="../drawings/vmlDrawing148.v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3" Type="http://schemas.openxmlformats.org/officeDocument/2006/relationships/comments" Target="../comments149.xml"/><Relationship Id="rId2" Type="http://schemas.openxmlformats.org/officeDocument/2006/relationships/vmlDrawing" Target="../drawings/vmlDrawing149.v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3" Type="http://schemas.openxmlformats.org/officeDocument/2006/relationships/comments" Target="../comments150.xml"/><Relationship Id="rId2" Type="http://schemas.openxmlformats.org/officeDocument/2006/relationships/vmlDrawing" Target="../drawings/vmlDrawing150.v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3" Type="http://schemas.openxmlformats.org/officeDocument/2006/relationships/comments" Target="../comments151.xml"/><Relationship Id="rId2" Type="http://schemas.openxmlformats.org/officeDocument/2006/relationships/vmlDrawing" Target="../drawings/vmlDrawing151.vml"/><Relationship Id="rId1" Type="http://schemas.openxmlformats.org/officeDocument/2006/relationships/printerSettings" Target="../printerSettings/printerSettings154.bin"/><Relationship Id="rId4" Type="http://schemas.microsoft.com/office/2017/10/relationships/threadedComment" Target="../threadedComments/threadedComment141.xml"/></Relationships>
</file>

<file path=xl/worksheets/_rels/sheet155.xml.rels><?xml version="1.0" encoding="UTF-8" standalone="yes"?>
<Relationships xmlns="http://schemas.openxmlformats.org/package/2006/relationships"><Relationship Id="rId3" Type="http://schemas.openxmlformats.org/officeDocument/2006/relationships/comments" Target="../comments152.xml"/><Relationship Id="rId2" Type="http://schemas.openxmlformats.org/officeDocument/2006/relationships/vmlDrawing" Target="../drawings/vmlDrawing152.vml"/><Relationship Id="rId1" Type="http://schemas.openxmlformats.org/officeDocument/2006/relationships/printerSettings" Target="../printerSettings/printerSettings155.bin"/><Relationship Id="rId4" Type="http://schemas.microsoft.com/office/2017/10/relationships/threadedComment" Target="../threadedComments/threadedComment142.xml"/></Relationships>
</file>

<file path=xl/worksheets/_rels/sheet156.xml.rels><?xml version="1.0" encoding="UTF-8" standalone="yes"?>
<Relationships xmlns="http://schemas.openxmlformats.org/package/2006/relationships"><Relationship Id="rId3" Type="http://schemas.openxmlformats.org/officeDocument/2006/relationships/comments" Target="../comments153.xml"/><Relationship Id="rId2" Type="http://schemas.openxmlformats.org/officeDocument/2006/relationships/vmlDrawing" Target="../drawings/vmlDrawing153.vml"/><Relationship Id="rId1" Type="http://schemas.openxmlformats.org/officeDocument/2006/relationships/printerSettings" Target="../printerSettings/printerSettings156.bin"/><Relationship Id="rId4" Type="http://schemas.microsoft.com/office/2017/10/relationships/threadedComment" Target="../threadedComments/threadedComment143.xml"/></Relationships>
</file>

<file path=xl/worksheets/_rels/sheet157.xml.rels><?xml version="1.0" encoding="UTF-8" standalone="yes"?>
<Relationships xmlns="http://schemas.openxmlformats.org/package/2006/relationships"><Relationship Id="rId3" Type="http://schemas.openxmlformats.org/officeDocument/2006/relationships/comments" Target="../comments154.xml"/><Relationship Id="rId2" Type="http://schemas.openxmlformats.org/officeDocument/2006/relationships/vmlDrawing" Target="../drawings/vmlDrawing154.vml"/><Relationship Id="rId1" Type="http://schemas.openxmlformats.org/officeDocument/2006/relationships/printerSettings" Target="../printerSettings/printerSettings157.bin"/><Relationship Id="rId4" Type="http://schemas.microsoft.com/office/2017/10/relationships/threadedComment" Target="../threadedComments/threadedComment144.xml"/></Relationships>
</file>

<file path=xl/worksheets/_rels/sheet158.xml.rels><?xml version="1.0" encoding="UTF-8" standalone="yes"?>
<Relationships xmlns="http://schemas.openxmlformats.org/package/2006/relationships"><Relationship Id="rId3" Type="http://schemas.openxmlformats.org/officeDocument/2006/relationships/comments" Target="../comments155.xml"/><Relationship Id="rId2" Type="http://schemas.openxmlformats.org/officeDocument/2006/relationships/vmlDrawing" Target="../drawings/vmlDrawing155.vml"/><Relationship Id="rId1" Type="http://schemas.openxmlformats.org/officeDocument/2006/relationships/printerSettings" Target="../printerSettings/printerSettings158.bin"/><Relationship Id="rId4" Type="http://schemas.microsoft.com/office/2017/10/relationships/threadedComment" Target="../threadedComments/threadedComment145.xml"/></Relationships>
</file>

<file path=xl/worksheets/_rels/sheet159.xml.rels><?xml version="1.0" encoding="UTF-8" standalone="yes"?>
<Relationships xmlns="http://schemas.openxmlformats.org/package/2006/relationships"><Relationship Id="rId3" Type="http://schemas.openxmlformats.org/officeDocument/2006/relationships/comments" Target="../comments156.xml"/><Relationship Id="rId2" Type="http://schemas.openxmlformats.org/officeDocument/2006/relationships/vmlDrawing" Target="../drawings/vmlDrawing156.vml"/><Relationship Id="rId1" Type="http://schemas.openxmlformats.org/officeDocument/2006/relationships/printerSettings" Target="../printerSettings/printerSettings159.bin"/><Relationship Id="rId4" Type="http://schemas.microsoft.com/office/2017/10/relationships/threadedComment" Target="../threadedComments/threadedComment14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160.xml.rels><?xml version="1.0" encoding="UTF-8" standalone="yes"?>
<Relationships xmlns="http://schemas.openxmlformats.org/package/2006/relationships"><Relationship Id="rId3" Type="http://schemas.openxmlformats.org/officeDocument/2006/relationships/comments" Target="../comments157.xml"/><Relationship Id="rId2" Type="http://schemas.openxmlformats.org/officeDocument/2006/relationships/vmlDrawing" Target="../drawings/vmlDrawing157.vml"/><Relationship Id="rId1" Type="http://schemas.openxmlformats.org/officeDocument/2006/relationships/printerSettings" Target="../printerSettings/printerSettings160.bin"/><Relationship Id="rId4" Type="http://schemas.microsoft.com/office/2017/10/relationships/threadedComment" Target="../threadedComments/threadedComment147.xml"/></Relationships>
</file>

<file path=xl/worksheets/_rels/sheet161.xml.rels><?xml version="1.0" encoding="UTF-8" standalone="yes"?>
<Relationships xmlns="http://schemas.openxmlformats.org/package/2006/relationships"><Relationship Id="rId3" Type="http://schemas.openxmlformats.org/officeDocument/2006/relationships/comments" Target="../comments158.xml"/><Relationship Id="rId2" Type="http://schemas.openxmlformats.org/officeDocument/2006/relationships/vmlDrawing" Target="../drawings/vmlDrawing158.vml"/><Relationship Id="rId1" Type="http://schemas.openxmlformats.org/officeDocument/2006/relationships/printerSettings" Target="../printerSettings/printerSettings161.bin"/><Relationship Id="rId4" Type="http://schemas.microsoft.com/office/2017/10/relationships/threadedComment" Target="../threadedComments/threadedComment148.xml"/></Relationships>
</file>

<file path=xl/worksheets/_rels/sheet162.xml.rels><?xml version="1.0" encoding="UTF-8" standalone="yes"?>
<Relationships xmlns="http://schemas.openxmlformats.org/package/2006/relationships"><Relationship Id="rId3" Type="http://schemas.openxmlformats.org/officeDocument/2006/relationships/comments" Target="../comments159.xml"/><Relationship Id="rId2" Type="http://schemas.openxmlformats.org/officeDocument/2006/relationships/vmlDrawing" Target="../drawings/vmlDrawing159.vml"/><Relationship Id="rId1" Type="http://schemas.openxmlformats.org/officeDocument/2006/relationships/printerSettings" Target="../printerSettings/printerSettings162.bin"/><Relationship Id="rId4" Type="http://schemas.microsoft.com/office/2017/10/relationships/threadedComment" Target="../threadedComments/threadedComment149.xml"/></Relationships>
</file>

<file path=xl/worksheets/_rels/sheet163.xml.rels><?xml version="1.0" encoding="UTF-8" standalone="yes"?>
<Relationships xmlns="http://schemas.openxmlformats.org/package/2006/relationships"><Relationship Id="rId3" Type="http://schemas.openxmlformats.org/officeDocument/2006/relationships/comments" Target="../comments160.xml"/><Relationship Id="rId2" Type="http://schemas.openxmlformats.org/officeDocument/2006/relationships/vmlDrawing" Target="../drawings/vmlDrawing160.vml"/><Relationship Id="rId1" Type="http://schemas.openxmlformats.org/officeDocument/2006/relationships/printerSettings" Target="../printerSettings/printerSettings163.bin"/><Relationship Id="rId4" Type="http://schemas.microsoft.com/office/2017/10/relationships/threadedComment" Target="../threadedComments/threadedComment150.xml"/></Relationships>
</file>

<file path=xl/worksheets/_rels/sheet164.xml.rels><?xml version="1.0" encoding="UTF-8" standalone="yes"?>
<Relationships xmlns="http://schemas.openxmlformats.org/package/2006/relationships"><Relationship Id="rId3" Type="http://schemas.openxmlformats.org/officeDocument/2006/relationships/comments" Target="../comments161.xml"/><Relationship Id="rId2" Type="http://schemas.openxmlformats.org/officeDocument/2006/relationships/vmlDrawing" Target="../drawings/vmlDrawing161.vml"/><Relationship Id="rId1" Type="http://schemas.openxmlformats.org/officeDocument/2006/relationships/printerSettings" Target="../printerSettings/printerSettings164.bin"/><Relationship Id="rId4" Type="http://schemas.microsoft.com/office/2017/10/relationships/threadedComment" Target="../threadedComments/threadedComment151.xml"/></Relationships>
</file>

<file path=xl/worksheets/_rels/sheet165.xml.rels><?xml version="1.0" encoding="UTF-8" standalone="yes"?>
<Relationships xmlns="http://schemas.openxmlformats.org/package/2006/relationships"><Relationship Id="rId3" Type="http://schemas.openxmlformats.org/officeDocument/2006/relationships/comments" Target="../comments162.xml"/><Relationship Id="rId2" Type="http://schemas.openxmlformats.org/officeDocument/2006/relationships/vmlDrawing" Target="../drawings/vmlDrawing162.vml"/><Relationship Id="rId1" Type="http://schemas.openxmlformats.org/officeDocument/2006/relationships/printerSettings" Target="../printerSettings/printerSettings165.bin"/><Relationship Id="rId4" Type="http://schemas.microsoft.com/office/2017/10/relationships/threadedComment" Target="../threadedComments/threadedComment152.xml"/></Relationships>
</file>

<file path=xl/worksheets/_rels/sheet166.xml.rels><?xml version="1.0" encoding="UTF-8" standalone="yes"?>
<Relationships xmlns="http://schemas.openxmlformats.org/package/2006/relationships"><Relationship Id="rId3" Type="http://schemas.openxmlformats.org/officeDocument/2006/relationships/comments" Target="../comments163.xml"/><Relationship Id="rId2" Type="http://schemas.openxmlformats.org/officeDocument/2006/relationships/vmlDrawing" Target="../drawings/vmlDrawing163.vml"/><Relationship Id="rId1" Type="http://schemas.openxmlformats.org/officeDocument/2006/relationships/printerSettings" Target="../printerSettings/printerSettings166.bin"/><Relationship Id="rId4" Type="http://schemas.microsoft.com/office/2017/10/relationships/threadedComment" Target="../threadedComments/threadedComment153.xml"/></Relationships>
</file>

<file path=xl/worksheets/_rels/sheet167.xml.rels><?xml version="1.0" encoding="UTF-8" standalone="yes"?>
<Relationships xmlns="http://schemas.openxmlformats.org/package/2006/relationships"><Relationship Id="rId3" Type="http://schemas.openxmlformats.org/officeDocument/2006/relationships/comments" Target="../comments164.xml"/><Relationship Id="rId2" Type="http://schemas.openxmlformats.org/officeDocument/2006/relationships/vmlDrawing" Target="../drawings/vmlDrawing164.vml"/><Relationship Id="rId1" Type="http://schemas.openxmlformats.org/officeDocument/2006/relationships/printerSettings" Target="../printerSettings/printerSettings167.bin"/><Relationship Id="rId4" Type="http://schemas.microsoft.com/office/2017/10/relationships/threadedComment" Target="../threadedComments/threadedComment154.xml"/></Relationships>
</file>

<file path=xl/worksheets/_rels/sheet168.xml.rels><?xml version="1.0" encoding="UTF-8" standalone="yes"?>
<Relationships xmlns="http://schemas.openxmlformats.org/package/2006/relationships"><Relationship Id="rId3" Type="http://schemas.openxmlformats.org/officeDocument/2006/relationships/comments" Target="../comments165.xml"/><Relationship Id="rId2" Type="http://schemas.openxmlformats.org/officeDocument/2006/relationships/vmlDrawing" Target="../drawings/vmlDrawing165.vml"/><Relationship Id="rId1" Type="http://schemas.openxmlformats.org/officeDocument/2006/relationships/printerSettings" Target="../printerSettings/printerSettings168.bin"/><Relationship Id="rId4" Type="http://schemas.microsoft.com/office/2017/10/relationships/threadedComment" Target="../threadedComments/threadedComment155.xml"/></Relationships>
</file>

<file path=xl/worksheets/_rels/sheet169.xml.rels><?xml version="1.0" encoding="UTF-8" standalone="yes"?>
<Relationships xmlns="http://schemas.openxmlformats.org/package/2006/relationships"><Relationship Id="rId3" Type="http://schemas.openxmlformats.org/officeDocument/2006/relationships/comments" Target="../comments166.xml"/><Relationship Id="rId2" Type="http://schemas.openxmlformats.org/officeDocument/2006/relationships/vmlDrawing" Target="../drawings/vmlDrawing166.vml"/><Relationship Id="rId1" Type="http://schemas.openxmlformats.org/officeDocument/2006/relationships/printerSettings" Target="../printerSettings/printerSettings169.bin"/><Relationship Id="rId4" Type="http://schemas.microsoft.com/office/2017/10/relationships/threadedComment" Target="../threadedComments/threadedComment15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170.xml.rels><?xml version="1.0" encoding="UTF-8" standalone="yes"?>
<Relationships xmlns="http://schemas.openxmlformats.org/package/2006/relationships"><Relationship Id="rId3" Type="http://schemas.openxmlformats.org/officeDocument/2006/relationships/comments" Target="../comments167.xml"/><Relationship Id="rId2" Type="http://schemas.openxmlformats.org/officeDocument/2006/relationships/vmlDrawing" Target="../drawings/vmlDrawing167.vml"/><Relationship Id="rId1" Type="http://schemas.openxmlformats.org/officeDocument/2006/relationships/printerSettings" Target="../printerSettings/printerSettings170.bin"/><Relationship Id="rId4" Type="http://schemas.microsoft.com/office/2017/10/relationships/threadedComment" Target="../threadedComments/threadedComment157.xml"/></Relationships>
</file>

<file path=xl/worksheets/_rels/sheet171.xml.rels><?xml version="1.0" encoding="UTF-8" standalone="yes"?>
<Relationships xmlns="http://schemas.openxmlformats.org/package/2006/relationships"><Relationship Id="rId3" Type="http://schemas.openxmlformats.org/officeDocument/2006/relationships/comments" Target="../comments168.xml"/><Relationship Id="rId2" Type="http://schemas.openxmlformats.org/officeDocument/2006/relationships/vmlDrawing" Target="../drawings/vmlDrawing168.vml"/><Relationship Id="rId1" Type="http://schemas.openxmlformats.org/officeDocument/2006/relationships/printerSettings" Target="../printerSettings/printerSettings171.bin"/><Relationship Id="rId4" Type="http://schemas.microsoft.com/office/2017/10/relationships/threadedComment" Target="../threadedComments/threadedComment158.xml"/></Relationships>
</file>

<file path=xl/worksheets/_rels/sheet172.xml.rels><?xml version="1.0" encoding="UTF-8" standalone="yes"?>
<Relationships xmlns="http://schemas.openxmlformats.org/package/2006/relationships"><Relationship Id="rId3" Type="http://schemas.openxmlformats.org/officeDocument/2006/relationships/comments" Target="../comments169.xml"/><Relationship Id="rId2" Type="http://schemas.openxmlformats.org/officeDocument/2006/relationships/vmlDrawing" Target="../drawings/vmlDrawing169.vml"/><Relationship Id="rId1" Type="http://schemas.openxmlformats.org/officeDocument/2006/relationships/printerSettings" Target="../printerSettings/printerSettings172.bin"/><Relationship Id="rId4" Type="http://schemas.microsoft.com/office/2017/10/relationships/threadedComment" Target="../threadedComments/threadedComment159.xml"/></Relationships>
</file>

<file path=xl/worksheets/_rels/sheet173.xml.rels><?xml version="1.0" encoding="UTF-8" standalone="yes"?>
<Relationships xmlns="http://schemas.openxmlformats.org/package/2006/relationships"><Relationship Id="rId3" Type="http://schemas.openxmlformats.org/officeDocument/2006/relationships/comments" Target="../comments170.xml"/><Relationship Id="rId2" Type="http://schemas.openxmlformats.org/officeDocument/2006/relationships/vmlDrawing" Target="../drawings/vmlDrawing170.vml"/><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3" Type="http://schemas.openxmlformats.org/officeDocument/2006/relationships/comments" Target="../comments171.xml"/><Relationship Id="rId2" Type="http://schemas.openxmlformats.org/officeDocument/2006/relationships/vmlDrawing" Target="../drawings/vmlDrawing171.vml"/><Relationship Id="rId1" Type="http://schemas.openxmlformats.org/officeDocument/2006/relationships/printerSettings" Target="../printerSettings/printerSettings174.bin"/></Relationships>
</file>

<file path=xl/worksheets/_rels/sheet175.xml.rels><?xml version="1.0" encoding="UTF-8" standalone="yes"?>
<Relationships xmlns="http://schemas.openxmlformats.org/package/2006/relationships"><Relationship Id="rId3" Type="http://schemas.openxmlformats.org/officeDocument/2006/relationships/comments" Target="../comments172.xml"/><Relationship Id="rId2" Type="http://schemas.openxmlformats.org/officeDocument/2006/relationships/vmlDrawing" Target="../drawings/vmlDrawing172.vml"/><Relationship Id="rId1" Type="http://schemas.openxmlformats.org/officeDocument/2006/relationships/printerSettings" Target="../printerSettings/printerSettings175.bin"/></Relationships>
</file>

<file path=xl/worksheets/_rels/sheet176.xml.rels><?xml version="1.0" encoding="UTF-8" standalone="yes"?>
<Relationships xmlns="http://schemas.openxmlformats.org/package/2006/relationships"><Relationship Id="rId3" Type="http://schemas.openxmlformats.org/officeDocument/2006/relationships/comments" Target="../comments173.xml"/><Relationship Id="rId2" Type="http://schemas.openxmlformats.org/officeDocument/2006/relationships/vmlDrawing" Target="../drawings/vmlDrawing173.vml"/><Relationship Id="rId1" Type="http://schemas.openxmlformats.org/officeDocument/2006/relationships/printerSettings" Target="../printerSettings/printerSettings176.bin"/></Relationships>
</file>

<file path=xl/worksheets/_rels/sheet177.xml.rels><?xml version="1.0" encoding="UTF-8" standalone="yes"?>
<Relationships xmlns="http://schemas.openxmlformats.org/package/2006/relationships"><Relationship Id="rId3" Type="http://schemas.openxmlformats.org/officeDocument/2006/relationships/comments" Target="../comments174.xml"/><Relationship Id="rId2" Type="http://schemas.openxmlformats.org/officeDocument/2006/relationships/vmlDrawing" Target="../drawings/vmlDrawing174.vml"/><Relationship Id="rId1" Type="http://schemas.openxmlformats.org/officeDocument/2006/relationships/printerSettings" Target="../printerSettings/printerSettings177.bin"/></Relationships>
</file>

<file path=xl/worksheets/_rels/sheet178.xml.rels><?xml version="1.0" encoding="UTF-8" standalone="yes"?>
<Relationships xmlns="http://schemas.openxmlformats.org/package/2006/relationships"><Relationship Id="rId3" Type="http://schemas.openxmlformats.org/officeDocument/2006/relationships/comments" Target="../comments175.xml"/><Relationship Id="rId2" Type="http://schemas.openxmlformats.org/officeDocument/2006/relationships/vmlDrawing" Target="../drawings/vmlDrawing175.vml"/><Relationship Id="rId1" Type="http://schemas.openxmlformats.org/officeDocument/2006/relationships/printerSettings" Target="../printerSettings/printerSettings178.bin"/></Relationships>
</file>

<file path=xl/worksheets/_rels/sheet179.xml.rels><?xml version="1.0" encoding="UTF-8" standalone="yes"?>
<Relationships xmlns="http://schemas.openxmlformats.org/package/2006/relationships"><Relationship Id="rId3" Type="http://schemas.openxmlformats.org/officeDocument/2006/relationships/comments" Target="../comments176.xml"/><Relationship Id="rId2" Type="http://schemas.openxmlformats.org/officeDocument/2006/relationships/vmlDrawing" Target="../drawings/vmlDrawing176.vml"/><Relationship Id="rId1" Type="http://schemas.openxmlformats.org/officeDocument/2006/relationships/printerSettings" Target="../printerSettings/printerSettings179.bin"/><Relationship Id="rId4" Type="http://schemas.microsoft.com/office/2017/10/relationships/threadedComment" Target="../threadedComments/threadedComment16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180.xml.rels><?xml version="1.0" encoding="UTF-8" standalone="yes"?>
<Relationships xmlns="http://schemas.openxmlformats.org/package/2006/relationships"><Relationship Id="rId3" Type="http://schemas.openxmlformats.org/officeDocument/2006/relationships/comments" Target="../comments177.xml"/><Relationship Id="rId2" Type="http://schemas.openxmlformats.org/officeDocument/2006/relationships/vmlDrawing" Target="../drawings/vmlDrawing177.vml"/><Relationship Id="rId1" Type="http://schemas.openxmlformats.org/officeDocument/2006/relationships/printerSettings" Target="../printerSettings/printerSettings180.bin"/><Relationship Id="rId4" Type="http://schemas.microsoft.com/office/2017/10/relationships/threadedComment" Target="../threadedComments/threadedComment161.xml"/></Relationships>
</file>

<file path=xl/worksheets/_rels/sheet181.xml.rels><?xml version="1.0" encoding="UTF-8" standalone="yes"?>
<Relationships xmlns="http://schemas.openxmlformats.org/package/2006/relationships"><Relationship Id="rId3" Type="http://schemas.openxmlformats.org/officeDocument/2006/relationships/comments" Target="../comments178.xml"/><Relationship Id="rId2" Type="http://schemas.openxmlformats.org/officeDocument/2006/relationships/vmlDrawing" Target="../drawings/vmlDrawing178.vml"/><Relationship Id="rId1" Type="http://schemas.openxmlformats.org/officeDocument/2006/relationships/printerSettings" Target="../printerSettings/printerSettings181.bin"/><Relationship Id="rId4" Type="http://schemas.microsoft.com/office/2017/10/relationships/threadedComment" Target="../threadedComments/threadedComment162.xml"/></Relationships>
</file>

<file path=xl/worksheets/_rels/sheet182.xml.rels><?xml version="1.0" encoding="UTF-8" standalone="yes"?>
<Relationships xmlns="http://schemas.openxmlformats.org/package/2006/relationships"><Relationship Id="rId3" Type="http://schemas.openxmlformats.org/officeDocument/2006/relationships/comments" Target="../comments179.xml"/><Relationship Id="rId2" Type="http://schemas.openxmlformats.org/officeDocument/2006/relationships/vmlDrawing" Target="../drawings/vmlDrawing179.vml"/><Relationship Id="rId1" Type="http://schemas.openxmlformats.org/officeDocument/2006/relationships/printerSettings" Target="../printerSettings/printerSettings182.bin"/><Relationship Id="rId4" Type="http://schemas.microsoft.com/office/2017/10/relationships/threadedComment" Target="../threadedComments/threadedComment163.xml"/></Relationships>
</file>

<file path=xl/worksheets/_rels/sheet183.xml.rels><?xml version="1.0" encoding="UTF-8" standalone="yes"?>
<Relationships xmlns="http://schemas.openxmlformats.org/package/2006/relationships"><Relationship Id="rId3" Type="http://schemas.openxmlformats.org/officeDocument/2006/relationships/comments" Target="../comments180.xml"/><Relationship Id="rId2" Type="http://schemas.openxmlformats.org/officeDocument/2006/relationships/vmlDrawing" Target="../drawings/vmlDrawing180.vml"/><Relationship Id="rId1" Type="http://schemas.openxmlformats.org/officeDocument/2006/relationships/printerSettings" Target="../printerSettings/printerSettings183.bin"/><Relationship Id="rId4" Type="http://schemas.microsoft.com/office/2017/10/relationships/threadedComment" Target="../threadedComments/threadedComment164.xml"/></Relationships>
</file>

<file path=xl/worksheets/_rels/sheet184.xml.rels><?xml version="1.0" encoding="UTF-8" standalone="yes"?>
<Relationships xmlns="http://schemas.openxmlformats.org/package/2006/relationships"><Relationship Id="rId3" Type="http://schemas.openxmlformats.org/officeDocument/2006/relationships/comments" Target="../comments181.xml"/><Relationship Id="rId2" Type="http://schemas.openxmlformats.org/officeDocument/2006/relationships/vmlDrawing" Target="../drawings/vmlDrawing181.vml"/><Relationship Id="rId1" Type="http://schemas.openxmlformats.org/officeDocument/2006/relationships/printerSettings" Target="../printerSettings/printerSettings184.bin"/><Relationship Id="rId4" Type="http://schemas.microsoft.com/office/2017/10/relationships/threadedComment" Target="../threadedComments/threadedComment16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 Id="rId4" Type="http://schemas.microsoft.com/office/2017/10/relationships/threadedComment" Target="../threadedComments/threadedComment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0.bin"/><Relationship Id="rId4" Type="http://schemas.microsoft.com/office/2017/10/relationships/threadedComment" Target="../threadedComments/threadedComment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1.bin"/><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2.bin"/><Relationship Id="rId4" Type="http://schemas.microsoft.com/office/2017/10/relationships/threadedComment" Target="../threadedComments/threadedComment16.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3.bin"/><Relationship Id="rId4" Type="http://schemas.microsoft.com/office/2017/10/relationships/threadedComment" Target="../threadedComments/threadedComment1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4.bin"/><Relationship Id="rId4" Type="http://schemas.microsoft.com/office/2017/10/relationships/threadedComment" Target="../threadedComments/threadedComment1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5.bin"/><Relationship Id="rId4" Type="http://schemas.microsoft.com/office/2017/10/relationships/threadedComment" Target="../threadedComments/threadedComment1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6.bin"/><Relationship Id="rId4" Type="http://schemas.microsoft.com/office/2017/10/relationships/threadedComment" Target="../threadedComments/threadedComment20.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7.bin"/><Relationship Id="rId4" Type="http://schemas.microsoft.com/office/2017/10/relationships/threadedComment" Target="../threadedComments/threadedComment21.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8.bin"/><Relationship Id="rId4" Type="http://schemas.microsoft.com/office/2017/10/relationships/threadedComment" Target="../threadedComments/threadedComment22.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 Id="rId4" Type="http://schemas.microsoft.com/office/2017/10/relationships/threadedComment" Target="../threadedComments/threadedComment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 Id="rId4" Type="http://schemas.microsoft.com/office/2017/10/relationships/threadedComment" Target="../threadedComments/threadedComment24.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1.bin"/><Relationship Id="rId4" Type="http://schemas.microsoft.com/office/2017/10/relationships/threadedComment" Target="../threadedComments/threadedComment25.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2.bin"/><Relationship Id="rId4" Type="http://schemas.microsoft.com/office/2017/10/relationships/threadedComment" Target="../threadedComments/threadedComment2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3.bin"/><Relationship Id="rId4" Type="http://schemas.microsoft.com/office/2017/10/relationships/threadedComment" Target="../threadedComments/threadedComment27.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4.bin"/><Relationship Id="rId4" Type="http://schemas.microsoft.com/office/2017/10/relationships/threadedComment" Target="../threadedComments/threadedComment28.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5.bin"/><Relationship Id="rId4" Type="http://schemas.microsoft.com/office/2017/10/relationships/threadedComment" Target="../threadedComments/threadedComment29.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6.bin"/><Relationship Id="rId4" Type="http://schemas.microsoft.com/office/2017/10/relationships/threadedComment" Target="../threadedComments/threadedComment3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7.bin"/><Relationship Id="rId4" Type="http://schemas.microsoft.com/office/2017/10/relationships/threadedComment" Target="../threadedComments/threadedComment3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8.bin"/><Relationship Id="rId4" Type="http://schemas.microsoft.com/office/2017/10/relationships/threadedComment" Target="../threadedComments/threadedComment32.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9.bin"/><Relationship Id="rId4" Type="http://schemas.microsoft.com/office/2017/10/relationships/threadedComment" Target="../threadedComments/threadedComment3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0.bin"/><Relationship Id="rId4" Type="http://schemas.microsoft.com/office/2017/10/relationships/threadedComment" Target="../threadedComments/threadedComment34.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1.bin"/><Relationship Id="rId4" Type="http://schemas.microsoft.com/office/2017/10/relationships/threadedComment" Target="../threadedComments/threadedComment35.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2.bin"/><Relationship Id="rId4" Type="http://schemas.microsoft.com/office/2017/10/relationships/threadedComment" Target="../threadedComments/threadedComment36.xml"/></Relationships>
</file>

<file path=xl/worksheets/_rels/sheet43.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3.bin"/><Relationship Id="rId4" Type="http://schemas.microsoft.com/office/2017/10/relationships/threadedComment" Target="../threadedComments/threadedComment37.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4.bin"/><Relationship Id="rId4" Type="http://schemas.microsoft.com/office/2017/10/relationships/threadedComment" Target="../threadedComments/threadedComment38.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45.bin"/><Relationship Id="rId4" Type="http://schemas.microsoft.com/office/2017/10/relationships/threadedComment" Target="../threadedComments/threadedComment39.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46.bin"/><Relationship Id="rId4" Type="http://schemas.microsoft.com/office/2017/10/relationships/threadedComment" Target="../threadedComments/threadedComment40.xml"/></Relationships>
</file>

<file path=xl/worksheets/_rels/sheet47.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47.bin"/><Relationship Id="rId4" Type="http://schemas.microsoft.com/office/2017/10/relationships/threadedComment" Target="../threadedComments/threadedComment41.xml"/></Relationships>
</file>

<file path=xl/worksheets/_rels/sheet48.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48.bin"/><Relationship Id="rId4" Type="http://schemas.microsoft.com/office/2017/10/relationships/threadedComment" Target="../threadedComments/threadedComment42.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49.bin"/><Relationship Id="rId4" Type="http://schemas.microsoft.com/office/2017/10/relationships/threadedComment" Target="../threadedComments/threadedComment4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0.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50.bin"/><Relationship Id="rId4" Type="http://schemas.microsoft.com/office/2017/10/relationships/threadedComment" Target="../threadedComments/threadedComment44.xml"/></Relationships>
</file>

<file path=xl/worksheets/_rels/sheet51.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51.bin"/><Relationship Id="rId4" Type="http://schemas.microsoft.com/office/2017/10/relationships/threadedComment" Target="../threadedComments/threadedComment45.xml"/></Relationships>
</file>

<file path=xl/worksheets/_rels/sheet52.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52.bin"/><Relationship Id="rId4" Type="http://schemas.microsoft.com/office/2017/10/relationships/threadedComment" Target="../threadedComments/threadedComment46.xml"/></Relationships>
</file>

<file path=xl/worksheets/_rels/sheet53.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53.bin"/><Relationship Id="rId4" Type="http://schemas.microsoft.com/office/2017/10/relationships/threadedComment" Target="../threadedComments/threadedComment47.xml"/></Relationships>
</file>

<file path=xl/worksheets/_rels/sheet54.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54.bin"/><Relationship Id="rId4" Type="http://schemas.microsoft.com/office/2017/10/relationships/threadedComment" Target="../threadedComments/threadedComment48.xml"/></Relationships>
</file>

<file path=xl/worksheets/_rels/sheet55.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55.bin"/><Relationship Id="rId4" Type="http://schemas.microsoft.com/office/2017/10/relationships/threadedComment" Target="../threadedComments/threadedComment49.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56.bin"/><Relationship Id="rId4" Type="http://schemas.microsoft.com/office/2017/10/relationships/threadedComment" Target="../threadedComments/threadedComment50.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57.bin"/><Relationship Id="rId4" Type="http://schemas.microsoft.com/office/2017/10/relationships/threadedComment" Target="../threadedComments/threadedComment51.xml"/></Relationships>
</file>

<file path=xl/worksheets/_rels/sheet58.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58.bin"/><Relationship Id="rId4" Type="http://schemas.microsoft.com/office/2017/10/relationships/threadedComment" Target="../threadedComments/threadedComment52.xml"/></Relationships>
</file>

<file path=xl/worksheets/_rels/sheet59.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59.bin"/><Relationship Id="rId4" Type="http://schemas.microsoft.com/office/2017/10/relationships/threadedComment" Target="../threadedComments/threadedComment5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60.bin"/><Relationship Id="rId4" Type="http://schemas.microsoft.com/office/2017/10/relationships/threadedComment" Target="../threadedComments/threadedComment54.xml"/></Relationships>
</file>

<file path=xl/worksheets/_rels/sheet61.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61.bin"/><Relationship Id="rId4" Type="http://schemas.microsoft.com/office/2017/10/relationships/threadedComment" Target="../threadedComments/threadedComment55.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62.bin"/><Relationship Id="rId4" Type="http://schemas.microsoft.com/office/2017/10/relationships/threadedComment" Target="../threadedComments/threadedComment56.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63.bin"/><Relationship Id="rId4" Type="http://schemas.microsoft.com/office/2017/10/relationships/threadedComment" Target="../threadedComments/threadedComment57.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64.bin"/><Relationship Id="rId4" Type="http://schemas.microsoft.com/office/2017/10/relationships/threadedComment" Target="../threadedComments/threadedComment58.xml"/></Relationships>
</file>

<file path=xl/worksheets/_rels/sheet65.xml.rels><?xml version="1.0" encoding="UTF-8" standalone="yes"?>
<Relationships xmlns="http://schemas.openxmlformats.org/package/2006/relationships"><Relationship Id="rId3" Type="http://schemas.openxmlformats.org/officeDocument/2006/relationships/comments" Target="../comments62.xml"/><Relationship Id="rId2" Type="http://schemas.openxmlformats.org/officeDocument/2006/relationships/vmlDrawing" Target="../drawings/vmlDrawing62.vml"/><Relationship Id="rId1" Type="http://schemas.openxmlformats.org/officeDocument/2006/relationships/printerSettings" Target="../printerSettings/printerSettings65.bin"/><Relationship Id="rId4" Type="http://schemas.microsoft.com/office/2017/10/relationships/threadedComment" Target="../threadedComments/threadedComment59.xml"/></Relationships>
</file>

<file path=xl/worksheets/_rels/sheet66.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66.bin"/><Relationship Id="rId4" Type="http://schemas.microsoft.com/office/2017/10/relationships/threadedComment" Target="../threadedComments/threadedComment60.xml"/></Relationships>
</file>

<file path=xl/worksheets/_rels/sheet67.xml.rels><?xml version="1.0" encoding="UTF-8" standalone="yes"?>
<Relationships xmlns="http://schemas.openxmlformats.org/package/2006/relationships"><Relationship Id="rId3" Type="http://schemas.openxmlformats.org/officeDocument/2006/relationships/comments" Target="../comments64.xml"/><Relationship Id="rId2" Type="http://schemas.openxmlformats.org/officeDocument/2006/relationships/vmlDrawing" Target="../drawings/vmlDrawing64.vml"/><Relationship Id="rId1" Type="http://schemas.openxmlformats.org/officeDocument/2006/relationships/printerSettings" Target="../printerSettings/printerSettings67.bin"/><Relationship Id="rId4" Type="http://schemas.microsoft.com/office/2017/10/relationships/threadedComment" Target="../threadedComments/threadedComment61.xml"/></Relationships>
</file>

<file path=xl/worksheets/_rels/sheet68.xml.rels><?xml version="1.0" encoding="UTF-8" standalone="yes"?>
<Relationships xmlns="http://schemas.openxmlformats.org/package/2006/relationships"><Relationship Id="rId3" Type="http://schemas.openxmlformats.org/officeDocument/2006/relationships/comments" Target="../comments65.xml"/><Relationship Id="rId2" Type="http://schemas.openxmlformats.org/officeDocument/2006/relationships/vmlDrawing" Target="../drawings/vmlDrawing65.vml"/><Relationship Id="rId1" Type="http://schemas.openxmlformats.org/officeDocument/2006/relationships/printerSettings" Target="../printerSettings/printerSettings68.bin"/><Relationship Id="rId4" Type="http://schemas.microsoft.com/office/2017/10/relationships/threadedComment" Target="../threadedComments/threadedComment62.xml"/></Relationships>
</file>

<file path=xl/worksheets/_rels/sheet69.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printerSettings" Target="../printerSettings/printerSettings69.bin"/><Relationship Id="rId4" Type="http://schemas.microsoft.com/office/2017/10/relationships/threadedComment" Target="../threadedComments/threadedComment6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70.xml.rels><?xml version="1.0" encoding="UTF-8" standalone="yes"?>
<Relationships xmlns="http://schemas.openxmlformats.org/package/2006/relationships"><Relationship Id="rId3" Type="http://schemas.openxmlformats.org/officeDocument/2006/relationships/comments" Target="../comments67.xml"/><Relationship Id="rId2" Type="http://schemas.openxmlformats.org/officeDocument/2006/relationships/vmlDrawing" Target="../drawings/vmlDrawing67.vml"/><Relationship Id="rId1" Type="http://schemas.openxmlformats.org/officeDocument/2006/relationships/printerSettings" Target="../printerSettings/printerSettings70.bin"/><Relationship Id="rId4" Type="http://schemas.microsoft.com/office/2017/10/relationships/threadedComment" Target="../threadedComments/threadedComment64.xml"/></Relationships>
</file>

<file path=xl/worksheets/_rels/sheet71.xml.rels><?xml version="1.0" encoding="UTF-8" standalone="yes"?>
<Relationships xmlns="http://schemas.openxmlformats.org/package/2006/relationships"><Relationship Id="rId3" Type="http://schemas.openxmlformats.org/officeDocument/2006/relationships/comments" Target="../comments68.xml"/><Relationship Id="rId2" Type="http://schemas.openxmlformats.org/officeDocument/2006/relationships/vmlDrawing" Target="../drawings/vmlDrawing68.vml"/><Relationship Id="rId1" Type="http://schemas.openxmlformats.org/officeDocument/2006/relationships/printerSettings" Target="../printerSettings/printerSettings71.bin"/><Relationship Id="rId4" Type="http://schemas.microsoft.com/office/2017/10/relationships/threadedComment" Target="../threadedComments/threadedComment65.xml"/></Relationships>
</file>

<file path=xl/worksheets/_rels/sheet72.xml.rels><?xml version="1.0" encoding="UTF-8" standalone="yes"?>
<Relationships xmlns="http://schemas.openxmlformats.org/package/2006/relationships"><Relationship Id="rId3" Type="http://schemas.openxmlformats.org/officeDocument/2006/relationships/comments" Target="../comments69.xml"/><Relationship Id="rId2" Type="http://schemas.openxmlformats.org/officeDocument/2006/relationships/vmlDrawing" Target="../drawings/vmlDrawing69.vml"/><Relationship Id="rId1" Type="http://schemas.openxmlformats.org/officeDocument/2006/relationships/printerSettings" Target="../printerSettings/printerSettings72.bin"/><Relationship Id="rId4" Type="http://schemas.microsoft.com/office/2017/10/relationships/threadedComment" Target="../threadedComments/threadedComment66.xml"/></Relationships>
</file>

<file path=xl/worksheets/_rels/sheet73.xml.rels><?xml version="1.0" encoding="UTF-8" standalone="yes"?>
<Relationships xmlns="http://schemas.openxmlformats.org/package/2006/relationships"><Relationship Id="rId3" Type="http://schemas.openxmlformats.org/officeDocument/2006/relationships/comments" Target="../comments70.xml"/><Relationship Id="rId2" Type="http://schemas.openxmlformats.org/officeDocument/2006/relationships/vmlDrawing" Target="../drawings/vmlDrawing70.vml"/><Relationship Id="rId1" Type="http://schemas.openxmlformats.org/officeDocument/2006/relationships/printerSettings" Target="../printerSettings/printerSettings73.bin"/><Relationship Id="rId4" Type="http://schemas.microsoft.com/office/2017/10/relationships/threadedComment" Target="../threadedComments/threadedComment67.xml"/></Relationships>
</file>

<file path=xl/worksheets/_rels/sheet74.xml.rels><?xml version="1.0" encoding="UTF-8" standalone="yes"?>
<Relationships xmlns="http://schemas.openxmlformats.org/package/2006/relationships"><Relationship Id="rId3" Type="http://schemas.openxmlformats.org/officeDocument/2006/relationships/comments" Target="../comments71.xml"/><Relationship Id="rId2" Type="http://schemas.openxmlformats.org/officeDocument/2006/relationships/vmlDrawing" Target="../drawings/vmlDrawing71.vml"/><Relationship Id="rId1" Type="http://schemas.openxmlformats.org/officeDocument/2006/relationships/printerSettings" Target="../printerSettings/printerSettings74.bin"/><Relationship Id="rId4" Type="http://schemas.microsoft.com/office/2017/10/relationships/threadedComment" Target="../threadedComments/threadedComment68.xml"/></Relationships>
</file>

<file path=xl/worksheets/_rels/sheet75.xml.rels><?xml version="1.0" encoding="UTF-8" standalone="yes"?>
<Relationships xmlns="http://schemas.openxmlformats.org/package/2006/relationships"><Relationship Id="rId3" Type="http://schemas.openxmlformats.org/officeDocument/2006/relationships/comments" Target="../comments72.xml"/><Relationship Id="rId2" Type="http://schemas.openxmlformats.org/officeDocument/2006/relationships/vmlDrawing" Target="../drawings/vmlDrawing72.vml"/><Relationship Id="rId1" Type="http://schemas.openxmlformats.org/officeDocument/2006/relationships/printerSettings" Target="../printerSettings/printerSettings75.bin"/><Relationship Id="rId4" Type="http://schemas.microsoft.com/office/2017/10/relationships/threadedComment" Target="../threadedComments/threadedComment69.xml"/></Relationships>
</file>

<file path=xl/worksheets/_rels/sheet76.xml.rels><?xml version="1.0" encoding="UTF-8" standalone="yes"?>
<Relationships xmlns="http://schemas.openxmlformats.org/package/2006/relationships"><Relationship Id="rId3" Type="http://schemas.openxmlformats.org/officeDocument/2006/relationships/comments" Target="../comments73.xml"/><Relationship Id="rId2" Type="http://schemas.openxmlformats.org/officeDocument/2006/relationships/vmlDrawing" Target="../drawings/vmlDrawing73.vml"/><Relationship Id="rId1" Type="http://schemas.openxmlformats.org/officeDocument/2006/relationships/printerSettings" Target="../printerSettings/printerSettings76.bin"/><Relationship Id="rId4" Type="http://schemas.microsoft.com/office/2017/10/relationships/threadedComment" Target="../threadedComments/threadedComment70.xml"/></Relationships>
</file>

<file path=xl/worksheets/_rels/sheet77.xml.rels><?xml version="1.0" encoding="UTF-8" standalone="yes"?>
<Relationships xmlns="http://schemas.openxmlformats.org/package/2006/relationships"><Relationship Id="rId3" Type="http://schemas.openxmlformats.org/officeDocument/2006/relationships/comments" Target="../comments74.xml"/><Relationship Id="rId2" Type="http://schemas.openxmlformats.org/officeDocument/2006/relationships/vmlDrawing" Target="../drawings/vmlDrawing74.vml"/><Relationship Id="rId1" Type="http://schemas.openxmlformats.org/officeDocument/2006/relationships/printerSettings" Target="../printerSettings/printerSettings77.bin"/><Relationship Id="rId4" Type="http://schemas.microsoft.com/office/2017/10/relationships/threadedComment" Target="../threadedComments/threadedComment71.xml"/></Relationships>
</file>

<file path=xl/worksheets/_rels/sheet78.xml.rels><?xml version="1.0" encoding="UTF-8" standalone="yes"?>
<Relationships xmlns="http://schemas.openxmlformats.org/package/2006/relationships"><Relationship Id="rId3" Type="http://schemas.openxmlformats.org/officeDocument/2006/relationships/comments" Target="../comments75.xml"/><Relationship Id="rId2" Type="http://schemas.openxmlformats.org/officeDocument/2006/relationships/vmlDrawing" Target="../drawings/vmlDrawing75.vml"/><Relationship Id="rId1" Type="http://schemas.openxmlformats.org/officeDocument/2006/relationships/printerSettings" Target="../printerSettings/printerSettings78.bin"/><Relationship Id="rId4" Type="http://schemas.microsoft.com/office/2017/10/relationships/threadedComment" Target="../threadedComments/threadedComment72.xml"/></Relationships>
</file>

<file path=xl/worksheets/_rels/sheet79.xml.rels><?xml version="1.0" encoding="UTF-8" standalone="yes"?>
<Relationships xmlns="http://schemas.openxmlformats.org/package/2006/relationships"><Relationship Id="rId3" Type="http://schemas.openxmlformats.org/officeDocument/2006/relationships/comments" Target="../comments76.xml"/><Relationship Id="rId2" Type="http://schemas.openxmlformats.org/officeDocument/2006/relationships/vmlDrawing" Target="../drawings/vmlDrawing76.vml"/><Relationship Id="rId1" Type="http://schemas.openxmlformats.org/officeDocument/2006/relationships/printerSettings" Target="../printerSettings/printerSettings79.bin"/><Relationship Id="rId4" Type="http://schemas.microsoft.com/office/2017/10/relationships/threadedComment" Target="../threadedComments/threadedComment7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80.xml.rels><?xml version="1.0" encoding="UTF-8" standalone="yes"?>
<Relationships xmlns="http://schemas.openxmlformats.org/package/2006/relationships"><Relationship Id="rId3" Type="http://schemas.openxmlformats.org/officeDocument/2006/relationships/comments" Target="../comments77.xml"/><Relationship Id="rId2" Type="http://schemas.openxmlformats.org/officeDocument/2006/relationships/vmlDrawing" Target="../drawings/vmlDrawing77.vml"/><Relationship Id="rId1" Type="http://schemas.openxmlformats.org/officeDocument/2006/relationships/printerSettings" Target="../printerSettings/printerSettings80.bin"/><Relationship Id="rId4" Type="http://schemas.microsoft.com/office/2017/10/relationships/threadedComment" Target="../threadedComments/threadedComment74.xml"/></Relationships>
</file>

<file path=xl/worksheets/_rels/sheet81.xml.rels><?xml version="1.0" encoding="UTF-8" standalone="yes"?>
<Relationships xmlns="http://schemas.openxmlformats.org/package/2006/relationships"><Relationship Id="rId3" Type="http://schemas.openxmlformats.org/officeDocument/2006/relationships/comments" Target="../comments78.xml"/><Relationship Id="rId2" Type="http://schemas.openxmlformats.org/officeDocument/2006/relationships/vmlDrawing" Target="../drawings/vmlDrawing78.vml"/><Relationship Id="rId1" Type="http://schemas.openxmlformats.org/officeDocument/2006/relationships/printerSettings" Target="../printerSettings/printerSettings81.bin"/><Relationship Id="rId4" Type="http://schemas.microsoft.com/office/2017/10/relationships/threadedComment" Target="../threadedComments/threadedComment75.xml"/></Relationships>
</file>

<file path=xl/worksheets/_rels/sheet82.xml.rels><?xml version="1.0" encoding="UTF-8" standalone="yes"?>
<Relationships xmlns="http://schemas.openxmlformats.org/package/2006/relationships"><Relationship Id="rId3" Type="http://schemas.openxmlformats.org/officeDocument/2006/relationships/comments" Target="../comments79.xml"/><Relationship Id="rId2" Type="http://schemas.openxmlformats.org/officeDocument/2006/relationships/vmlDrawing" Target="../drawings/vmlDrawing79.vml"/><Relationship Id="rId1" Type="http://schemas.openxmlformats.org/officeDocument/2006/relationships/printerSettings" Target="../printerSettings/printerSettings82.bin"/><Relationship Id="rId4" Type="http://schemas.microsoft.com/office/2017/10/relationships/threadedComment" Target="../threadedComments/threadedComment76.xml"/></Relationships>
</file>

<file path=xl/worksheets/_rels/sheet83.xml.rels><?xml version="1.0" encoding="UTF-8" standalone="yes"?>
<Relationships xmlns="http://schemas.openxmlformats.org/package/2006/relationships"><Relationship Id="rId3" Type="http://schemas.openxmlformats.org/officeDocument/2006/relationships/comments" Target="../comments80.xml"/><Relationship Id="rId2" Type="http://schemas.openxmlformats.org/officeDocument/2006/relationships/vmlDrawing" Target="../drawings/vmlDrawing80.vml"/><Relationship Id="rId1" Type="http://schemas.openxmlformats.org/officeDocument/2006/relationships/printerSettings" Target="../printerSettings/printerSettings83.bin"/><Relationship Id="rId4" Type="http://schemas.microsoft.com/office/2017/10/relationships/threadedComment" Target="../threadedComments/threadedComment77.xml"/></Relationships>
</file>

<file path=xl/worksheets/_rels/sheet84.xml.rels><?xml version="1.0" encoding="UTF-8" standalone="yes"?>
<Relationships xmlns="http://schemas.openxmlformats.org/package/2006/relationships"><Relationship Id="rId3" Type="http://schemas.openxmlformats.org/officeDocument/2006/relationships/comments" Target="../comments81.xml"/><Relationship Id="rId2" Type="http://schemas.openxmlformats.org/officeDocument/2006/relationships/vmlDrawing" Target="../drawings/vmlDrawing81.vml"/><Relationship Id="rId1" Type="http://schemas.openxmlformats.org/officeDocument/2006/relationships/printerSettings" Target="../printerSettings/printerSettings84.bin"/><Relationship Id="rId4" Type="http://schemas.microsoft.com/office/2017/10/relationships/threadedComment" Target="../threadedComments/threadedComment78.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82.xml"/><Relationship Id="rId2" Type="http://schemas.openxmlformats.org/officeDocument/2006/relationships/vmlDrawing" Target="../drawings/vmlDrawing82.vml"/><Relationship Id="rId1" Type="http://schemas.openxmlformats.org/officeDocument/2006/relationships/printerSettings" Target="../printerSettings/printerSettings85.bin"/><Relationship Id="rId4" Type="http://schemas.microsoft.com/office/2017/10/relationships/threadedComment" Target="../threadedComments/threadedComment79.xml"/></Relationships>
</file>

<file path=xl/worksheets/_rels/sheet86.xml.rels><?xml version="1.0" encoding="UTF-8" standalone="yes"?>
<Relationships xmlns="http://schemas.openxmlformats.org/package/2006/relationships"><Relationship Id="rId3" Type="http://schemas.openxmlformats.org/officeDocument/2006/relationships/comments" Target="../comments83.xml"/><Relationship Id="rId2" Type="http://schemas.openxmlformats.org/officeDocument/2006/relationships/vmlDrawing" Target="../drawings/vmlDrawing83.vml"/><Relationship Id="rId1" Type="http://schemas.openxmlformats.org/officeDocument/2006/relationships/printerSettings" Target="../printerSettings/printerSettings86.bin"/><Relationship Id="rId4" Type="http://schemas.microsoft.com/office/2017/10/relationships/threadedComment" Target="../threadedComments/threadedComment80.xml"/></Relationships>
</file>

<file path=xl/worksheets/_rels/sheet87.xml.rels><?xml version="1.0" encoding="UTF-8" standalone="yes"?>
<Relationships xmlns="http://schemas.openxmlformats.org/package/2006/relationships"><Relationship Id="rId3" Type="http://schemas.openxmlformats.org/officeDocument/2006/relationships/comments" Target="../comments84.xml"/><Relationship Id="rId2" Type="http://schemas.openxmlformats.org/officeDocument/2006/relationships/vmlDrawing" Target="../drawings/vmlDrawing84.vml"/><Relationship Id="rId1" Type="http://schemas.openxmlformats.org/officeDocument/2006/relationships/printerSettings" Target="../printerSettings/printerSettings87.bin"/><Relationship Id="rId4" Type="http://schemas.microsoft.com/office/2017/10/relationships/threadedComment" Target="../threadedComments/threadedComment81.xml"/></Relationships>
</file>

<file path=xl/worksheets/_rels/sheet88.xml.rels><?xml version="1.0" encoding="UTF-8" standalone="yes"?>
<Relationships xmlns="http://schemas.openxmlformats.org/package/2006/relationships"><Relationship Id="rId3" Type="http://schemas.openxmlformats.org/officeDocument/2006/relationships/comments" Target="../comments85.xml"/><Relationship Id="rId2" Type="http://schemas.openxmlformats.org/officeDocument/2006/relationships/vmlDrawing" Target="../drawings/vmlDrawing85.vml"/><Relationship Id="rId1" Type="http://schemas.openxmlformats.org/officeDocument/2006/relationships/printerSettings" Target="../printerSettings/printerSettings88.bin"/><Relationship Id="rId4" Type="http://schemas.microsoft.com/office/2017/10/relationships/threadedComment" Target="../threadedComments/threadedComment82.xml"/></Relationships>
</file>

<file path=xl/worksheets/_rels/sheet89.xml.rels><?xml version="1.0" encoding="UTF-8" standalone="yes"?>
<Relationships xmlns="http://schemas.openxmlformats.org/package/2006/relationships"><Relationship Id="rId3" Type="http://schemas.openxmlformats.org/officeDocument/2006/relationships/comments" Target="../comments86.xml"/><Relationship Id="rId2" Type="http://schemas.openxmlformats.org/officeDocument/2006/relationships/vmlDrawing" Target="../drawings/vmlDrawing86.vml"/><Relationship Id="rId1" Type="http://schemas.openxmlformats.org/officeDocument/2006/relationships/printerSettings" Target="../printerSettings/printerSettings89.bin"/><Relationship Id="rId4" Type="http://schemas.microsoft.com/office/2017/10/relationships/threadedComment" Target="../threadedComments/threadedComment8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90.xml.rels><?xml version="1.0" encoding="UTF-8" standalone="yes"?>
<Relationships xmlns="http://schemas.openxmlformats.org/package/2006/relationships"><Relationship Id="rId3" Type="http://schemas.openxmlformats.org/officeDocument/2006/relationships/comments" Target="../comments87.xml"/><Relationship Id="rId2" Type="http://schemas.openxmlformats.org/officeDocument/2006/relationships/vmlDrawing" Target="../drawings/vmlDrawing87.vml"/><Relationship Id="rId1" Type="http://schemas.openxmlformats.org/officeDocument/2006/relationships/printerSettings" Target="../printerSettings/printerSettings90.bin"/><Relationship Id="rId4" Type="http://schemas.microsoft.com/office/2017/10/relationships/threadedComment" Target="../threadedComments/threadedComment84.xml"/></Relationships>
</file>

<file path=xl/worksheets/_rels/sheet91.xml.rels><?xml version="1.0" encoding="UTF-8" standalone="yes"?>
<Relationships xmlns="http://schemas.openxmlformats.org/package/2006/relationships"><Relationship Id="rId3" Type="http://schemas.openxmlformats.org/officeDocument/2006/relationships/comments" Target="../comments88.xml"/><Relationship Id="rId2" Type="http://schemas.openxmlformats.org/officeDocument/2006/relationships/vmlDrawing" Target="../drawings/vmlDrawing88.vml"/><Relationship Id="rId1" Type="http://schemas.openxmlformats.org/officeDocument/2006/relationships/printerSettings" Target="../printerSettings/printerSettings91.bin"/><Relationship Id="rId4" Type="http://schemas.microsoft.com/office/2017/10/relationships/threadedComment" Target="../threadedComments/threadedComment85.xml"/></Relationships>
</file>

<file path=xl/worksheets/_rels/sheet92.xml.rels><?xml version="1.0" encoding="UTF-8" standalone="yes"?>
<Relationships xmlns="http://schemas.openxmlformats.org/package/2006/relationships"><Relationship Id="rId3" Type="http://schemas.openxmlformats.org/officeDocument/2006/relationships/comments" Target="../comments89.xml"/><Relationship Id="rId2" Type="http://schemas.openxmlformats.org/officeDocument/2006/relationships/vmlDrawing" Target="../drawings/vmlDrawing89.vml"/><Relationship Id="rId1" Type="http://schemas.openxmlformats.org/officeDocument/2006/relationships/printerSettings" Target="../printerSettings/printerSettings92.bin"/><Relationship Id="rId4" Type="http://schemas.microsoft.com/office/2017/10/relationships/threadedComment" Target="../threadedComments/threadedComment86.xml"/></Relationships>
</file>

<file path=xl/worksheets/_rels/sheet93.xml.rels><?xml version="1.0" encoding="UTF-8" standalone="yes"?>
<Relationships xmlns="http://schemas.openxmlformats.org/package/2006/relationships"><Relationship Id="rId3" Type="http://schemas.openxmlformats.org/officeDocument/2006/relationships/comments" Target="../comments90.xml"/><Relationship Id="rId2" Type="http://schemas.openxmlformats.org/officeDocument/2006/relationships/vmlDrawing" Target="../drawings/vmlDrawing90.vml"/><Relationship Id="rId1" Type="http://schemas.openxmlformats.org/officeDocument/2006/relationships/printerSettings" Target="../printerSettings/printerSettings93.bin"/><Relationship Id="rId4" Type="http://schemas.microsoft.com/office/2017/10/relationships/threadedComment" Target="../threadedComments/threadedComment87.xml"/></Relationships>
</file>

<file path=xl/worksheets/_rels/sheet94.xml.rels><?xml version="1.0" encoding="UTF-8" standalone="yes"?>
<Relationships xmlns="http://schemas.openxmlformats.org/package/2006/relationships"><Relationship Id="rId3" Type="http://schemas.openxmlformats.org/officeDocument/2006/relationships/comments" Target="../comments91.xml"/><Relationship Id="rId2" Type="http://schemas.openxmlformats.org/officeDocument/2006/relationships/vmlDrawing" Target="../drawings/vmlDrawing91.vml"/><Relationship Id="rId1" Type="http://schemas.openxmlformats.org/officeDocument/2006/relationships/printerSettings" Target="../printerSettings/printerSettings94.bin"/><Relationship Id="rId4" Type="http://schemas.microsoft.com/office/2017/10/relationships/threadedComment" Target="../threadedComments/threadedComment88.xml"/></Relationships>
</file>

<file path=xl/worksheets/_rels/sheet95.xml.rels><?xml version="1.0" encoding="UTF-8" standalone="yes"?>
<Relationships xmlns="http://schemas.openxmlformats.org/package/2006/relationships"><Relationship Id="rId3" Type="http://schemas.openxmlformats.org/officeDocument/2006/relationships/comments" Target="../comments92.xml"/><Relationship Id="rId2" Type="http://schemas.openxmlformats.org/officeDocument/2006/relationships/vmlDrawing" Target="../drawings/vmlDrawing92.vml"/><Relationship Id="rId1" Type="http://schemas.openxmlformats.org/officeDocument/2006/relationships/printerSettings" Target="../printerSettings/printerSettings95.bin"/><Relationship Id="rId4" Type="http://schemas.microsoft.com/office/2017/10/relationships/threadedComment" Target="../threadedComments/threadedComment89.xml"/></Relationships>
</file>

<file path=xl/worksheets/_rels/sheet96.xml.rels><?xml version="1.0" encoding="UTF-8" standalone="yes"?>
<Relationships xmlns="http://schemas.openxmlformats.org/package/2006/relationships"><Relationship Id="rId3" Type="http://schemas.openxmlformats.org/officeDocument/2006/relationships/comments" Target="../comments93.xml"/><Relationship Id="rId2" Type="http://schemas.openxmlformats.org/officeDocument/2006/relationships/vmlDrawing" Target="../drawings/vmlDrawing93.vml"/><Relationship Id="rId1" Type="http://schemas.openxmlformats.org/officeDocument/2006/relationships/printerSettings" Target="../printerSettings/printerSettings96.bin"/><Relationship Id="rId4" Type="http://schemas.microsoft.com/office/2017/10/relationships/threadedComment" Target="../threadedComments/threadedComment90.xml"/></Relationships>
</file>

<file path=xl/worksheets/_rels/sheet97.xml.rels><?xml version="1.0" encoding="UTF-8" standalone="yes"?>
<Relationships xmlns="http://schemas.openxmlformats.org/package/2006/relationships"><Relationship Id="rId3" Type="http://schemas.openxmlformats.org/officeDocument/2006/relationships/comments" Target="../comments94.xml"/><Relationship Id="rId2" Type="http://schemas.openxmlformats.org/officeDocument/2006/relationships/vmlDrawing" Target="../drawings/vmlDrawing94.vml"/><Relationship Id="rId1" Type="http://schemas.openxmlformats.org/officeDocument/2006/relationships/printerSettings" Target="../printerSettings/printerSettings97.bin"/><Relationship Id="rId4" Type="http://schemas.microsoft.com/office/2017/10/relationships/threadedComment" Target="../threadedComments/threadedComment91.xml"/></Relationships>
</file>

<file path=xl/worksheets/_rels/sheet98.xml.rels><?xml version="1.0" encoding="UTF-8" standalone="yes"?>
<Relationships xmlns="http://schemas.openxmlformats.org/package/2006/relationships"><Relationship Id="rId3" Type="http://schemas.openxmlformats.org/officeDocument/2006/relationships/comments" Target="../comments95.xml"/><Relationship Id="rId2" Type="http://schemas.openxmlformats.org/officeDocument/2006/relationships/vmlDrawing" Target="../drawings/vmlDrawing95.vml"/><Relationship Id="rId1" Type="http://schemas.openxmlformats.org/officeDocument/2006/relationships/printerSettings" Target="../printerSettings/printerSettings98.bin"/><Relationship Id="rId4" Type="http://schemas.microsoft.com/office/2017/10/relationships/threadedComment" Target="../threadedComments/threadedComment92.xml"/></Relationships>
</file>

<file path=xl/worksheets/_rels/sheet99.xml.rels><?xml version="1.0" encoding="UTF-8" standalone="yes"?>
<Relationships xmlns="http://schemas.openxmlformats.org/package/2006/relationships"><Relationship Id="rId3" Type="http://schemas.openxmlformats.org/officeDocument/2006/relationships/comments" Target="../comments96.xml"/><Relationship Id="rId2" Type="http://schemas.openxmlformats.org/officeDocument/2006/relationships/vmlDrawing" Target="../drawings/vmlDrawing96.vml"/><Relationship Id="rId1" Type="http://schemas.openxmlformats.org/officeDocument/2006/relationships/printerSettings" Target="../printerSettings/printerSettings99.bin"/><Relationship Id="rId4" Type="http://schemas.microsoft.com/office/2017/10/relationships/threadedComment" Target="../threadedComments/threadedComment9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C3EE-030A-4903-8C27-7BE3F7310624}">
  <sheetPr codeName="Sheet2"/>
  <dimension ref="A1:D4"/>
  <sheetViews>
    <sheetView workbookViewId="0">
      <selection activeCell="C39" sqref="C39:C40"/>
    </sheetView>
  </sheetViews>
  <sheetFormatPr defaultRowHeight="15" x14ac:dyDescent="0.25"/>
  <cols>
    <col min="2" max="2" width="10.7109375" bestFit="1" customWidth="1"/>
    <col min="3" max="3" width="12.140625" customWidth="1"/>
    <col min="4" max="4" width="45.42578125" bestFit="1" customWidth="1"/>
  </cols>
  <sheetData>
    <row r="1" spans="1:4" x14ac:dyDescent="0.25">
      <c r="A1" s="58" t="s">
        <v>136</v>
      </c>
      <c r="B1" s="58" t="s">
        <v>137</v>
      </c>
      <c r="C1" s="58" t="s">
        <v>138</v>
      </c>
      <c r="D1" s="58" t="s">
        <v>65</v>
      </c>
    </row>
    <row r="2" spans="1:4" x14ac:dyDescent="0.25">
      <c r="A2">
        <v>0.1</v>
      </c>
      <c r="B2" s="59">
        <v>43931</v>
      </c>
      <c r="C2" t="s">
        <v>140</v>
      </c>
      <c r="D2" t="s">
        <v>141</v>
      </c>
    </row>
    <row r="3" spans="1:4" x14ac:dyDescent="0.25">
      <c r="A3">
        <v>0.2</v>
      </c>
      <c r="B3" s="59">
        <v>43944</v>
      </c>
      <c r="C3" t="s">
        <v>139</v>
      </c>
      <c r="D3" t="s">
        <v>142</v>
      </c>
    </row>
    <row r="4" spans="1:4" x14ac:dyDescent="0.25">
      <c r="A4">
        <v>0.3</v>
      </c>
      <c r="C4" t="s">
        <v>156</v>
      </c>
      <c r="D4" t="s">
        <v>157</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9705-062A-4835-91B9-2B94882E5A4E}">
  <sheetPr>
    <tabColor rgb="FF7030A0"/>
  </sheetPr>
  <dimension ref="A1:AG71"/>
  <sheetViews>
    <sheetView topLeftCell="D1" zoomScaleNormal="100" workbookViewId="0">
      <selection activeCell="T2" sqref="T2:T11"/>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118"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3.5</v>
      </c>
      <c r="C2" s="196">
        <v>3.5</v>
      </c>
      <c r="D2" s="196">
        <v>12</v>
      </c>
      <c r="E2" s="196">
        <v>65</v>
      </c>
      <c r="G2" s="49">
        <v>0.215</v>
      </c>
      <c r="H2" s="50">
        <v>1.383</v>
      </c>
      <c r="I2" s="50" t="s">
        <v>197</v>
      </c>
      <c r="J2" s="51" t="s">
        <v>71</v>
      </c>
      <c r="K2" s="197"/>
      <c r="L2" s="107">
        <v>1</v>
      </c>
      <c r="M2" s="108">
        <v>0.1</v>
      </c>
      <c r="N2" s="109">
        <v>1</v>
      </c>
      <c r="P2" s="198">
        <v>1</v>
      </c>
      <c r="Q2" s="198">
        <v>0</v>
      </c>
      <c r="R2" s="198">
        <v>1.7</v>
      </c>
      <c r="S2" s="198" t="s">
        <v>223</v>
      </c>
      <c r="T2" s="202"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3.5</v>
      </c>
      <c r="C3" s="196">
        <v>3.5</v>
      </c>
      <c r="D3" s="196">
        <v>60</v>
      </c>
      <c r="E3" s="196">
        <v>50</v>
      </c>
      <c r="G3" s="49">
        <v>1.1000000000000001</v>
      </c>
      <c r="H3" s="50">
        <v>3</v>
      </c>
      <c r="I3" s="50" t="s">
        <v>198</v>
      </c>
      <c r="J3" s="51" t="s">
        <v>199</v>
      </c>
      <c r="K3" s="197"/>
      <c r="L3" s="49">
        <v>2</v>
      </c>
      <c r="M3" s="50">
        <v>3</v>
      </c>
      <c r="N3" s="51">
        <v>0</v>
      </c>
      <c r="P3" s="198">
        <v>2</v>
      </c>
      <c r="Q3" s="198">
        <f>R2</f>
        <v>1.7</v>
      </c>
      <c r="R3" s="198">
        <v>2.5</v>
      </c>
      <c r="S3" s="198" t="s">
        <v>224</v>
      </c>
      <c r="T3" s="202" t="s">
        <v>395</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1" si="1">R3</f>
        <v>2.5</v>
      </c>
      <c r="R4" s="198">
        <v>4</v>
      </c>
      <c r="S4" s="198" t="s">
        <v>223</v>
      </c>
      <c r="T4" s="202"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4</v>
      </c>
      <c r="R5" s="198">
        <v>5.5</v>
      </c>
      <c r="S5" s="198" t="s">
        <v>223</v>
      </c>
      <c r="T5" s="202"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5.5</v>
      </c>
      <c r="R6" s="198">
        <v>9</v>
      </c>
      <c r="S6" s="198" t="s">
        <v>224</v>
      </c>
      <c r="T6" s="202" t="s">
        <v>395</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9</v>
      </c>
      <c r="R7" s="198">
        <v>14</v>
      </c>
      <c r="S7" s="198" t="s">
        <v>223</v>
      </c>
      <c r="T7" s="202"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14</v>
      </c>
      <c r="R8" s="198">
        <v>25</v>
      </c>
      <c r="S8" s="198" t="s">
        <v>224</v>
      </c>
      <c r="T8" s="202"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202" t="s">
        <v>395</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40.299999999999997</v>
      </c>
      <c r="R10" s="198">
        <v>43.8</v>
      </c>
      <c r="S10" s="198" t="s">
        <v>223</v>
      </c>
      <c r="T10" s="202"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202" t="s">
        <v>395</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699" priority="4">
      <formula>$T2="Stevens"</formula>
    </cfRule>
  </conditionalFormatting>
  <conditionalFormatting sqref="U2:X11">
    <cfRule type="expression" dxfId="698" priority="3">
      <formula>$T2="Alm_Hamre"</formula>
    </cfRule>
  </conditionalFormatting>
  <conditionalFormatting sqref="U2:X11">
    <cfRule type="expression" dxfId="697" priority="2">
      <formula>$T2="ICP_18"</formula>
    </cfRule>
  </conditionalFormatting>
  <conditionalFormatting sqref="U2:X11">
    <cfRule type="expression" dxfId="696" priority="1">
      <formula>$T$2="Stevens"</formula>
    </cfRule>
  </conditionalFormatting>
  <dataValidations count="3">
    <dataValidation type="list" allowBlank="1" showInputMessage="1" showErrorMessage="1" sqref="T10 T7 T2 T4:T5" xr:uid="{675AF80D-0FD6-4454-8E31-3A0C985E1C86}">
      <formula1>$A$60:$A$63</formula1>
    </dataValidation>
    <dataValidation type="list" allowBlank="1" showInputMessage="1" showErrorMessage="1" sqref="S2:S11" xr:uid="{B03B1B58-3DD3-4A79-AF87-9070832A2854}">
      <formula1>$A$67:$A$71</formula1>
    </dataValidation>
    <dataValidation type="list" allowBlank="1" showInputMessage="1" showErrorMessage="1" sqref="T11 T8:T9 T6 T3" xr:uid="{5AFA48AC-F44C-427E-A515-E8ADEC81D3F6}">
      <formula1>$A$60:$A$64</formula1>
    </dataValidation>
  </dataValidations>
  <pageMargins left="0.7" right="0.7" top="0.75" bottom="0.75" header="0.3" footer="0.3"/>
  <pageSetup paperSize="9" orientation="portrait" horizontalDpi="300" verticalDpi="300" r:id="rId1"/>
  <legacyDrawing r:id="rId2"/>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2788-4F50-4FE4-8693-D31666564EA9}">
  <dimension ref="A1:AG71"/>
  <sheetViews>
    <sheetView zoomScale="70" zoomScaleNormal="70" workbookViewId="0">
      <selection activeCell="AG12" sqref="AG1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8">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2">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39" priority="4">
      <formula>$T2="Stevens"</formula>
    </cfRule>
  </conditionalFormatting>
  <conditionalFormatting sqref="U2:X14">
    <cfRule type="expression" dxfId="338" priority="3">
      <formula>$T2="Alm_Hamre"</formula>
    </cfRule>
  </conditionalFormatting>
  <conditionalFormatting sqref="U2:X14">
    <cfRule type="expression" dxfId="337" priority="2">
      <formula>$T2="ICP_18"</formula>
    </cfRule>
  </conditionalFormatting>
  <conditionalFormatting sqref="U2:X14">
    <cfRule type="expression" dxfId="336" priority="1">
      <formula>$T$2="Stevens"</formula>
    </cfRule>
  </conditionalFormatting>
  <dataValidations count="2">
    <dataValidation type="list" allowBlank="1" showInputMessage="1" showErrorMessage="1" sqref="S2:S14" xr:uid="{6C331C3B-D7C6-46EE-A664-07E7FFF23CDF}">
      <formula1>$A$67:$A$71</formula1>
    </dataValidation>
    <dataValidation type="list" allowBlank="1" showInputMessage="1" showErrorMessage="1" sqref="T2:T14" xr:uid="{8FC6BE19-B48A-479A-B9BB-BD546669A0A7}">
      <formula1>$A$60:$A$63</formula1>
    </dataValidation>
  </dataValidations>
  <pageMargins left="0.7" right="0.7" top="0.75" bottom="0.75" header="0.3" footer="0.3"/>
  <pageSetup paperSize="9" orientation="portrait" horizontalDpi="300" verticalDpi="300" r:id="rId1"/>
  <legacyDrawing r:id="rId2"/>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0086-D3C2-4B2D-8F4D-C747B16E8FED}">
  <sheetPr codeName="Sheet33"/>
  <dimension ref="A1:AG71"/>
  <sheetViews>
    <sheetView zoomScale="70" zoomScaleNormal="70" workbookViewId="0">
      <selection activeCell="T29" sqref="T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8">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2">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35" priority="4">
      <formula>$T2="Stevens"</formula>
    </cfRule>
  </conditionalFormatting>
  <conditionalFormatting sqref="U2:X14">
    <cfRule type="expression" dxfId="334" priority="3">
      <formula>$T2="Alm_Hamre"</formula>
    </cfRule>
  </conditionalFormatting>
  <conditionalFormatting sqref="U2:X14">
    <cfRule type="expression" dxfId="333" priority="2">
      <formula>$T2="ICP_18"</formula>
    </cfRule>
  </conditionalFormatting>
  <conditionalFormatting sqref="U2:X14">
    <cfRule type="expression" dxfId="332" priority="1">
      <formula>$T$2="Stevens"</formula>
    </cfRule>
  </conditionalFormatting>
  <dataValidations count="2">
    <dataValidation type="list" allowBlank="1" showInputMessage="1" showErrorMessage="1" sqref="T2:T14" xr:uid="{CFFE54A6-6851-42B4-9D0D-E628E0E60B58}">
      <formula1>$A$60:$A$63</formula1>
    </dataValidation>
    <dataValidation type="list" allowBlank="1" showInputMessage="1" showErrorMessage="1" sqref="S2:S14" xr:uid="{0659932B-EC42-423B-BE4A-2C1C818A9060}">
      <formula1>$A$67:$A$71</formula1>
    </dataValidation>
  </dataValidations>
  <pageMargins left="0.7" right="0.7" top="0.75" bottom="0.75" header="0.3" footer="0.3"/>
  <pageSetup paperSize="9" orientation="portrait" horizontalDpi="300" verticalDpi="300" r:id="rId1"/>
  <legacyDrawing r:id="rId2"/>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E4B5-3DAA-4FC3-ADFE-BD947B97C9EE}">
  <sheetPr codeName="Sheet34"/>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31" priority="4">
      <formula>$T2="Stevens"</formula>
    </cfRule>
  </conditionalFormatting>
  <conditionalFormatting sqref="U2:X14">
    <cfRule type="expression" dxfId="330" priority="3">
      <formula>$T2="Alm_Hamre"</formula>
    </cfRule>
  </conditionalFormatting>
  <conditionalFormatting sqref="U2:X14">
    <cfRule type="expression" dxfId="329" priority="2">
      <formula>$T2="ICP_18"</formula>
    </cfRule>
  </conditionalFormatting>
  <conditionalFormatting sqref="U2:X14">
    <cfRule type="expression" dxfId="328" priority="1">
      <formula>$T$2="Stevens"</formula>
    </cfRule>
  </conditionalFormatting>
  <dataValidations count="2">
    <dataValidation type="list" allowBlank="1" showInputMessage="1" showErrorMessage="1" sqref="S2:S14" xr:uid="{0E6A3573-2204-44C5-AADD-885CFDDC956B}">
      <formula1>$A$67:$A$71</formula1>
    </dataValidation>
    <dataValidation type="list" allowBlank="1" showInputMessage="1" showErrorMessage="1" sqref="T2:T14" xr:uid="{BF4194DE-065D-42A8-8CA6-295FC528503D}">
      <formula1>$A$60:$A$63</formula1>
    </dataValidation>
  </dataValidations>
  <pageMargins left="0.7" right="0.7" top="0.75" bottom="0.75" header="0.3" footer="0.3"/>
  <pageSetup paperSize="9" orientation="portrait" horizontalDpi="300" verticalDpi="300" r:id="rId1"/>
  <legacyDrawing r:id="rId2"/>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30627-0DE3-4BFB-9EA6-38E0ED96D768}">
  <sheetPr codeName="Sheet35"/>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27" priority="4">
      <formula>$T2="Stevens"</formula>
    </cfRule>
  </conditionalFormatting>
  <conditionalFormatting sqref="U2:X15">
    <cfRule type="expression" dxfId="326" priority="3">
      <formula>$T2="Alm_Hamre"</formula>
    </cfRule>
  </conditionalFormatting>
  <conditionalFormatting sqref="U2:X15">
    <cfRule type="expression" dxfId="325" priority="2">
      <formula>$T2="ICP_18"</formula>
    </cfRule>
  </conditionalFormatting>
  <conditionalFormatting sqref="U2:X15">
    <cfRule type="expression" dxfId="324" priority="1">
      <formula>$T$2="Stevens"</formula>
    </cfRule>
  </conditionalFormatting>
  <dataValidations count="2">
    <dataValidation type="list" allowBlank="1" showInputMessage="1" showErrorMessage="1" sqref="T2:T15" xr:uid="{0807ED49-822A-4895-A599-194A5268138E}">
      <formula1>$A$60:$A$63</formula1>
    </dataValidation>
    <dataValidation type="list" allowBlank="1" showInputMessage="1" showErrorMessage="1" sqref="S2:S15" xr:uid="{F42AD01B-3725-4F72-B8A4-9D0F9C723A61}">
      <formula1>$A$67:$A$71</formula1>
    </dataValidation>
  </dataValidations>
  <pageMargins left="0.7" right="0.7" top="0.75" bottom="0.75" header="0.3" footer="0.3"/>
  <pageSetup paperSize="9" orientation="portrait" horizontalDpi="300" verticalDpi="300" r:id="rId1"/>
  <legacyDrawing r:id="rId2"/>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8F01B-2521-4778-9494-7ED23BACB56A}">
  <dimension ref="A1:AG71"/>
  <sheetViews>
    <sheetView zoomScale="70" zoomScaleNormal="70" workbookViewId="0">
      <selection activeCell="AE11" sqref="AE11:AE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2.5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8">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65">
        <f t="shared" si="0"/>
        <v>2</v>
      </c>
      <c r="AF12" s="31">
        <v>1.5</v>
      </c>
      <c r="AG12" s="128">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65">
        <f t="shared" si="0"/>
        <v>2</v>
      </c>
      <c r="AF13" s="31">
        <v>1.5</v>
      </c>
      <c r="AG13" s="128">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23" priority="4">
      <formula>$T2="Stevens"</formula>
    </cfRule>
  </conditionalFormatting>
  <conditionalFormatting sqref="U2:X15">
    <cfRule type="expression" dxfId="322" priority="3">
      <formula>$T2="Alm_Hamre"</formula>
    </cfRule>
  </conditionalFormatting>
  <conditionalFormatting sqref="U2:X15">
    <cfRule type="expression" dxfId="321" priority="2">
      <formula>$T2="ICP_18"</formula>
    </cfRule>
  </conditionalFormatting>
  <conditionalFormatting sqref="U2:X15">
    <cfRule type="expression" dxfId="320" priority="1">
      <formula>$T$2="Stevens"</formula>
    </cfRule>
  </conditionalFormatting>
  <dataValidations count="2">
    <dataValidation type="list" allowBlank="1" showInputMessage="1" showErrorMessage="1" sqref="S2:S15" xr:uid="{EFD9A9C6-9653-4EC6-A574-0AF12AB401F6}">
      <formula1>$A$67:$A$71</formula1>
    </dataValidation>
    <dataValidation type="list" allowBlank="1" showInputMessage="1" showErrorMessage="1" sqref="T2:T15" xr:uid="{4F75DF8E-4C15-4C1C-A772-01B7E384DD90}">
      <formula1>$A$60:$A$63</formula1>
    </dataValidation>
  </dataValidations>
  <pageMargins left="0.7" right="0.7" top="0.75" bottom="0.75" header="0.3" footer="0.3"/>
  <pageSetup paperSize="9" orientation="portrait" horizontalDpi="300" verticalDpi="300" r:id="rId1"/>
  <legacyDrawing r:id="rId2"/>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562C2-2937-4ED0-A467-0128EF2CB719}">
  <dimension ref="A1:AG71"/>
  <sheetViews>
    <sheetView zoomScale="70" zoomScaleNormal="70" workbookViewId="0">
      <selection activeCell="AE11" sqref="AE11:AE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2.5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8">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65">
        <f t="shared" si="0"/>
        <v>2</v>
      </c>
      <c r="AF12" s="31">
        <v>1.5</v>
      </c>
      <c r="AG12" s="128">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65">
        <f t="shared" si="0"/>
        <v>2</v>
      </c>
      <c r="AF13" s="31">
        <v>1.5</v>
      </c>
      <c r="AG13" s="128">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19" priority="4">
      <formula>$T2="Stevens"</formula>
    </cfRule>
  </conditionalFormatting>
  <conditionalFormatting sqref="U2:X15">
    <cfRule type="expression" dxfId="318" priority="3">
      <formula>$T2="Alm_Hamre"</formula>
    </cfRule>
  </conditionalFormatting>
  <conditionalFormatting sqref="U2:X15">
    <cfRule type="expression" dxfId="317" priority="2">
      <formula>$T2="ICP_18"</formula>
    </cfRule>
  </conditionalFormatting>
  <conditionalFormatting sqref="U2:X15">
    <cfRule type="expression" dxfId="316" priority="1">
      <formula>$T$2="Stevens"</formula>
    </cfRule>
  </conditionalFormatting>
  <dataValidations count="2">
    <dataValidation type="list" allowBlank="1" showInputMessage="1" showErrorMessage="1" sqref="T2:T15" xr:uid="{06E74C0C-69D8-4B7E-95F0-467FFDBE49C6}">
      <formula1>$A$60:$A$63</formula1>
    </dataValidation>
    <dataValidation type="list" allowBlank="1" showInputMessage="1" showErrorMessage="1" sqref="S2:S15" xr:uid="{F46D94C4-5C45-4C71-B7FA-9A1AEE3C6F68}">
      <formula1>$A$67:$A$71</formula1>
    </dataValidation>
  </dataValidations>
  <pageMargins left="0.7" right="0.7" top="0.75" bottom="0.75" header="0.3" footer="0.3"/>
  <pageSetup paperSize="9" orientation="portrait" horizontalDpi="300" verticalDpi="300" r:id="rId1"/>
  <legacyDrawing r:id="rId2"/>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F9D3-AAB0-4528-BE66-978175E6A958}">
  <sheetPr codeName="Sheet36"/>
  <dimension ref="A1:AG71"/>
  <sheetViews>
    <sheetView zoomScale="70" zoomScaleNormal="70" workbookViewId="0">
      <selection activeCell="AE11" sqref="AE11:AE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2.5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8">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65">
        <f t="shared" si="0"/>
        <v>2</v>
      </c>
      <c r="AF12" s="31">
        <v>1.5</v>
      </c>
      <c r="AG12" s="128">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65">
        <f t="shared" si="0"/>
        <v>2</v>
      </c>
      <c r="AF13" s="31">
        <v>1.5</v>
      </c>
      <c r="AG13" s="128">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15" priority="4">
      <formula>$T2="Stevens"</formula>
    </cfRule>
  </conditionalFormatting>
  <conditionalFormatting sqref="U2:X15">
    <cfRule type="expression" dxfId="314" priority="3">
      <formula>$T2="Alm_Hamre"</formula>
    </cfRule>
  </conditionalFormatting>
  <conditionalFormatting sqref="U2:X15">
    <cfRule type="expression" dxfId="313" priority="2">
      <formula>$T2="ICP_18"</formula>
    </cfRule>
  </conditionalFormatting>
  <conditionalFormatting sqref="U2:X15">
    <cfRule type="expression" dxfId="312" priority="1">
      <formula>$T$2="Stevens"</formula>
    </cfRule>
  </conditionalFormatting>
  <dataValidations count="2">
    <dataValidation type="list" allowBlank="1" showInputMessage="1" showErrorMessage="1" sqref="S2:S15" xr:uid="{A74F6C5A-7F8E-42AA-8C5F-5CF2EA08E92A}">
      <formula1>$A$67:$A$71</formula1>
    </dataValidation>
    <dataValidation type="list" allowBlank="1" showInputMessage="1" showErrorMessage="1" sqref="T2:T15" xr:uid="{93956070-6DB8-4203-AFD8-1362C1613BB1}">
      <formula1>$A$60:$A$63</formula1>
    </dataValidation>
  </dataValidations>
  <pageMargins left="0.7" right="0.7" top="0.75" bottom="0.75" header="0.3" footer="0.3"/>
  <pageSetup paperSize="9" orientation="portrait" horizontalDpi="300" verticalDpi="300" r:id="rId1"/>
  <legacyDrawing r:id="rId2"/>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0744-A786-41BA-86CA-00482168854E}">
  <dimension ref="A1:AH71"/>
  <sheetViews>
    <sheetView topLeftCell="AA1" zoomScale="70" zoomScaleNormal="70" workbookViewId="0">
      <selection activeCell="AL29" sqref="AL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4"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4"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4"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4"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4"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4"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4"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4"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4"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4"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4"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3</v>
      </c>
    </row>
    <row r="12" spans="2:34"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3</v>
      </c>
    </row>
    <row r="13" spans="2:34"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3</v>
      </c>
    </row>
    <row r="14" spans="2:34"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4"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4"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11" priority="4">
      <formula>$T2="Stevens"</formula>
    </cfRule>
  </conditionalFormatting>
  <conditionalFormatting sqref="U2:X15">
    <cfRule type="expression" dxfId="310" priority="3">
      <formula>$T2="Alm_Hamre"</formula>
    </cfRule>
  </conditionalFormatting>
  <conditionalFormatting sqref="U2:X15">
    <cfRule type="expression" dxfId="309" priority="2">
      <formula>$T2="ICP_18"</formula>
    </cfRule>
  </conditionalFormatting>
  <conditionalFormatting sqref="U2:X15">
    <cfRule type="expression" dxfId="308" priority="1">
      <formula>$T$2="Stevens"</formula>
    </cfRule>
  </conditionalFormatting>
  <dataValidations count="2">
    <dataValidation type="list" allowBlank="1" showInputMessage="1" showErrorMessage="1" sqref="S2:S15" xr:uid="{084CA3F8-9865-4B32-AD77-0287B4A9B0B0}">
      <formula1>$A$67:$A$71</formula1>
    </dataValidation>
    <dataValidation type="list" allowBlank="1" showInputMessage="1" showErrorMessage="1" sqref="T2:T15" xr:uid="{2809D4E0-DC92-4BC8-8F5F-6260C0655D6A}">
      <formula1>$A$60:$A$63</formula1>
    </dataValidation>
  </dataValidations>
  <pageMargins left="0.7" right="0.7" top="0.75" bottom="0.75" header="0.3" footer="0.3"/>
  <pageSetup paperSize="9" orientation="portrait" horizontalDpi="300" verticalDpi="300" r:id="rId1"/>
  <legacyDrawing r:id="rId2"/>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EF25-25CA-4925-A569-321247C9E041}">
  <dimension ref="A1:AH71"/>
  <sheetViews>
    <sheetView topLeftCell="AA1" zoomScale="70" zoomScaleNormal="70" workbookViewId="0">
      <selection activeCell="AG11" sqref="AG11:AG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4"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4"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4"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4"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4"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4"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4"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4"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4"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4"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4"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4</v>
      </c>
    </row>
    <row r="12" spans="2:34"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4</v>
      </c>
    </row>
    <row r="13" spans="2:34"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4</v>
      </c>
    </row>
    <row r="14" spans="2:34"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4"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4"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07" priority="4">
      <formula>$T2="Stevens"</formula>
    </cfRule>
  </conditionalFormatting>
  <conditionalFormatting sqref="U2:X15">
    <cfRule type="expression" dxfId="306" priority="3">
      <formula>$T2="Alm_Hamre"</formula>
    </cfRule>
  </conditionalFormatting>
  <conditionalFormatting sqref="U2:X15">
    <cfRule type="expression" dxfId="305" priority="2">
      <formula>$T2="ICP_18"</formula>
    </cfRule>
  </conditionalFormatting>
  <conditionalFormatting sqref="U2:X15">
    <cfRule type="expression" dxfId="304" priority="1">
      <formula>$T$2="Stevens"</formula>
    </cfRule>
  </conditionalFormatting>
  <dataValidations count="2">
    <dataValidation type="list" allowBlank="1" showInputMessage="1" showErrorMessage="1" sqref="S2:S15" xr:uid="{3784C00C-A402-4734-824A-F8CBFA2F92D7}">
      <formula1>$A$67:$A$71</formula1>
    </dataValidation>
    <dataValidation type="list" allowBlank="1" showInputMessage="1" showErrorMessage="1" sqref="T2:T15" xr:uid="{8F5C39E9-712D-402E-BBD5-CE5D44680FCF}">
      <formula1>$A$60:$A$63</formula1>
    </dataValidation>
  </dataValidations>
  <pageMargins left="0.7" right="0.7" top="0.75" bottom="0.75" header="0.3" footer="0.3"/>
  <pageSetup paperSize="9" orientation="portrait" horizontalDpi="300" verticalDpi="300" r:id="rId1"/>
  <legacyDrawing r:id="rId2"/>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64EC0-31E9-42C7-BB3A-F2E1B06533A0}">
  <sheetPr codeName="Sheet37"/>
  <dimension ref="A1:AH71"/>
  <sheetViews>
    <sheetView topLeftCell="AA1" zoomScale="70" zoomScaleNormal="70" workbookViewId="0">
      <selection activeCell="AG11" sqref="AG11:AG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4"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4"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4"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4"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4"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4"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4"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4"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4"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4"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4"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4</v>
      </c>
    </row>
    <row r="12" spans="2:34"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4</v>
      </c>
    </row>
    <row r="13" spans="2:34"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4</v>
      </c>
    </row>
    <row r="14" spans="2:34"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4"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4"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03" priority="4">
      <formula>$T2="Stevens"</formula>
    </cfRule>
  </conditionalFormatting>
  <conditionalFormatting sqref="U2:X15">
    <cfRule type="expression" dxfId="302" priority="3">
      <formula>$T2="Alm_Hamre"</formula>
    </cfRule>
  </conditionalFormatting>
  <conditionalFormatting sqref="U2:X15">
    <cfRule type="expression" dxfId="301" priority="2">
      <formula>$T2="ICP_18"</formula>
    </cfRule>
  </conditionalFormatting>
  <conditionalFormatting sqref="U2:X15">
    <cfRule type="expression" dxfId="300" priority="1">
      <formula>$T$2="Stevens"</formula>
    </cfRule>
  </conditionalFormatting>
  <dataValidations count="2">
    <dataValidation type="list" allowBlank="1" showInputMessage="1" showErrorMessage="1" sqref="T2:T15" xr:uid="{3D6E84FC-7536-4A88-8586-A9BF4867DBED}">
      <formula1>$A$60:$A$63</formula1>
    </dataValidation>
    <dataValidation type="list" allowBlank="1" showInputMessage="1" showErrorMessage="1" sqref="S2:S15" xr:uid="{155B6499-D36B-4F49-8043-3A6B07489B10}">
      <formula1>$A$67:$A$71</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86A7-C2B3-4E49-9990-BED2D34CC282}">
  <sheetPr>
    <tabColor rgb="FF7030A0"/>
  </sheetPr>
  <dimension ref="A1:AG71"/>
  <sheetViews>
    <sheetView zoomScale="85" zoomScaleNormal="85" workbookViewId="0">
      <selection activeCell="T2" sqref="T2:T18"/>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2.5</v>
      </c>
      <c r="C2" s="196">
        <v>2.5</v>
      </c>
      <c r="D2" s="196">
        <v>12</v>
      </c>
      <c r="E2" s="196">
        <v>65</v>
      </c>
      <c r="G2" s="49">
        <v>0.215</v>
      </c>
      <c r="H2" s="50">
        <v>1.383</v>
      </c>
      <c r="I2" s="50" t="s">
        <v>197</v>
      </c>
      <c r="J2" s="51" t="s">
        <v>71</v>
      </c>
      <c r="K2" s="197"/>
      <c r="L2" s="107">
        <v>1</v>
      </c>
      <c r="M2" s="108">
        <v>0.1</v>
      </c>
      <c r="N2" s="109">
        <v>1</v>
      </c>
      <c r="P2" s="198">
        <v>1</v>
      </c>
      <c r="Q2" s="198">
        <v>0</v>
      </c>
      <c r="R2" s="198">
        <v>0.5</v>
      </c>
      <c r="S2" s="198" t="s">
        <v>223</v>
      </c>
      <c r="T2" s="105"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2.5</v>
      </c>
      <c r="C3" s="196">
        <v>2.5</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5"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395</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395</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395</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224</v>
      </c>
      <c r="T16" s="105" t="s">
        <v>395</v>
      </c>
      <c r="U16" s="105">
        <v>0.5</v>
      </c>
      <c r="V16" s="105">
        <v>0.25</v>
      </c>
      <c r="W16" s="105">
        <v>2.5</v>
      </c>
      <c r="X16" s="105">
        <v>2.5</v>
      </c>
      <c r="Y16" s="105">
        <v>0</v>
      </c>
      <c r="Z16" s="105">
        <v>0</v>
      </c>
      <c r="AA16" s="105">
        <v>0</v>
      </c>
      <c r="AB16" s="105">
        <v>9</v>
      </c>
      <c r="AC16" s="105">
        <v>0.8</v>
      </c>
      <c r="AD16" s="31">
        <v>1.25</v>
      </c>
      <c r="AE16" s="31">
        <v>1.5</v>
      </c>
      <c r="AF16" s="31">
        <v>1.25</v>
      </c>
    </row>
    <row r="17" spans="2:32" x14ac:dyDescent="0.25">
      <c r="G17" s="49">
        <v>3.722</v>
      </c>
      <c r="H17" s="50">
        <v>1.1399999999999999</v>
      </c>
      <c r="I17" s="50" t="s">
        <v>200</v>
      </c>
      <c r="J17" s="51" t="s">
        <v>199</v>
      </c>
      <c r="K17" s="197"/>
      <c r="P17" s="198">
        <v>16</v>
      </c>
      <c r="Q17" s="198">
        <f t="shared" si="1"/>
        <v>55</v>
      </c>
      <c r="R17" s="198">
        <v>61</v>
      </c>
      <c r="S17" s="198" t="s">
        <v>224</v>
      </c>
      <c r="T17" s="105" t="s">
        <v>395</v>
      </c>
      <c r="U17" s="105">
        <v>0.5</v>
      </c>
      <c r="V17" s="105">
        <v>0.25</v>
      </c>
      <c r="W17" s="105">
        <v>2.5</v>
      </c>
      <c r="X17" s="105">
        <v>2.5</v>
      </c>
      <c r="Y17" s="105">
        <v>0</v>
      </c>
      <c r="Z17" s="105">
        <v>0</v>
      </c>
      <c r="AA17" s="105">
        <v>0</v>
      </c>
      <c r="AB17" s="105">
        <v>9</v>
      </c>
      <c r="AC17" s="105">
        <v>0.8</v>
      </c>
      <c r="AD17" s="31">
        <v>1.25</v>
      </c>
      <c r="AE17" s="31">
        <v>1.5</v>
      </c>
      <c r="AF17" s="31">
        <v>1.25</v>
      </c>
    </row>
    <row r="18" spans="2:32" x14ac:dyDescent="0.25">
      <c r="G18" s="49">
        <v>4.077</v>
      </c>
      <c r="H18" s="50">
        <v>1.1399999999999999</v>
      </c>
      <c r="I18" s="50" t="s">
        <v>200</v>
      </c>
      <c r="J18" s="51" t="s">
        <v>199</v>
      </c>
      <c r="K18" s="197"/>
      <c r="P18" s="198">
        <v>17</v>
      </c>
      <c r="Q18" s="198">
        <f t="shared" si="1"/>
        <v>61</v>
      </c>
      <c r="R18" s="198">
        <v>80</v>
      </c>
      <c r="S18" s="198" t="s">
        <v>224</v>
      </c>
      <c r="T18" s="105" t="s">
        <v>395</v>
      </c>
      <c r="U18" s="105">
        <v>0.5</v>
      </c>
      <c r="V18" s="105">
        <v>0.25</v>
      </c>
      <c r="W18" s="105">
        <v>2.5</v>
      </c>
      <c r="X18" s="105">
        <v>2.5</v>
      </c>
      <c r="Y18" s="105">
        <v>0</v>
      </c>
      <c r="Z18" s="105">
        <v>0</v>
      </c>
      <c r="AA18" s="105">
        <v>0</v>
      </c>
      <c r="AB18" s="105">
        <v>9</v>
      </c>
      <c r="AC18" s="105">
        <v>0.8</v>
      </c>
      <c r="AD18" s="31">
        <v>1.25</v>
      </c>
      <c r="AE18" s="31">
        <v>1.5</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phoneticPr fontId="6" type="noConversion"/>
  <conditionalFormatting sqref="Y2:AB18">
    <cfRule type="expression" dxfId="695" priority="4">
      <formula>$T2="Stevens"</formula>
    </cfRule>
  </conditionalFormatting>
  <conditionalFormatting sqref="U2:X18">
    <cfRule type="expression" dxfId="694" priority="3">
      <formula>$T2="Alm_Hamre"</formula>
    </cfRule>
  </conditionalFormatting>
  <conditionalFormatting sqref="U2:X18">
    <cfRule type="expression" dxfId="693" priority="2">
      <formula>$T2="ICP_18"</formula>
    </cfRule>
  </conditionalFormatting>
  <conditionalFormatting sqref="U2:X18">
    <cfRule type="expression" dxfId="692" priority="1">
      <formula>$T$2="Stevens"</formula>
    </cfRule>
  </conditionalFormatting>
  <dataValidations count="3">
    <dataValidation type="list" allowBlank="1" showInputMessage="1" showErrorMessage="1" sqref="S2:S10" xr:uid="{62D64080-DD6B-4DE2-80B2-0C2F00A5E243}">
      <formula1>$A$67:$A$71</formula1>
    </dataValidation>
    <dataValidation type="list" allowBlank="1" showInputMessage="1" showErrorMessage="1" sqref="T2:T6 T9:T12 T15" xr:uid="{7A2200A6-25C1-4924-8E46-61A48FBEF969}">
      <formula1>$A$60:$A$63</formula1>
    </dataValidation>
    <dataValidation type="list" allowBlank="1" showInputMessage="1" showErrorMessage="1" sqref="T16:T18 T7:T8 T13:T14" xr:uid="{E83A87F4-7392-4B6E-84E5-996C3CBD4F28}">
      <formula1>$A$60:$A$64</formula1>
    </dataValidation>
  </dataValidations>
  <pageMargins left="0.7" right="0.7" top="0.75" bottom="0.75" header="0.3" footer="0.3"/>
  <pageSetup paperSize="9" orientation="portrait" horizontalDpi="300" verticalDpi="300" r:id="rId1"/>
  <legacyDrawing r:id="rId2"/>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F272-3BC8-4150-83D5-7C48EE8504FA}">
  <sheetPr codeName="Sheet38"/>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1.2</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1.2</v>
      </c>
      <c r="R4" s="113">
        <v>2.2999999999999998</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2.2999999999999998</v>
      </c>
      <c r="R5" s="113">
        <v>2.9</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2.9</v>
      </c>
      <c r="R6" s="113">
        <v>5.2</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5.2</v>
      </c>
      <c r="R7" s="113">
        <v>6.1</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6.1</v>
      </c>
      <c r="R8" s="113">
        <v>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7</v>
      </c>
      <c r="R9" s="113">
        <v>9.6</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9.6</v>
      </c>
      <c r="R10" s="113">
        <v>11.9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11.9</v>
      </c>
      <c r="R11" s="113">
        <v>18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18</v>
      </c>
      <c r="R12" s="113">
        <v>25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25</v>
      </c>
      <c r="R13" s="113">
        <v>31.5</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31.5</v>
      </c>
      <c r="R14" s="113">
        <v>46.9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46.9</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99" priority="4">
      <formula>$T2="Stevens"</formula>
    </cfRule>
  </conditionalFormatting>
  <conditionalFormatting sqref="U2:X15">
    <cfRule type="expression" dxfId="298" priority="3">
      <formula>$T2="Alm_Hamre"</formula>
    </cfRule>
  </conditionalFormatting>
  <conditionalFormatting sqref="U2:X15">
    <cfRule type="expression" dxfId="297" priority="2">
      <formula>$T2="ICP_18"</formula>
    </cfRule>
  </conditionalFormatting>
  <conditionalFormatting sqref="U2:X15">
    <cfRule type="expression" dxfId="296" priority="1">
      <formula>$T$2="Stevens"</formula>
    </cfRule>
  </conditionalFormatting>
  <dataValidations count="2">
    <dataValidation type="list" allowBlank="1" showInputMessage="1" showErrorMessage="1" sqref="S2:S15" xr:uid="{44D8B193-ED78-49CB-B0E6-E404B58F1FE3}">
      <formula1>$A$67:$A$71</formula1>
    </dataValidation>
    <dataValidation type="list" allowBlank="1" showInputMessage="1" showErrorMessage="1" sqref="T2:T15" xr:uid="{B703144E-214D-443D-9C57-6C5CFDE813A0}">
      <formula1>$A$60:$A$63</formula1>
    </dataValidation>
  </dataValidations>
  <pageMargins left="0.7" right="0.7" top="0.75" bottom="0.75" header="0.3" footer="0.3"/>
  <pageSetup paperSize="9" orientation="portrait" horizontalDpi="300" verticalDpi="300" r:id="rId1"/>
  <legacyDrawing r:id="rId2"/>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0F279-DCA2-49E9-9118-540F65061BF0}">
  <sheetPr>
    <tabColor rgb="FFFF0000"/>
  </sheetPr>
  <dimension ref="A1:AG71"/>
  <sheetViews>
    <sheetView zoomScale="70" zoomScaleNormal="70" workbookViewId="0">
      <selection activeCell="AG12" sqref="AG1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8"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f t="shared" ref="Q4:Q12" si="1">R3</f>
        <v>1.5</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f t="shared" si="1"/>
        <v>4</v>
      </c>
      <c r="R5" s="113">
        <v>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f t="shared" si="1"/>
        <v>5</v>
      </c>
      <c r="R6" s="113">
        <v>6</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f t="shared" si="1"/>
        <v>6</v>
      </c>
      <c r="R7" s="113">
        <v>7</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f t="shared" si="1"/>
        <v>7</v>
      </c>
      <c r="R8" s="113">
        <v>15.1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183"/>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f t="shared" si="1"/>
        <v>15.1</v>
      </c>
      <c r="R9" s="113">
        <v>17.8</v>
      </c>
      <c r="S9" s="113" t="s">
        <v>225</v>
      </c>
      <c r="T9" s="105" t="s">
        <v>227</v>
      </c>
      <c r="U9" s="105">
        <v>0.5</v>
      </c>
      <c r="V9" s="105">
        <v>0.25</v>
      </c>
      <c r="W9" s="105">
        <v>2.5</v>
      </c>
      <c r="X9" s="105">
        <v>2.5</v>
      </c>
      <c r="Y9" s="105">
        <v>0</v>
      </c>
      <c r="Z9" s="105">
        <v>0</v>
      </c>
      <c r="AA9" s="105">
        <v>0</v>
      </c>
      <c r="AB9" s="105">
        <v>9</v>
      </c>
      <c r="AC9" s="105">
        <v>0.8</v>
      </c>
      <c r="AD9" s="31">
        <v>1.25</v>
      </c>
      <c r="AE9" s="169">
        <v>2</v>
      </c>
      <c r="AF9" s="31">
        <v>0.8</v>
      </c>
      <c r="AG9" s="183">
        <v>2</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f t="shared" si="1"/>
        <v>17.8</v>
      </c>
      <c r="R10" s="113">
        <v>32</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83">
        <v>4</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f t="shared" si="1"/>
        <v>32</v>
      </c>
      <c r="R11" s="113">
        <v>42.3</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183">
        <v>2</v>
      </c>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113">
        <v>11</v>
      </c>
      <c r="Q12" s="113">
        <f t="shared" si="1"/>
        <v>42.3</v>
      </c>
      <c r="R12" s="113">
        <v>80</v>
      </c>
      <c r="S12" s="113" t="s">
        <v>224</v>
      </c>
      <c r="T12" s="105" t="s">
        <v>227</v>
      </c>
      <c r="U12" s="105">
        <v>0.5</v>
      </c>
      <c r="V12" s="105">
        <v>0.25</v>
      </c>
      <c r="W12" s="105">
        <v>2.5</v>
      </c>
      <c r="X12" s="105">
        <v>2.5</v>
      </c>
      <c r="Y12" s="105">
        <v>0</v>
      </c>
      <c r="Z12" s="105">
        <v>0</v>
      </c>
      <c r="AA12" s="105">
        <v>0</v>
      </c>
      <c r="AB12" s="105">
        <v>9</v>
      </c>
      <c r="AC12" s="105">
        <v>0.8</v>
      </c>
      <c r="AD12" s="31">
        <v>1.25</v>
      </c>
      <c r="AE12" s="31">
        <f t="shared" ref="AE12" si="2">IF(T12="Alm_Hamre_2018",1.5,369/102)</f>
        <v>1.5</v>
      </c>
      <c r="AF12" s="31">
        <v>2.5</v>
      </c>
      <c r="AG12" s="31"/>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2">
    <cfRule type="expression" dxfId="295" priority="4">
      <formula>$T2="Stevens"</formula>
    </cfRule>
  </conditionalFormatting>
  <conditionalFormatting sqref="U2:X12">
    <cfRule type="expression" dxfId="294" priority="3">
      <formula>$T2="Alm_Hamre"</formula>
    </cfRule>
  </conditionalFormatting>
  <conditionalFormatting sqref="U2:X12">
    <cfRule type="expression" dxfId="293" priority="2">
      <formula>$T2="ICP_18"</formula>
    </cfRule>
  </conditionalFormatting>
  <conditionalFormatting sqref="U2:X12">
    <cfRule type="expression" dxfId="292" priority="1">
      <formula>$T$2="Stevens"</formula>
    </cfRule>
  </conditionalFormatting>
  <dataValidations count="2">
    <dataValidation type="list" allowBlank="1" showInputMessage="1" showErrorMessage="1" sqref="T2:T12" xr:uid="{6B6F89FC-5505-4C53-B951-6619B57E4B98}">
      <formula1>$A$60:$A$63</formula1>
    </dataValidation>
    <dataValidation type="list" allowBlank="1" showInputMessage="1" showErrorMessage="1" sqref="S2:S11" xr:uid="{84D0A229-3F2D-4E31-BC2E-BE026C8F499C}">
      <formula1>$A$67:$A$71</formula1>
    </dataValidation>
  </dataValidations>
  <pageMargins left="0.7" right="0.7" top="0.75" bottom="0.75" header="0.3" footer="0.3"/>
  <pageSetup paperSize="9" orientation="portrait" horizontalDpi="300" verticalDpi="300" r:id="rId1"/>
  <legacyDrawing r:id="rId2"/>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74EDB-B7BB-4BBC-83B9-D5BEC3594CF6}">
  <sheetPr codeName="Sheet39"/>
  <dimension ref="A1:AG71"/>
  <sheetViews>
    <sheetView topLeftCell="J1"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91" priority="4">
      <formula>$T2="Stevens"</formula>
    </cfRule>
  </conditionalFormatting>
  <conditionalFormatting sqref="U2:X14">
    <cfRule type="expression" dxfId="290" priority="3">
      <formula>$T2="Alm_Hamre"</formula>
    </cfRule>
  </conditionalFormatting>
  <conditionalFormatting sqref="U2:X14">
    <cfRule type="expression" dxfId="289" priority="2">
      <formula>$T2="ICP_18"</formula>
    </cfRule>
  </conditionalFormatting>
  <conditionalFormatting sqref="U2:X14">
    <cfRule type="expression" dxfId="288" priority="1">
      <formula>$T$2="Stevens"</formula>
    </cfRule>
  </conditionalFormatting>
  <dataValidations count="2">
    <dataValidation type="list" allowBlank="1" showInputMessage="1" showErrorMessage="1" sqref="T2:T14" xr:uid="{37002577-EF6D-4187-8A65-2088AE5CDB55}">
      <formula1>$A$60:$A$63</formula1>
    </dataValidation>
    <dataValidation type="list" allowBlank="1" showInputMessage="1" showErrorMessage="1" sqref="S2:S14" xr:uid="{7ECE2070-3F62-4467-9B9C-103CE7C9F3CB}">
      <formula1>$A$67:$A$71</formula1>
    </dataValidation>
  </dataValidations>
  <pageMargins left="0.7" right="0.7" top="0.75" bottom="0.75" header="0.3" footer="0.3"/>
  <pageSetup paperSize="9" orientation="portrait" horizontalDpi="300" verticalDpi="300" r:id="rId1"/>
  <legacyDrawing r:id="rId2"/>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7ED2-7F42-4C4B-A756-294269FB063F}">
  <sheetPr codeName="Sheet40"/>
  <dimension ref="A1:AG71"/>
  <sheetViews>
    <sheetView topLeftCell="Z1" zoomScale="70" zoomScaleNormal="70" workbookViewId="0">
      <selection activeCell="AG14" sqref="AG1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87" priority="4">
      <formula>$T2="Stevens"</formula>
    </cfRule>
  </conditionalFormatting>
  <conditionalFormatting sqref="U2:X14">
    <cfRule type="expression" dxfId="286" priority="3">
      <formula>$T2="Alm_Hamre"</formula>
    </cfRule>
  </conditionalFormatting>
  <conditionalFormatting sqref="U2:X14">
    <cfRule type="expression" dxfId="285" priority="2">
      <formula>$T2="ICP_18"</formula>
    </cfRule>
  </conditionalFormatting>
  <conditionalFormatting sqref="U2:X14">
    <cfRule type="expression" dxfId="284" priority="1">
      <formula>$T$2="Stevens"</formula>
    </cfRule>
  </conditionalFormatting>
  <dataValidations count="2">
    <dataValidation type="list" allowBlank="1" showInputMessage="1" showErrorMessage="1" sqref="S2:S14" xr:uid="{47592C8F-2BC4-4E00-A86D-2D8DFCDA43A8}">
      <formula1>$A$67:$A$71</formula1>
    </dataValidation>
    <dataValidation type="list" allowBlank="1" showInputMessage="1" showErrorMessage="1" sqref="T2:T14" xr:uid="{FF686700-39E4-444E-A3FD-840DAA064645}">
      <formula1>$A$60:$A$63</formula1>
    </dataValidation>
  </dataValidations>
  <pageMargins left="0.7" right="0.7" top="0.75" bottom="0.75" header="0.3" footer="0.3"/>
  <pageSetup paperSize="9" orientation="portrait" horizontalDpi="300" verticalDpi="300" r:id="rId1"/>
  <legacyDrawing r:id="rId2"/>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A14F-B8A7-4138-B527-4A07FD682AA6}">
  <dimension ref="A1:AG71"/>
  <sheetViews>
    <sheetView topLeftCell="N1" zoomScale="70" zoomScaleNormal="70" workbookViewId="0">
      <selection activeCell="AG14" sqref="AG1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3</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3</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83" priority="4">
      <formula>$T2="Stevens"</formula>
    </cfRule>
  </conditionalFormatting>
  <conditionalFormatting sqref="U2:X14">
    <cfRule type="expression" dxfId="282" priority="3">
      <formula>$T2="Alm_Hamre"</formula>
    </cfRule>
  </conditionalFormatting>
  <conditionalFormatting sqref="U2:X14">
    <cfRule type="expression" dxfId="281" priority="2">
      <formula>$T2="ICP_18"</formula>
    </cfRule>
  </conditionalFormatting>
  <conditionalFormatting sqref="U2:X14">
    <cfRule type="expression" dxfId="280" priority="1">
      <formula>$T$2="Stevens"</formula>
    </cfRule>
  </conditionalFormatting>
  <dataValidations count="2">
    <dataValidation type="list" allowBlank="1" showInputMessage="1" showErrorMessage="1" sqref="S2:S14" xr:uid="{830ABF1F-4952-429E-B4E4-DE180054BC0A}">
      <formula1>$A$67:$A$71</formula1>
    </dataValidation>
    <dataValidation type="list" allowBlank="1" showInputMessage="1" showErrorMessage="1" sqref="T2:T14" xr:uid="{E835CA30-7A8E-4905-943A-5FB308D42760}">
      <formula1>$A$60:$A$63</formula1>
    </dataValidation>
  </dataValidations>
  <pageMargins left="0.7" right="0.7" top="0.75" bottom="0.75" header="0.3" footer="0.3"/>
  <pageSetup paperSize="9" orientation="portrait" horizontalDpi="300" verticalDpi="300" r:id="rId1"/>
  <legacyDrawing r:id="rId2"/>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B5752-E388-4743-B2EC-09304FA2988A}">
  <dimension ref="A1:AG71"/>
  <sheetViews>
    <sheetView zoomScale="70" zoomScaleNormal="70" workbookViewId="0">
      <selection activeCell="J29" sqref="J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4</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4</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79" priority="4">
      <formula>$T2="Stevens"</formula>
    </cfRule>
  </conditionalFormatting>
  <conditionalFormatting sqref="U2:X14">
    <cfRule type="expression" dxfId="278" priority="3">
      <formula>$T2="Alm_Hamre"</formula>
    </cfRule>
  </conditionalFormatting>
  <conditionalFormatting sqref="U2:X14">
    <cfRule type="expression" dxfId="277" priority="2">
      <formula>$T2="ICP_18"</formula>
    </cfRule>
  </conditionalFormatting>
  <conditionalFormatting sqref="U2:X14">
    <cfRule type="expression" dxfId="276" priority="1">
      <formula>$T$2="Stevens"</formula>
    </cfRule>
  </conditionalFormatting>
  <dataValidations count="2">
    <dataValidation type="list" allowBlank="1" showInputMessage="1" showErrorMessage="1" sqref="S2:S14" xr:uid="{816A1AB0-54CA-450D-96B4-2246CD3BB657}">
      <formula1>$A$67:$A$71</formula1>
    </dataValidation>
    <dataValidation type="list" allowBlank="1" showInputMessage="1" showErrorMessage="1" sqref="T2:T14" xr:uid="{D65731B9-7008-4FEF-B211-70F5DE22DA17}">
      <formula1>$A$60:$A$63</formula1>
    </dataValidation>
  </dataValidations>
  <pageMargins left="0.7" right="0.7" top="0.75" bottom="0.75" header="0.3" footer="0.3"/>
  <pageSetup paperSize="9" orientation="portrait" horizontalDpi="300" verticalDpi="300" r:id="rId1"/>
  <legacyDrawing r:id="rId2"/>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80CD-33A6-4FC6-8940-871CC021BE26}">
  <sheetPr codeName="Sheet41"/>
  <dimension ref="A1:AG71"/>
  <sheetViews>
    <sheetView zoomScale="70" zoomScaleNormal="70" workbookViewId="0">
      <selection activeCell="J29" sqref="J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4</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4</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75" priority="4">
      <formula>$T2="Stevens"</formula>
    </cfRule>
  </conditionalFormatting>
  <conditionalFormatting sqref="U2:X14">
    <cfRule type="expression" dxfId="274" priority="3">
      <formula>$T2="Alm_Hamre"</formula>
    </cfRule>
  </conditionalFormatting>
  <conditionalFormatting sqref="U2:X14">
    <cfRule type="expression" dxfId="273" priority="2">
      <formula>$T2="ICP_18"</formula>
    </cfRule>
  </conditionalFormatting>
  <conditionalFormatting sqref="U2:X14">
    <cfRule type="expression" dxfId="272" priority="1">
      <formula>$T$2="Stevens"</formula>
    </cfRule>
  </conditionalFormatting>
  <dataValidations count="2">
    <dataValidation type="list" allowBlank="1" showInputMessage="1" showErrorMessage="1" sqref="T2:T14" xr:uid="{8E66EDCA-3658-4543-9276-33B3A58E39F6}">
      <formula1>$A$60:$A$63</formula1>
    </dataValidation>
    <dataValidation type="list" allowBlank="1" showInputMessage="1" showErrorMessage="1" sqref="S2:S14" xr:uid="{D0CB53EC-DE00-41C3-B7AE-79F109383D81}">
      <formula1>$A$67:$A$71</formula1>
    </dataValidation>
  </dataValidations>
  <pageMargins left="0.7" right="0.7" top="0.75" bottom="0.75" header="0.3" footer="0.3"/>
  <pageSetup paperSize="9" orientation="portrait" horizontalDpi="300" verticalDpi="300" r:id="rId1"/>
  <legacyDrawing r:id="rId2"/>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4F770-1229-4E66-8100-10A426294E1F}">
  <dimension ref="A1:AG71"/>
  <sheetViews>
    <sheetView zoomScale="70" zoomScaleNormal="70" workbookViewId="0">
      <selection activeCell="AG14" sqref="AG1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8">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8">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71" priority="4">
      <formula>$T2="Stevens"</formula>
    </cfRule>
  </conditionalFormatting>
  <conditionalFormatting sqref="U2:X14">
    <cfRule type="expression" dxfId="270" priority="3">
      <formula>$T2="Alm_Hamre"</formula>
    </cfRule>
  </conditionalFormatting>
  <conditionalFormatting sqref="U2:X14">
    <cfRule type="expression" dxfId="269" priority="2">
      <formula>$T2="ICP_18"</formula>
    </cfRule>
  </conditionalFormatting>
  <conditionalFormatting sqref="U2:X14">
    <cfRule type="expression" dxfId="268" priority="1">
      <formula>$T$2="Stevens"</formula>
    </cfRule>
  </conditionalFormatting>
  <dataValidations count="2">
    <dataValidation type="list" allowBlank="1" showInputMessage="1" showErrorMessage="1" sqref="S2:S14" xr:uid="{679933B3-9BF5-4172-A847-67F1D49535B6}">
      <formula1>$A$67:$A$71</formula1>
    </dataValidation>
    <dataValidation type="list" allowBlank="1" showInputMessage="1" showErrorMessage="1" sqref="T2:T14" xr:uid="{68E0CA30-5A03-4739-AED6-A95E153E78CA}">
      <formula1>$A$60:$A$63</formula1>
    </dataValidation>
  </dataValidations>
  <pageMargins left="0.7" right="0.7" top="0.75" bottom="0.75" header="0.3" footer="0.3"/>
  <pageSetup paperSize="9" orientation="portrait" horizontalDpi="300" verticalDpi="300" r:id="rId1"/>
  <legacyDrawing r:id="rId2"/>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98037-DF91-4D0C-AEFB-AC922252FCB6}">
  <sheetPr codeName="Sheet42"/>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3.5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3.5</v>
      </c>
      <c r="R5" s="113">
        <v>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4</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12.5</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13.5</v>
      </c>
      <c r="R9" s="113">
        <v>14.5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14.5</v>
      </c>
      <c r="R10" s="113">
        <v>20.3</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v>
      </c>
      <c r="R11" s="113">
        <v>28</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28</v>
      </c>
      <c r="R12" s="113">
        <v>34</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34</v>
      </c>
      <c r="R13" s="113">
        <v>50.1</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50.1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267" priority="4">
      <formula>$T2="Stevens"</formula>
    </cfRule>
  </conditionalFormatting>
  <conditionalFormatting sqref="U2:X14">
    <cfRule type="expression" dxfId="266" priority="3">
      <formula>$T2="Alm_Hamre"</formula>
    </cfRule>
  </conditionalFormatting>
  <conditionalFormatting sqref="U2:X14">
    <cfRule type="expression" dxfId="265" priority="2">
      <formula>$T2="ICP_18"</formula>
    </cfRule>
  </conditionalFormatting>
  <conditionalFormatting sqref="U2:X14">
    <cfRule type="expression" dxfId="264" priority="1">
      <formula>$T$2="Stevens"</formula>
    </cfRule>
  </conditionalFormatting>
  <dataValidations count="2">
    <dataValidation type="list" allowBlank="1" showInputMessage="1" showErrorMessage="1" sqref="S2:S14" xr:uid="{7D720FF5-CF1B-438C-9753-83C2C6186D2D}">
      <formula1>$A$67:$A$71</formula1>
    </dataValidation>
    <dataValidation type="list" allowBlank="1" showInputMessage="1" showErrorMessage="1" sqref="T2:T14" xr:uid="{C293A040-7436-4219-9656-B5AF06F9278B}">
      <formula1>$A$60:$A$63</formula1>
    </dataValidation>
  </dataValidations>
  <pageMargins left="0.7" right="0.7" top="0.75" bottom="0.75" header="0.3" footer="0.3"/>
  <pageSetup paperSize="9" orientation="portrait" horizontalDpi="300" verticalDpi="300" r:id="rId1"/>
  <legacyDrawing r:id="rId2"/>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93FA6-809C-460B-9CAE-03E05CFA5865}">
  <sheetPr codeName="Sheet43"/>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0">R3</f>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0"/>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31">
        <v>1</v>
      </c>
    </row>
    <row r="6" spans="2:33" x14ac:dyDescent="0.25">
      <c r="B6">
        <v>8</v>
      </c>
      <c r="C6">
        <v>8</v>
      </c>
      <c r="D6">
        <v>2.5</v>
      </c>
      <c r="E6">
        <v>86</v>
      </c>
      <c r="G6" s="49">
        <v>2</v>
      </c>
      <c r="H6" s="50">
        <v>1.325</v>
      </c>
      <c r="I6" s="50" t="s">
        <v>197</v>
      </c>
      <c r="J6" s="51" t="s">
        <v>71</v>
      </c>
      <c r="K6" s="4"/>
      <c r="L6" s="49">
        <v>5</v>
      </c>
      <c r="M6" s="50">
        <v>6</v>
      </c>
      <c r="N6" s="51">
        <v>0</v>
      </c>
      <c r="P6" s="113">
        <v>5</v>
      </c>
      <c r="Q6" s="113">
        <f t="shared" si="0"/>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31">
        <v>1</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31">
        <v>1</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31">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26.5</v>
      </c>
      <c r="R9" s="113">
        <v>33</v>
      </c>
      <c r="S9" s="113" t="s">
        <v>224</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0"/>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0"/>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63" priority="4">
      <formula>$T2="Stevens"</formula>
    </cfRule>
  </conditionalFormatting>
  <conditionalFormatting sqref="U2:X13">
    <cfRule type="expression" dxfId="262" priority="3">
      <formula>$T2="Alm_Hamre"</formula>
    </cfRule>
  </conditionalFormatting>
  <conditionalFormatting sqref="U2:X13">
    <cfRule type="expression" dxfId="261" priority="2">
      <formula>$T2="ICP_18"</formula>
    </cfRule>
  </conditionalFormatting>
  <conditionalFormatting sqref="U2:X13">
    <cfRule type="expression" dxfId="260" priority="1">
      <formula>$T$2="Stevens"</formula>
    </cfRule>
  </conditionalFormatting>
  <dataValidations count="2">
    <dataValidation type="list" allowBlank="1" showInputMessage="1" showErrorMessage="1" sqref="T2:T13" xr:uid="{25944643-79A2-4CDB-BBD0-D01143E401F4}">
      <formula1>$A$60:$A$63</formula1>
    </dataValidation>
    <dataValidation type="list" allowBlank="1" showInputMessage="1" showErrorMessage="1" sqref="S2:S13" xr:uid="{87CAD4E3-2AA1-45ED-8A34-E0E5D04D9B46}">
      <formula1>$A$67:$A$71</formula1>
    </dataValidation>
  </dataValidation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05BE-19E2-4EBF-8672-68E1B10E53E5}">
  <sheetPr>
    <tabColor rgb="FF7030A0"/>
  </sheetPr>
  <dimension ref="A1:AG71"/>
  <sheetViews>
    <sheetView zoomScale="85" zoomScaleNormal="85" workbookViewId="0">
      <selection activeCell="T24" sqref="T24"/>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2.5</v>
      </c>
      <c r="C2" s="196">
        <v>2.5</v>
      </c>
      <c r="D2" s="196">
        <v>12</v>
      </c>
      <c r="E2" s="196">
        <v>65</v>
      </c>
      <c r="G2" s="49">
        <v>0.215</v>
      </c>
      <c r="H2" s="50">
        <v>1.383</v>
      </c>
      <c r="I2" s="50" t="s">
        <v>197</v>
      </c>
      <c r="J2" s="51" t="s">
        <v>71</v>
      </c>
      <c r="K2" s="197"/>
      <c r="L2" s="107">
        <v>1</v>
      </c>
      <c r="M2" s="108">
        <v>0.1</v>
      </c>
      <c r="N2" s="109">
        <v>1</v>
      </c>
      <c r="P2" s="198">
        <v>1</v>
      </c>
      <c r="Q2" s="198">
        <v>0</v>
      </c>
      <c r="R2" s="198">
        <v>0.5</v>
      </c>
      <c r="S2" s="198" t="s">
        <v>223</v>
      </c>
      <c r="T2" s="105"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2.5</v>
      </c>
      <c r="C3" s="196">
        <v>2.5</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8"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152</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152</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152</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229</v>
      </c>
      <c r="T16" s="105" t="s">
        <v>152</v>
      </c>
      <c r="U16" s="105">
        <v>0.5</v>
      </c>
      <c r="V16" s="105">
        <v>0.25</v>
      </c>
      <c r="W16" s="105">
        <v>2.5</v>
      </c>
      <c r="X16" s="105">
        <v>2.5</v>
      </c>
      <c r="Y16" s="105">
        <v>0</v>
      </c>
      <c r="Z16" s="105">
        <v>0</v>
      </c>
      <c r="AA16" s="105">
        <v>0</v>
      </c>
      <c r="AB16" s="105">
        <v>9</v>
      </c>
      <c r="AC16" s="105">
        <v>0.8</v>
      </c>
      <c r="AD16" s="31">
        <v>1.25</v>
      </c>
      <c r="AE16" s="31">
        <f t="shared" si="0"/>
        <v>3.6176470588235294</v>
      </c>
      <c r="AF16" s="31">
        <v>1.25</v>
      </c>
    </row>
    <row r="17" spans="2:32" x14ac:dyDescent="0.25">
      <c r="G17" s="49">
        <v>3.722</v>
      </c>
      <c r="H17" s="50">
        <v>1.1399999999999999</v>
      </c>
      <c r="I17" s="50" t="s">
        <v>200</v>
      </c>
      <c r="J17" s="51" t="s">
        <v>199</v>
      </c>
      <c r="K17" s="197"/>
      <c r="P17" s="198">
        <v>16</v>
      </c>
      <c r="Q17" s="198">
        <f t="shared" si="1"/>
        <v>55</v>
      </c>
      <c r="R17" s="198">
        <v>61</v>
      </c>
      <c r="S17" s="198" t="s">
        <v>229</v>
      </c>
      <c r="T17" s="105" t="s">
        <v>152</v>
      </c>
      <c r="U17" s="105">
        <v>0.5</v>
      </c>
      <c r="V17" s="105">
        <v>0.25</v>
      </c>
      <c r="W17" s="105">
        <v>2.5</v>
      </c>
      <c r="X17" s="105">
        <v>2.5</v>
      </c>
      <c r="Y17" s="105">
        <v>0</v>
      </c>
      <c r="Z17" s="105">
        <v>0</v>
      </c>
      <c r="AA17" s="105">
        <v>0</v>
      </c>
      <c r="AB17" s="105">
        <v>9</v>
      </c>
      <c r="AC17" s="105">
        <v>0.8</v>
      </c>
      <c r="AD17" s="31">
        <v>1.25</v>
      </c>
      <c r="AE17" s="31">
        <f t="shared" si="0"/>
        <v>3.6176470588235294</v>
      </c>
      <c r="AF17" s="31">
        <v>1.25</v>
      </c>
    </row>
    <row r="18" spans="2:32" x14ac:dyDescent="0.25">
      <c r="G18" s="49">
        <v>4.077</v>
      </c>
      <c r="H18" s="50">
        <v>1.1399999999999999</v>
      </c>
      <c r="I18" s="50" t="s">
        <v>200</v>
      </c>
      <c r="J18" s="51" t="s">
        <v>199</v>
      </c>
      <c r="K18" s="197"/>
      <c r="P18" s="198">
        <v>17</v>
      </c>
      <c r="Q18" s="198">
        <f t="shared" si="1"/>
        <v>61</v>
      </c>
      <c r="R18" s="198">
        <v>80</v>
      </c>
      <c r="S18" s="198" t="s">
        <v>229</v>
      </c>
      <c r="T18" s="105" t="s">
        <v>152</v>
      </c>
      <c r="U18" s="105">
        <v>0.5</v>
      </c>
      <c r="V18" s="105">
        <v>0.25</v>
      </c>
      <c r="W18" s="105">
        <v>2.5</v>
      </c>
      <c r="X18" s="105">
        <v>2.5</v>
      </c>
      <c r="Y18" s="105">
        <v>0</v>
      </c>
      <c r="Z18" s="105">
        <v>0</v>
      </c>
      <c r="AA18" s="105">
        <v>0</v>
      </c>
      <c r="AB18" s="105">
        <v>9</v>
      </c>
      <c r="AC18" s="105">
        <v>0.8</v>
      </c>
      <c r="AD18" s="31">
        <v>1.25</v>
      </c>
      <c r="AE18" s="31">
        <f t="shared" si="0"/>
        <v>3.6176470588235294</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8">
    <cfRule type="expression" dxfId="691" priority="4">
      <formula>$T2="Stevens"</formula>
    </cfRule>
  </conditionalFormatting>
  <conditionalFormatting sqref="U2:X18">
    <cfRule type="expression" dxfId="690" priority="3">
      <formula>$T2="Alm_Hamre"</formula>
    </cfRule>
  </conditionalFormatting>
  <conditionalFormatting sqref="U2:X18">
    <cfRule type="expression" dxfId="689" priority="2">
      <formula>$T2="ICP_18"</formula>
    </cfRule>
  </conditionalFormatting>
  <conditionalFormatting sqref="U2:X18">
    <cfRule type="expression" dxfId="688" priority="1">
      <formula>$T$2="Stevens"</formula>
    </cfRule>
  </conditionalFormatting>
  <dataValidations count="2">
    <dataValidation type="list" allowBlank="1" showInputMessage="1" showErrorMessage="1" sqref="T2:T18" xr:uid="{DCF98AE8-C41D-48D6-8E00-E6F29566B939}">
      <formula1>$A$60:$A$63</formula1>
    </dataValidation>
    <dataValidation type="list" allowBlank="1" showInputMessage="1" showErrorMessage="1" sqref="S2:S10" xr:uid="{59433FEF-8F93-47B1-A475-919EC45A587B}">
      <formula1>$A$67:$A$71</formula1>
    </dataValidation>
  </dataValidations>
  <pageMargins left="0.7" right="0.7" top="0.75" bottom="0.75" header="0.3" footer="0.3"/>
  <pageSetup paperSize="9" orientation="portrait" horizontalDpi="300" verticalDpi="300" r:id="rId1"/>
  <legacyDrawing r:id="rId2"/>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7CFE-3A77-42F3-97E1-C5E06AAD74F2}">
  <sheetPr codeName="Sheet44"/>
  <dimension ref="A1:AG71"/>
  <sheetViews>
    <sheetView topLeftCell="N1"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f t="shared" ref="AE3:AE13"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1">R3</f>
        <v>2.1</v>
      </c>
      <c r="R4" s="113">
        <v>9</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9</v>
      </c>
      <c r="R5" s="113">
        <v>11.6</v>
      </c>
      <c r="S5" s="113" t="s">
        <v>225</v>
      </c>
      <c r="T5" s="105" t="s">
        <v>227</v>
      </c>
      <c r="U5" s="105">
        <v>0.5</v>
      </c>
      <c r="V5" s="105">
        <v>0.25</v>
      </c>
      <c r="W5" s="105">
        <v>2.5</v>
      </c>
      <c r="X5" s="105">
        <v>2.5</v>
      </c>
      <c r="Y5" s="105">
        <v>0</v>
      </c>
      <c r="Z5" s="105">
        <v>0</v>
      </c>
      <c r="AA5" s="105">
        <v>0</v>
      </c>
      <c r="AB5" s="105">
        <v>9</v>
      </c>
      <c r="AC5" s="105">
        <v>0.8</v>
      </c>
      <c r="AD5" s="31">
        <v>1.25</v>
      </c>
      <c r="AE5" s="165">
        <f t="shared" si="0"/>
        <v>2</v>
      </c>
      <c r="AF5" s="31">
        <v>0.8</v>
      </c>
      <c r="AG5" s="31">
        <v>2</v>
      </c>
    </row>
    <row r="6" spans="2:33" x14ac:dyDescent="0.25">
      <c r="B6">
        <v>8</v>
      </c>
      <c r="C6">
        <v>8</v>
      </c>
      <c r="D6">
        <v>2.5</v>
      </c>
      <c r="E6">
        <v>86</v>
      </c>
      <c r="G6" s="49">
        <v>2</v>
      </c>
      <c r="H6" s="50">
        <v>1.325</v>
      </c>
      <c r="I6" s="50" t="s">
        <v>197</v>
      </c>
      <c r="J6" s="51" t="s">
        <v>71</v>
      </c>
      <c r="K6" s="4"/>
      <c r="L6" s="49">
        <v>5</v>
      </c>
      <c r="M6" s="50">
        <v>6</v>
      </c>
      <c r="N6" s="51">
        <v>0</v>
      </c>
      <c r="P6" s="113">
        <v>5</v>
      </c>
      <c r="Q6" s="113">
        <f t="shared" si="1"/>
        <v>11.6</v>
      </c>
      <c r="R6" s="113">
        <v>15</v>
      </c>
      <c r="S6" s="113" t="s">
        <v>225</v>
      </c>
      <c r="T6" s="105" t="s">
        <v>227</v>
      </c>
      <c r="U6" s="105">
        <v>0.5</v>
      </c>
      <c r="V6" s="105">
        <v>0.25</v>
      </c>
      <c r="W6" s="105">
        <v>2.5</v>
      </c>
      <c r="X6" s="105">
        <v>2.5</v>
      </c>
      <c r="Y6" s="105">
        <v>0</v>
      </c>
      <c r="Z6" s="105">
        <v>0</v>
      </c>
      <c r="AA6" s="105">
        <v>0</v>
      </c>
      <c r="AB6" s="105">
        <v>9</v>
      </c>
      <c r="AC6" s="105">
        <v>0.8</v>
      </c>
      <c r="AD6" s="31">
        <v>1.25</v>
      </c>
      <c r="AE6" s="165">
        <f t="shared" si="0"/>
        <v>2</v>
      </c>
      <c r="AF6" s="31">
        <v>0.8</v>
      </c>
      <c r="AG6" s="31">
        <v>2</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v>
      </c>
      <c r="R7" s="113">
        <v>20</v>
      </c>
      <c r="S7" s="113" t="s">
        <v>225</v>
      </c>
      <c r="T7" s="105" t="s">
        <v>227</v>
      </c>
      <c r="U7" s="105">
        <v>0.5</v>
      </c>
      <c r="V7" s="105">
        <v>0.25</v>
      </c>
      <c r="W7" s="105">
        <v>2.5</v>
      </c>
      <c r="X7" s="105">
        <v>2.5</v>
      </c>
      <c r="Y7" s="105">
        <v>0</v>
      </c>
      <c r="Z7" s="105">
        <v>0</v>
      </c>
      <c r="AA7" s="105">
        <v>0</v>
      </c>
      <c r="AB7" s="105">
        <v>9</v>
      </c>
      <c r="AC7" s="105">
        <v>0.8</v>
      </c>
      <c r="AD7" s="31">
        <v>1.25</v>
      </c>
      <c r="AE7" s="165">
        <f t="shared" si="0"/>
        <v>2</v>
      </c>
      <c r="AF7" s="31">
        <v>0.8</v>
      </c>
      <c r="AG7" s="31">
        <v>2</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26.5</v>
      </c>
      <c r="S8" s="113" t="s">
        <v>225</v>
      </c>
      <c r="T8" s="105" t="s">
        <v>227</v>
      </c>
      <c r="U8" s="105">
        <v>0.5</v>
      </c>
      <c r="V8" s="105">
        <v>0.25</v>
      </c>
      <c r="W8" s="105">
        <v>2.5</v>
      </c>
      <c r="X8" s="105">
        <v>2.5</v>
      </c>
      <c r="Y8" s="105">
        <v>0</v>
      </c>
      <c r="Z8" s="105">
        <v>0</v>
      </c>
      <c r="AA8" s="105">
        <v>0</v>
      </c>
      <c r="AB8" s="105">
        <v>9</v>
      </c>
      <c r="AC8" s="105">
        <v>0.8</v>
      </c>
      <c r="AD8" s="31">
        <v>1.25</v>
      </c>
      <c r="AE8" s="165">
        <f t="shared" si="0"/>
        <v>2</v>
      </c>
      <c r="AF8" s="31">
        <v>0.8</v>
      </c>
      <c r="AG8" s="31">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26.5</v>
      </c>
      <c r="R9" s="113">
        <v>33</v>
      </c>
      <c r="S9" s="113" t="s">
        <v>224</v>
      </c>
      <c r="T9" s="105" t="s">
        <v>227</v>
      </c>
      <c r="U9" s="105">
        <v>0.5</v>
      </c>
      <c r="V9" s="105">
        <v>0.25</v>
      </c>
      <c r="W9" s="105">
        <v>2.5</v>
      </c>
      <c r="X9" s="105">
        <v>2.5</v>
      </c>
      <c r="Y9" s="105">
        <v>0</v>
      </c>
      <c r="Z9" s="105">
        <v>0</v>
      </c>
      <c r="AA9" s="105">
        <v>0</v>
      </c>
      <c r="AB9" s="105">
        <v>9</v>
      </c>
      <c r="AC9" s="105">
        <v>0.8</v>
      </c>
      <c r="AD9" s="31">
        <v>1.25</v>
      </c>
      <c r="AE9" s="31">
        <f t="shared" si="0"/>
        <v>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f t="shared" si="0"/>
        <v>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40</v>
      </c>
      <c r="R12" s="113">
        <v>73</v>
      </c>
      <c r="S12" s="113" t="s">
        <v>224</v>
      </c>
      <c r="T12" s="105" t="s">
        <v>227</v>
      </c>
      <c r="U12" s="105">
        <v>0.5</v>
      </c>
      <c r="V12" s="105">
        <v>0.25</v>
      </c>
      <c r="W12" s="105">
        <v>2.5</v>
      </c>
      <c r="X12" s="105">
        <v>2.5</v>
      </c>
      <c r="Y12" s="105">
        <v>0</v>
      </c>
      <c r="Z12" s="105">
        <v>0</v>
      </c>
      <c r="AA12" s="105">
        <v>0</v>
      </c>
      <c r="AB12" s="105">
        <v>9</v>
      </c>
      <c r="AC12" s="105">
        <v>0.8</v>
      </c>
      <c r="AD12" s="31">
        <v>1.25</v>
      </c>
      <c r="AE12" s="31">
        <f t="shared" si="0"/>
        <v>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73</v>
      </c>
      <c r="R13" s="113">
        <v>80</v>
      </c>
      <c r="S13" s="113" t="s">
        <v>224</v>
      </c>
      <c r="T13" s="105" t="s">
        <v>227</v>
      </c>
      <c r="U13" s="105">
        <v>0.5</v>
      </c>
      <c r="V13" s="105">
        <v>0.25</v>
      </c>
      <c r="W13" s="105">
        <v>2.5</v>
      </c>
      <c r="X13" s="105">
        <v>2.5</v>
      </c>
      <c r="Y13" s="105">
        <v>0</v>
      </c>
      <c r="Z13" s="105">
        <v>0</v>
      </c>
      <c r="AA13" s="105">
        <v>0</v>
      </c>
      <c r="AB13" s="105">
        <v>9</v>
      </c>
      <c r="AC13" s="105">
        <v>0.8</v>
      </c>
      <c r="AD13" s="31">
        <v>1.25</v>
      </c>
      <c r="AE13" s="31">
        <f t="shared" si="0"/>
        <v>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59" priority="4">
      <formula>$T2="Stevens"</formula>
    </cfRule>
  </conditionalFormatting>
  <conditionalFormatting sqref="U2:X13">
    <cfRule type="expression" dxfId="258" priority="3">
      <formula>$T2="Alm_Hamre"</formula>
    </cfRule>
  </conditionalFormatting>
  <conditionalFormatting sqref="U2:X13">
    <cfRule type="expression" dxfId="257" priority="2">
      <formula>$T2="ICP_18"</formula>
    </cfRule>
  </conditionalFormatting>
  <conditionalFormatting sqref="U2:X13">
    <cfRule type="expression" dxfId="256" priority="1">
      <formula>$T$2="Stevens"</formula>
    </cfRule>
  </conditionalFormatting>
  <dataValidations count="2">
    <dataValidation type="list" allowBlank="1" showInputMessage="1" showErrorMessage="1" sqref="S2:S13" xr:uid="{3C1F9671-AAF2-4907-92CC-E55BB27B7E46}">
      <formula1>$A$67:$A$71</formula1>
    </dataValidation>
    <dataValidation type="list" allowBlank="1" showInputMessage="1" showErrorMessage="1" sqref="T2:T13" xr:uid="{B65A3B62-7813-41AB-B085-57E80E03A03B}">
      <formula1>$A$60:$A$63</formula1>
    </dataValidation>
  </dataValidations>
  <pageMargins left="0.7" right="0.7" top="0.75" bottom="0.75" header="0.3" footer="0.3"/>
  <pageSetup paperSize="9" orientation="portrait" horizontalDpi="300" verticalDpi="300" r:id="rId1"/>
  <legacyDrawing r:id="rId2"/>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1570-1B51-4C9F-91CC-5ACC6EF7A9F6}">
  <dimension ref="A1:AG71"/>
  <sheetViews>
    <sheetView topLeftCell="N1" zoomScale="70" zoomScaleNormal="70" workbookViewId="0">
      <selection activeCell="AG9" sqref="AG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0">R3</f>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0"/>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128">
        <v>3</v>
      </c>
    </row>
    <row r="6" spans="2:33" x14ac:dyDescent="0.25">
      <c r="B6">
        <v>8</v>
      </c>
      <c r="C6">
        <v>8</v>
      </c>
      <c r="D6">
        <v>2.5</v>
      </c>
      <c r="E6">
        <v>86</v>
      </c>
      <c r="G6" s="49">
        <v>2</v>
      </c>
      <c r="H6" s="50">
        <v>1.325</v>
      </c>
      <c r="I6" s="50" t="s">
        <v>197</v>
      </c>
      <c r="J6" s="51" t="s">
        <v>71</v>
      </c>
      <c r="K6" s="4"/>
      <c r="L6" s="49">
        <v>5</v>
      </c>
      <c r="M6" s="50">
        <v>6</v>
      </c>
      <c r="N6" s="51">
        <v>0</v>
      </c>
      <c r="P6" s="113">
        <v>5</v>
      </c>
      <c r="Q6" s="113">
        <f t="shared" si="0"/>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128">
        <v>3</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128">
        <v>3</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128">
        <v>3</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26.5</v>
      </c>
      <c r="R9" s="113">
        <v>33</v>
      </c>
      <c r="S9" s="113" t="s">
        <v>224</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0"/>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0"/>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55" priority="4">
      <formula>$T2="Stevens"</formula>
    </cfRule>
  </conditionalFormatting>
  <conditionalFormatting sqref="U2:X13">
    <cfRule type="expression" dxfId="254" priority="3">
      <formula>$T2="Alm_Hamre"</formula>
    </cfRule>
  </conditionalFormatting>
  <conditionalFormatting sqref="U2:X13">
    <cfRule type="expression" dxfId="253" priority="2">
      <formula>$T2="ICP_18"</formula>
    </cfRule>
  </conditionalFormatting>
  <conditionalFormatting sqref="U2:X13">
    <cfRule type="expression" dxfId="252" priority="1">
      <formula>$T$2="Stevens"</formula>
    </cfRule>
  </conditionalFormatting>
  <dataValidations count="2">
    <dataValidation type="list" allowBlank="1" showInputMessage="1" showErrorMessage="1" sqref="S2:S13" xr:uid="{B02AAE16-9F28-441A-ABCA-0964B862CF41}">
      <formula1>$A$67:$A$71</formula1>
    </dataValidation>
    <dataValidation type="list" allowBlank="1" showInputMessage="1" showErrorMessage="1" sqref="T2:T13" xr:uid="{03B420CA-17B6-454B-A67B-41F8A83EA425}">
      <formula1>$A$60:$A$63</formula1>
    </dataValidation>
  </dataValidations>
  <pageMargins left="0.7" right="0.7" top="0.75" bottom="0.75" header="0.3" footer="0.3"/>
  <pageSetup paperSize="9" orientation="portrait" horizontalDpi="300" verticalDpi="300" r:id="rId1"/>
  <legacyDrawing r:id="rId2"/>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D1A6-7EBB-4940-A628-66FD809C94EA}">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0">R3</f>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0"/>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128">
        <v>4</v>
      </c>
    </row>
    <row r="6" spans="2:33" x14ac:dyDescent="0.25">
      <c r="B6">
        <v>8</v>
      </c>
      <c r="C6">
        <v>8</v>
      </c>
      <c r="D6">
        <v>2.5</v>
      </c>
      <c r="E6">
        <v>86</v>
      </c>
      <c r="G6" s="49">
        <v>2</v>
      </c>
      <c r="H6" s="50">
        <v>1.325</v>
      </c>
      <c r="I6" s="50" t="s">
        <v>197</v>
      </c>
      <c r="J6" s="51" t="s">
        <v>71</v>
      </c>
      <c r="K6" s="4"/>
      <c r="L6" s="49">
        <v>5</v>
      </c>
      <c r="M6" s="50">
        <v>6</v>
      </c>
      <c r="N6" s="51">
        <v>0</v>
      </c>
      <c r="P6" s="113">
        <v>5</v>
      </c>
      <c r="Q6" s="113">
        <f t="shared" si="0"/>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128">
        <v>4</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128">
        <v>4</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26.5</v>
      </c>
      <c r="R9" s="113">
        <v>33</v>
      </c>
      <c r="S9" s="113" t="s">
        <v>224</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0"/>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0"/>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51" priority="4">
      <formula>$T2="Stevens"</formula>
    </cfRule>
  </conditionalFormatting>
  <conditionalFormatting sqref="U2:X13">
    <cfRule type="expression" dxfId="250" priority="3">
      <formula>$T2="Alm_Hamre"</formula>
    </cfRule>
  </conditionalFormatting>
  <conditionalFormatting sqref="U2:X13">
    <cfRule type="expression" dxfId="249" priority="2">
      <formula>$T2="ICP_18"</formula>
    </cfRule>
  </conditionalFormatting>
  <conditionalFormatting sqref="U2:X13">
    <cfRule type="expression" dxfId="248" priority="1">
      <formula>$T$2="Stevens"</formula>
    </cfRule>
  </conditionalFormatting>
  <dataValidations count="2">
    <dataValidation type="list" allowBlank="1" showInputMessage="1" showErrorMessage="1" sqref="S2:S13" xr:uid="{7F04B943-843E-4E0E-AFEB-D3441F79D47D}">
      <formula1>$A$67:$A$71</formula1>
    </dataValidation>
    <dataValidation type="list" allowBlank="1" showInputMessage="1" showErrorMessage="1" sqref="T2:T13" xr:uid="{F048B296-E402-4EA0-8155-5D7273F11D41}">
      <formula1>$A$60:$A$63</formula1>
    </dataValidation>
  </dataValidations>
  <pageMargins left="0.7" right="0.7" top="0.75" bottom="0.75" header="0.3" footer="0.3"/>
  <pageSetup paperSize="9" orientation="portrait" horizontalDpi="300" verticalDpi="300" r:id="rId1"/>
  <legacyDrawing r:id="rId2"/>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BCAA2-B0BC-4D87-BE3C-25D97A569690}">
  <sheetPr codeName="Sheet45"/>
  <dimension ref="A1:AG71"/>
  <sheetViews>
    <sheetView zoomScale="70" zoomScaleNormal="70" workbookViewId="0">
      <selection activeCell="V16" sqref="V1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128">
        <v>4</v>
      </c>
    </row>
    <row r="6" spans="2:33" x14ac:dyDescent="0.25">
      <c r="B6">
        <v>8</v>
      </c>
      <c r="C6">
        <v>8</v>
      </c>
      <c r="D6">
        <v>2.5</v>
      </c>
      <c r="E6">
        <v>86</v>
      </c>
      <c r="G6" s="49">
        <v>2</v>
      </c>
      <c r="H6" s="50">
        <v>1.325</v>
      </c>
      <c r="I6" s="50" t="s">
        <v>197</v>
      </c>
      <c r="J6" s="51" t="s">
        <v>71</v>
      </c>
      <c r="K6" s="4"/>
      <c r="L6" s="49">
        <v>5</v>
      </c>
      <c r="M6" s="50">
        <v>6</v>
      </c>
      <c r="N6" s="51">
        <v>0</v>
      </c>
      <c r="P6" s="113">
        <v>5</v>
      </c>
      <c r="Q6" s="113">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128">
        <v>4</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128">
        <v>4</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v>26.5</v>
      </c>
      <c r="R9" s="113">
        <v>33</v>
      </c>
      <c r="S9" s="113" t="s">
        <v>229</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v>33</v>
      </c>
      <c r="R10" s="113">
        <v>35.799999999999997</v>
      </c>
      <c r="S10" s="113" t="s">
        <v>229</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47" priority="4">
      <formula>$T2="Stevens"</formula>
    </cfRule>
  </conditionalFormatting>
  <conditionalFormatting sqref="U2:X13">
    <cfRule type="expression" dxfId="246" priority="3">
      <formula>$T2="Alm_Hamre"</formula>
    </cfRule>
  </conditionalFormatting>
  <conditionalFormatting sqref="U2:X13">
    <cfRule type="expression" dxfId="245" priority="2">
      <formula>$T2="ICP_18"</formula>
    </cfRule>
  </conditionalFormatting>
  <conditionalFormatting sqref="U2:X13">
    <cfRule type="expression" dxfId="244" priority="1">
      <formula>$T$2="Stevens"</formula>
    </cfRule>
  </conditionalFormatting>
  <dataValidations count="2">
    <dataValidation type="list" allowBlank="1" showInputMessage="1" showErrorMessage="1" sqref="T2:T13" xr:uid="{51B441E0-29C1-4C53-986E-61EFA4E42519}">
      <formula1>$A$60:$A$63</formula1>
    </dataValidation>
    <dataValidation type="list" allowBlank="1" showInputMessage="1" showErrorMessage="1" sqref="S2:S13" xr:uid="{CEF96A04-5FE2-49B9-A1B7-2BB0DCE78FD5}">
      <formula1>$A$67:$A$71</formula1>
    </dataValidation>
  </dataValidations>
  <pageMargins left="0.7" right="0.7" top="0.75" bottom="0.75" header="0.3" footer="0.3"/>
  <pageSetup paperSize="9" orientation="portrait" horizontalDpi="300" verticalDpi="300" r:id="rId1"/>
  <legacyDrawing r:id="rId2"/>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0E43-6ECA-40D6-BB53-F72E5EBEAB56}">
  <dimension ref="A1:AG71"/>
  <sheetViews>
    <sheetView zoomScale="70" zoomScaleNormal="70" workbookViewId="0">
      <selection activeCell="AG9" sqref="AG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0">R3</f>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0"/>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128">
        <v>2</v>
      </c>
    </row>
    <row r="6" spans="2:33" x14ac:dyDescent="0.25">
      <c r="B6">
        <v>8</v>
      </c>
      <c r="C6">
        <v>8</v>
      </c>
      <c r="D6">
        <v>2.5</v>
      </c>
      <c r="E6">
        <v>86</v>
      </c>
      <c r="G6" s="49">
        <v>2</v>
      </c>
      <c r="H6" s="50">
        <v>1.325</v>
      </c>
      <c r="I6" s="50" t="s">
        <v>197</v>
      </c>
      <c r="J6" s="51" t="s">
        <v>71</v>
      </c>
      <c r="K6" s="4"/>
      <c r="L6" s="49">
        <v>5</v>
      </c>
      <c r="M6" s="50">
        <v>6</v>
      </c>
      <c r="N6" s="51">
        <v>0</v>
      </c>
      <c r="P6" s="113">
        <v>5</v>
      </c>
      <c r="Q6" s="113">
        <f t="shared" si="0"/>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128">
        <v>4</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128">
        <v>2</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128">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26.5</v>
      </c>
      <c r="R9" s="113">
        <v>33</v>
      </c>
      <c r="S9" s="113" t="s">
        <v>224</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0"/>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0"/>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43" priority="4">
      <formula>$T2="Stevens"</formula>
    </cfRule>
  </conditionalFormatting>
  <conditionalFormatting sqref="U2:X13">
    <cfRule type="expression" dxfId="242" priority="3">
      <formula>$T2="Alm_Hamre"</formula>
    </cfRule>
  </conditionalFormatting>
  <conditionalFormatting sqref="U2:X13">
    <cfRule type="expression" dxfId="241" priority="2">
      <formula>$T2="ICP_18"</formula>
    </cfRule>
  </conditionalFormatting>
  <conditionalFormatting sqref="U2:X13">
    <cfRule type="expression" dxfId="240" priority="1">
      <formula>$T$2="Stevens"</formula>
    </cfRule>
  </conditionalFormatting>
  <dataValidations count="2">
    <dataValidation type="list" allowBlank="1" showInputMessage="1" showErrorMessage="1" sqref="S2:S13" xr:uid="{21AD8FAF-AC03-460B-AEDC-5E1C801FE3C0}">
      <formula1>$A$67:$A$71</formula1>
    </dataValidation>
    <dataValidation type="list" allowBlank="1" showInputMessage="1" showErrorMessage="1" sqref="T2:T13" xr:uid="{203D81FB-A3D7-4589-9ACC-8EADBE92CAE7}">
      <formula1>$A$60:$A$63</formula1>
    </dataValidation>
  </dataValidations>
  <pageMargins left="0.7" right="0.7" top="0.75" bottom="0.75" header="0.3" footer="0.3"/>
  <pageSetup paperSize="9" orientation="portrait" horizontalDpi="300" verticalDpi="300" r:id="rId1"/>
  <legacyDrawing r:id="rId2"/>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A012-D356-47C9-946A-F01293AE3C67}">
  <dimension ref="A1:AG71"/>
  <sheetViews>
    <sheetView zoomScale="70" zoomScaleNormal="70" workbookViewId="0">
      <selection activeCell="AG9" sqref="AG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0">R3</f>
        <v>2.1</v>
      </c>
      <c r="R4" s="113">
        <v>9</v>
      </c>
      <c r="S4" s="113" t="s">
        <v>224</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0"/>
        <v>9</v>
      </c>
      <c r="R5" s="113">
        <v>11.6</v>
      </c>
      <c r="S5" s="113" t="s">
        <v>225</v>
      </c>
      <c r="T5" s="105" t="s">
        <v>227</v>
      </c>
      <c r="U5" s="105">
        <v>0.5</v>
      </c>
      <c r="V5" s="105">
        <v>0.25</v>
      </c>
      <c r="W5" s="105">
        <v>2.5</v>
      </c>
      <c r="X5" s="105">
        <v>2.5</v>
      </c>
      <c r="Y5" s="105">
        <v>0</v>
      </c>
      <c r="Z5" s="105">
        <v>0</v>
      </c>
      <c r="AA5" s="105">
        <v>0</v>
      </c>
      <c r="AB5" s="105">
        <v>9</v>
      </c>
      <c r="AC5" s="105">
        <v>0.8</v>
      </c>
      <c r="AD5" s="31">
        <v>1.25</v>
      </c>
      <c r="AE5" s="132">
        <v>2</v>
      </c>
      <c r="AF5" s="31">
        <v>0.8</v>
      </c>
      <c r="AG5" s="128">
        <v>2</v>
      </c>
    </row>
    <row r="6" spans="2:33" x14ac:dyDescent="0.25">
      <c r="B6">
        <v>8</v>
      </c>
      <c r="C6">
        <v>8</v>
      </c>
      <c r="D6">
        <v>2.5</v>
      </c>
      <c r="E6">
        <v>86</v>
      </c>
      <c r="G6" s="49">
        <v>2</v>
      </c>
      <c r="H6" s="50">
        <v>1.325</v>
      </c>
      <c r="I6" s="50" t="s">
        <v>197</v>
      </c>
      <c r="J6" s="51" t="s">
        <v>71</v>
      </c>
      <c r="K6" s="4"/>
      <c r="L6" s="49">
        <v>5</v>
      </c>
      <c r="M6" s="50">
        <v>6</v>
      </c>
      <c r="N6" s="51">
        <v>0</v>
      </c>
      <c r="P6" s="113">
        <v>5</v>
      </c>
      <c r="Q6" s="113">
        <f t="shared" si="0"/>
        <v>11.6</v>
      </c>
      <c r="R6" s="113">
        <v>15</v>
      </c>
      <c r="S6" s="113" t="s">
        <v>225</v>
      </c>
      <c r="T6" s="105" t="s">
        <v>227</v>
      </c>
      <c r="U6" s="105">
        <v>0.5</v>
      </c>
      <c r="V6" s="105">
        <v>0.25</v>
      </c>
      <c r="W6" s="105">
        <v>2.5</v>
      </c>
      <c r="X6" s="105">
        <v>2.5</v>
      </c>
      <c r="Y6" s="105">
        <v>0</v>
      </c>
      <c r="Z6" s="105">
        <v>0</v>
      </c>
      <c r="AA6" s="105">
        <v>0</v>
      </c>
      <c r="AB6" s="105">
        <v>9</v>
      </c>
      <c r="AC6" s="105">
        <v>0.8</v>
      </c>
      <c r="AD6" s="31">
        <v>1.25</v>
      </c>
      <c r="AE6" s="132">
        <v>2</v>
      </c>
      <c r="AF6" s="31">
        <v>0.8</v>
      </c>
      <c r="AG6" s="128">
        <v>4</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15</v>
      </c>
      <c r="R7" s="113">
        <v>20</v>
      </c>
      <c r="S7" s="113" t="s">
        <v>225</v>
      </c>
      <c r="T7" s="105" t="s">
        <v>227</v>
      </c>
      <c r="U7" s="105">
        <v>0.5</v>
      </c>
      <c r="V7" s="105">
        <v>0.25</v>
      </c>
      <c r="W7" s="105">
        <v>2.5</v>
      </c>
      <c r="X7" s="105">
        <v>2.5</v>
      </c>
      <c r="Y7" s="105">
        <v>0</v>
      </c>
      <c r="Z7" s="105">
        <v>0</v>
      </c>
      <c r="AA7" s="105">
        <v>0</v>
      </c>
      <c r="AB7" s="105">
        <v>9</v>
      </c>
      <c r="AC7" s="105">
        <v>0.8</v>
      </c>
      <c r="AD7" s="31">
        <v>1.25</v>
      </c>
      <c r="AE7" s="132">
        <v>2</v>
      </c>
      <c r="AF7" s="31">
        <v>0.8</v>
      </c>
      <c r="AG7" s="128">
        <v>2</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20</v>
      </c>
      <c r="R8" s="113">
        <v>26.5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26.5</v>
      </c>
      <c r="R9" s="113">
        <v>33</v>
      </c>
      <c r="S9" s="113" t="s">
        <v>224</v>
      </c>
      <c r="T9" s="105" t="s">
        <v>227</v>
      </c>
      <c r="U9" s="105">
        <v>0.5</v>
      </c>
      <c r="V9" s="105">
        <v>0.25</v>
      </c>
      <c r="W9" s="105">
        <v>2.5</v>
      </c>
      <c r="X9" s="105">
        <v>2.5</v>
      </c>
      <c r="Y9" s="105">
        <v>0</v>
      </c>
      <c r="Z9" s="105">
        <v>0</v>
      </c>
      <c r="AA9" s="105">
        <v>0</v>
      </c>
      <c r="AB9" s="105">
        <v>9</v>
      </c>
      <c r="AC9" s="105">
        <v>0.8</v>
      </c>
      <c r="AD9" s="31">
        <v>1.25</v>
      </c>
      <c r="AE9" s="31">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0"/>
        <v>40</v>
      </c>
      <c r="R12" s="113">
        <v>73</v>
      </c>
      <c r="S12" s="113" t="s">
        <v>224</v>
      </c>
      <c r="T12" s="105" t="s">
        <v>227</v>
      </c>
      <c r="U12" s="105">
        <v>0.5</v>
      </c>
      <c r="V12" s="105">
        <v>0.25</v>
      </c>
      <c r="W12" s="105">
        <v>2.5</v>
      </c>
      <c r="X12" s="105">
        <v>2.5</v>
      </c>
      <c r="Y12" s="105">
        <v>0</v>
      </c>
      <c r="Z12" s="105">
        <v>0</v>
      </c>
      <c r="AA12" s="105">
        <v>0</v>
      </c>
      <c r="AB12" s="105">
        <v>9</v>
      </c>
      <c r="AC12" s="105">
        <v>0.8</v>
      </c>
      <c r="AD12" s="31">
        <v>1.25</v>
      </c>
      <c r="AE12" s="31">
        <v>1.25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0"/>
        <v>73</v>
      </c>
      <c r="R13" s="113">
        <v>80</v>
      </c>
      <c r="S13" s="113" t="s">
        <v>224</v>
      </c>
      <c r="T13" s="105" t="s">
        <v>227</v>
      </c>
      <c r="U13" s="105">
        <v>0.5</v>
      </c>
      <c r="V13" s="105">
        <v>0.25</v>
      </c>
      <c r="W13" s="105">
        <v>2.5</v>
      </c>
      <c r="X13" s="105">
        <v>2.5</v>
      </c>
      <c r="Y13" s="105">
        <v>0</v>
      </c>
      <c r="Z13" s="105">
        <v>0</v>
      </c>
      <c r="AA13" s="105">
        <v>0</v>
      </c>
      <c r="AB13" s="105">
        <v>9</v>
      </c>
      <c r="AC13" s="105">
        <v>0.8</v>
      </c>
      <c r="AD13" s="31">
        <v>1.25</v>
      </c>
      <c r="AE13" s="31">
        <v>1.25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39" priority="4">
      <formula>$T2="Stevens"</formula>
    </cfRule>
  </conditionalFormatting>
  <conditionalFormatting sqref="U2:X13">
    <cfRule type="expression" dxfId="238" priority="3">
      <formula>$T2="Alm_Hamre"</formula>
    </cfRule>
  </conditionalFormatting>
  <conditionalFormatting sqref="U2:X13">
    <cfRule type="expression" dxfId="237" priority="2">
      <formula>$T2="ICP_18"</formula>
    </cfRule>
  </conditionalFormatting>
  <conditionalFormatting sqref="U2:X13">
    <cfRule type="expression" dxfId="236" priority="1">
      <formula>$T$2="Stevens"</formula>
    </cfRule>
  </conditionalFormatting>
  <dataValidations count="2">
    <dataValidation type="list" allowBlank="1" showInputMessage="1" showErrorMessage="1" sqref="T2:T13" xr:uid="{C3E10680-B68D-49F0-A593-D71ECA88B5D3}">
      <formula1>$A$60:$A$63</formula1>
    </dataValidation>
    <dataValidation type="list" allowBlank="1" showInputMessage="1" showErrorMessage="1" sqref="S2:S13" xr:uid="{C334FB35-216D-4E78-B2C0-C6A8A7716885}">
      <formula1>$A$67:$A$71</formula1>
    </dataValidation>
  </dataValidations>
  <pageMargins left="0.7" right="0.7" top="0.75" bottom="0.75" header="0.3" footer="0.3"/>
  <pageSetup paperSize="9" orientation="portrait" horizontalDpi="300" verticalDpi="300" r:id="rId1"/>
  <legacyDrawing r:id="rId2"/>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866D9-BCA7-448C-8F98-3E40B9C2A932}">
  <sheetPr codeName="Sheet46"/>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223</v>
      </c>
      <c r="T3" s="105" t="s">
        <v>227</v>
      </c>
      <c r="U3" s="105">
        <v>0.5</v>
      </c>
      <c r="V3" s="105">
        <v>0.25</v>
      </c>
      <c r="W3" s="105">
        <v>2.5</v>
      </c>
      <c r="X3" s="105">
        <v>2.5</v>
      </c>
      <c r="Y3" s="105">
        <v>0</v>
      </c>
      <c r="Z3" s="105">
        <v>0</v>
      </c>
      <c r="AA3" s="105">
        <v>0</v>
      </c>
      <c r="AB3" s="105">
        <v>9</v>
      </c>
      <c r="AC3" s="105">
        <v>0.8</v>
      </c>
      <c r="AD3" s="31">
        <v>1.25</v>
      </c>
      <c r="AE3" s="31">
        <f t="shared" ref="AE3:AE13"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3" si="1">R3</f>
        <v>2.1</v>
      </c>
      <c r="R4" s="113">
        <v>9</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9</v>
      </c>
      <c r="R5" s="113">
        <v>11.6</v>
      </c>
      <c r="S5" s="113" t="s">
        <v>225</v>
      </c>
      <c r="T5" s="105" t="s">
        <v>227</v>
      </c>
      <c r="U5" s="105">
        <v>0.5</v>
      </c>
      <c r="V5" s="105">
        <v>0.25</v>
      </c>
      <c r="W5" s="105">
        <v>2.5</v>
      </c>
      <c r="X5" s="105">
        <v>2.5</v>
      </c>
      <c r="Y5" s="105">
        <v>0</v>
      </c>
      <c r="Z5" s="105">
        <v>0</v>
      </c>
      <c r="AA5" s="105">
        <v>0</v>
      </c>
      <c r="AB5" s="105">
        <v>9</v>
      </c>
      <c r="AC5" s="105">
        <v>0.8</v>
      </c>
      <c r="AD5" s="132">
        <v>2</v>
      </c>
      <c r="AE5" s="31">
        <f t="shared" si="0"/>
        <v>1.5</v>
      </c>
      <c r="AF5" s="31">
        <v>0.8</v>
      </c>
      <c r="AG5" s="31">
        <v>1</v>
      </c>
    </row>
    <row r="6" spans="2:33" x14ac:dyDescent="0.25">
      <c r="B6">
        <v>8</v>
      </c>
      <c r="C6">
        <v>8</v>
      </c>
      <c r="D6">
        <v>2.5</v>
      </c>
      <c r="E6">
        <v>86</v>
      </c>
      <c r="G6" s="49">
        <v>2</v>
      </c>
      <c r="H6" s="50">
        <v>1.325</v>
      </c>
      <c r="I6" s="50" t="s">
        <v>197</v>
      </c>
      <c r="J6" s="51" t="s">
        <v>71</v>
      </c>
      <c r="K6" s="4"/>
      <c r="L6" s="49">
        <v>5</v>
      </c>
      <c r="M6" s="50">
        <v>6</v>
      </c>
      <c r="N6" s="51">
        <v>0</v>
      </c>
      <c r="P6" s="113">
        <v>5</v>
      </c>
      <c r="Q6" s="113">
        <f t="shared" si="1"/>
        <v>11.6</v>
      </c>
      <c r="R6" s="113">
        <v>15</v>
      </c>
      <c r="S6" s="113" t="s">
        <v>225</v>
      </c>
      <c r="T6" s="105" t="s">
        <v>227</v>
      </c>
      <c r="U6" s="105">
        <v>0.5</v>
      </c>
      <c r="V6" s="105">
        <v>0.25</v>
      </c>
      <c r="W6" s="105">
        <v>2.5</v>
      </c>
      <c r="X6" s="105">
        <v>2.5</v>
      </c>
      <c r="Y6" s="105">
        <v>0</v>
      </c>
      <c r="Z6" s="105">
        <v>0</v>
      </c>
      <c r="AA6" s="105">
        <v>0</v>
      </c>
      <c r="AB6" s="105">
        <v>9</v>
      </c>
      <c r="AC6" s="105">
        <v>0.8</v>
      </c>
      <c r="AD6" s="132">
        <v>2</v>
      </c>
      <c r="AE6" s="31">
        <f t="shared" si="0"/>
        <v>1.5</v>
      </c>
      <c r="AF6" s="31">
        <v>0.8</v>
      </c>
      <c r="AG6" s="31">
        <v>1</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v>
      </c>
      <c r="R7" s="113">
        <v>20</v>
      </c>
      <c r="S7" s="113" t="s">
        <v>225</v>
      </c>
      <c r="T7" s="105" t="s">
        <v>227</v>
      </c>
      <c r="U7" s="105">
        <v>0.5</v>
      </c>
      <c r="V7" s="105">
        <v>0.25</v>
      </c>
      <c r="W7" s="105">
        <v>2.5</v>
      </c>
      <c r="X7" s="105">
        <v>2.5</v>
      </c>
      <c r="Y7" s="105">
        <v>0</v>
      </c>
      <c r="Z7" s="105">
        <v>0</v>
      </c>
      <c r="AA7" s="105">
        <v>0</v>
      </c>
      <c r="AB7" s="105">
        <v>9</v>
      </c>
      <c r="AC7" s="105">
        <v>0.8</v>
      </c>
      <c r="AD7" s="132">
        <v>2</v>
      </c>
      <c r="AE7" s="31">
        <f t="shared" si="0"/>
        <v>1.5</v>
      </c>
      <c r="AF7" s="31">
        <v>0.8</v>
      </c>
      <c r="AG7" s="31">
        <v>1</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26.5</v>
      </c>
      <c r="S8" s="113" t="s">
        <v>225</v>
      </c>
      <c r="T8" s="105" t="s">
        <v>227</v>
      </c>
      <c r="U8" s="105">
        <v>0.5</v>
      </c>
      <c r="V8" s="105">
        <v>0.25</v>
      </c>
      <c r="W8" s="105">
        <v>2.5</v>
      </c>
      <c r="X8" s="105">
        <v>2.5</v>
      </c>
      <c r="Y8" s="105">
        <v>0</v>
      </c>
      <c r="Z8" s="105">
        <v>0</v>
      </c>
      <c r="AA8" s="105">
        <v>0</v>
      </c>
      <c r="AB8" s="105">
        <v>9</v>
      </c>
      <c r="AC8" s="105">
        <v>0.8</v>
      </c>
      <c r="AD8" s="132">
        <v>2</v>
      </c>
      <c r="AE8" s="31">
        <f t="shared" si="0"/>
        <v>1.5</v>
      </c>
      <c r="AF8" s="31">
        <v>0.8</v>
      </c>
      <c r="AG8" s="31">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26.5</v>
      </c>
      <c r="R9" s="113">
        <v>33</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33</v>
      </c>
      <c r="R10" s="113">
        <v>35.799999999999997</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35.799999999999997</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40</v>
      </c>
      <c r="R12" s="113">
        <v>73</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73</v>
      </c>
      <c r="R13" s="113">
        <v>80</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235" priority="4">
      <formula>$T2="Stevens"</formula>
    </cfRule>
  </conditionalFormatting>
  <conditionalFormatting sqref="U2:X13">
    <cfRule type="expression" dxfId="234" priority="3">
      <formula>$T2="Alm_Hamre"</formula>
    </cfRule>
  </conditionalFormatting>
  <conditionalFormatting sqref="U2:X13">
    <cfRule type="expression" dxfId="233" priority="2">
      <formula>$T2="ICP_18"</formula>
    </cfRule>
  </conditionalFormatting>
  <conditionalFormatting sqref="U2:X13">
    <cfRule type="expression" dxfId="232" priority="1">
      <formula>$T$2="Stevens"</formula>
    </cfRule>
  </conditionalFormatting>
  <dataValidations disablePrompts="1" count="2">
    <dataValidation type="list" allowBlank="1" showInputMessage="1" showErrorMessage="1" sqref="S2:S13" xr:uid="{A293A71E-7E81-4821-B883-3515628C9D35}">
      <formula1>$A$67:$A$71</formula1>
    </dataValidation>
    <dataValidation type="list" allowBlank="1" showInputMessage="1" showErrorMessage="1" sqref="T2:T13" xr:uid="{AA650DDB-EE98-4184-BDB4-A2D1B8690E64}">
      <formula1>$A$60:$A$63</formula1>
    </dataValidation>
  </dataValidations>
  <pageMargins left="0.7" right="0.7" top="0.75" bottom="0.75" header="0.3" footer="0.3"/>
  <pageSetup paperSize="9" orientation="portrait" horizontalDpi="300" verticalDpi="300" r:id="rId1"/>
  <legacyDrawing r:id="rId2"/>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C86DC-F7E1-4887-9AB2-BAC2433D51E1}">
  <sheetPr codeName="Sheet47"/>
  <dimension ref="A1:AG71"/>
  <sheetViews>
    <sheetView zoomScale="70" zoomScaleNormal="70" workbookViewId="0">
      <selection activeCell="K49" sqref="K4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1</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31" priority="4">
      <formula>$T2="Stevens"</formula>
    </cfRule>
  </conditionalFormatting>
  <conditionalFormatting sqref="U2:X15">
    <cfRule type="expression" dxfId="230" priority="3">
      <formula>$T2="Alm_Hamre"</formula>
    </cfRule>
  </conditionalFormatting>
  <conditionalFormatting sqref="U2:X15">
    <cfRule type="expression" dxfId="229" priority="2">
      <formula>$T2="ICP_18"</formula>
    </cfRule>
  </conditionalFormatting>
  <conditionalFormatting sqref="U2:X15">
    <cfRule type="expression" dxfId="228" priority="1">
      <formula>$T$2="Stevens"</formula>
    </cfRule>
  </conditionalFormatting>
  <dataValidations count="2">
    <dataValidation type="list" allowBlank="1" showInputMessage="1" showErrorMessage="1" sqref="T2:T15" xr:uid="{CFB6E7C9-0C66-48F6-B028-4CD153C68D88}">
      <formula1>$A$60:$A$63</formula1>
    </dataValidation>
    <dataValidation type="list" allowBlank="1" showInputMessage="1" showErrorMessage="1" sqref="S2:S15" xr:uid="{9CC4A74D-F2D5-415B-AF49-9D0A90DA292E}">
      <formula1>$A$67:$A$71</formula1>
    </dataValidation>
  </dataValidations>
  <pageMargins left="0.7" right="0.7" top="0.75" bottom="0.75" header="0.3" footer="0.3"/>
  <pageSetup paperSize="9" orientation="portrait" horizontalDpi="300" verticalDpi="300" r:id="rId1"/>
  <legacyDrawing r:id="rId2"/>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C29B-1748-4162-81D0-9C37877F4497}">
  <sheetPr>
    <tabColor theme="4" tint="0.39997558519241921"/>
  </sheetPr>
  <dimension ref="A1:AG71"/>
  <sheetViews>
    <sheetView zoomScale="70" zoomScaleNormal="70" workbookViewId="0">
      <selection activeCell="M38" sqref="M3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27" priority="4">
      <formula>$T2="Stevens"</formula>
    </cfRule>
  </conditionalFormatting>
  <conditionalFormatting sqref="U2:X15">
    <cfRule type="expression" dxfId="226" priority="3">
      <formula>$T2="Alm_Hamre"</formula>
    </cfRule>
  </conditionalFormatting>
  <conditionalFormatting sqref="U2:X15">
    <cfRule type="expression" dxfId="225" priority="2">
      <formula>$T2="ICP_18"</formula>
    </cfRule>
  </conditionalFormatting>
  <conditionalFormatting sqref="U2:X15">
    <cfRule type="expression" dxfId="224" priority="1">
      <formula>$T$2="Stevens"</formula>
    </cfRule>
  </conditionalFormatting>
  <dataValidations count="2">
    <dataValidation type="list" allowBlank="1" showInputMessage="1" showErrorMessage="1" sqref="T2:T15" xr:uid="{08EE0003-D055-4208-B667-EC0D303AF91C}">
      <formula1>$A$60:$A$63</formula1>
    </dataValidation>
    <dataValidation type="list" allowBlank="1" showInputMessage="1" showErrorMessage="1" sqref="S2:S15" xr:uid="{DF71D192-231E-4E6B-8505-328F54B59479}">
      <formula1>$A$67:$A$71</formula1>
    </dataValidation>
  </dataValidations>
  <pageMargins left="0.7" right="0.7" top="0.75" bottom="0.75" header="0.3" footer="0.3"/>
  <pageSetup paperSize="9" orientation="portrait" horizontalDpi="300" verticalDpi="300" r:id="rId1"/>
  <legacyDrawing r:id="rId2"/>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00CA6-8822-4D83-ACB2-C0CCCDD9533D}">
  <sheetPr>
    <tabColor theme="4" tint="0.39997558519241921"/>
  </sheetPr>
  <dimension ref="A1:AG71"/>
  <sheetViews>
    <sheetView zoomScale="70" zoomScaleNormal="70" workbookViewId="0">
      <selection activeCell="M38" sqref="M3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23" priority="4">
      <formula>$T2="Stevens"</formula>
    </cfRule>
  </conditionalFormatting>
  <conditionalFormatting sqref="U2:X15">
    <cfRule type="expression" dxfId="222" priority="3">
      <formula>$T2="Alm_Hamre"</formula>
    </cfRule>
  </conditionalFormatting>
  <conditionalFormatting sqref="U2:X15">
    <cfRule type="expression" dxfId="221" priority="2">
      <formula>$T2="ICP_18"</formula>
    </cfRule>
  </conditionalFormatting>
  <conditionalFormatting sqref="U2:X15">
    <cfRule type="expression" dxfId="220" priority="1">
      <formula>$T$2="Stevens"</formula>
    </cfRule>
  </conditionalFormatting>
  <dataValidations count="2">
    <dataValidation type="list" allowBlank="1" showInputMessage="1" showErrorMessage="1" sqref="S2:S15" xr:uid="{CDF40E03-8168-4C18-9FF7-E05710D2F6FC}">
      <formula1>$A$67:$A$71</formula1>
    </dataValidation>
    <dataValidation type="list" allowBlank="1" showInputMessage="1" showErrorMessage="1" sqref="T2:T15" xr:uid="{A85218D3-9610-4947-9422-E2B510BFFAD1}">
      <formula1>$A$60:$A$63</formula1>
    </dataValidation>
  </dataValidations>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B297-5ED7-4780-9D71-951E8E4E9B07}">
  <sheetPr>
    <tabColor rgb="FF7030A0"/>
  </sheetPr>
  <dimension ref="A1:AG71"/>
  <sheetViews>
    <sheetView zoomScale="70" zoomScaleNormal="70" workbookViewId="0">
      <selection activeCell="X41" sqref="X41"/>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ht="15.75" thickBot="1" x14ac:dyDescent="0.3">
      <c r="B2" s="196">
        <v>2.5</v>
      </c>
      <c r="C2" s="196">
        <v>2.5</v>
      </c>
      <c r="D2" s="196">
        <v>12</v>
      </c>
      <c r="E2" s="196">
        <v>65</v>
      </c>
      <c r="G2" s="49">
        <v>0.215</v>
      </c>
      <c r="H2" s="50">
        <v>1.383</v>
      </c>
      <c r="I2" s="50" t="s">
        <v>197</v>
      </c>
      <c r="J2" s="51" t="s">
        <v>71</v>
      </c>
      <c r="K2" s="197"/>
      <c r="L2" s="107">
        <v>1</v>
      </c>
      <c r="M2" s="108">
        <v>0.1</v>
      </c>
      <c r="N2" s="109">
        <v>1</v>
      </c>
      <c r="P2" s="198">
        <v>1</v>
      </c>
      <c r="Q2" s="198">
        <v>0</v>
      </c>
      <c r="R2" s="198">
        <v>1.7</v>
      </c>
      <c r="S2" s="198" t="s">
        <v>223</v>
      </c>
      <c r="T2" s="104"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ht="15.75" thickBot="1" x14ac:dyDescent="0.3">
      <c r="B3" s="196">
        <v>2.5</v>
      </c>
      <c r="C3" s="196">
        <v>2.5</v>
      </c>
      <c r="D3" s="196">
        <v>60</v>
      </c>
      <c r="E3" s="196">
        <v>50</v>
      </c>
      <c r="G3" s="49">
        <v>1.1000000000000001</v>
      </c>
      <c r="H3" s="50">
        <v>3</v>
      </c>
      <c r="I3" s="50" t="s">
        <v>198</v>
      </c>
      <c r="J3" s="51" t="s">
        <v>199</v>
      </c>
      <c r="K3" s="197"/>
      <c r="L3" s="49">
        <v>2</v>
      </c>
      <c r="M3" s="50">
        <v>3</v>
      </c>
      <c r="N3" s="51">
        <v>0</v>
      </c>
      <c r="P3" s="198">
        <v>2</v>
      </c>
      <c r="Q3" s="198">
        <f>R2</f>
        <v>1.7</v>
      </c>
      <c r="R3" s="198">
        <v>2.5</v>
      </c>
      <c r="S3" s="198" t="s">
        <v>224</v>
      </c>
      <c r="T3" s="104" t="s">
        <v>152</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ht="15.75" thickBot="1" x14ac:dyDescent="0.3">
      <c r="G4" s="49">
        <v>1.25</v>
      </c>
      <c r="H4" s="50">
        <v>1.27</v>
      </c>
      <c r="I4" s="50" t="s">
        <v>197</v>
      </c>
      <c r="J4" s="51" t="s">
        <v>199</v>
      </c>
      <c r="K4" s="197"/>
      <c r="L4" s="49">
        <v>3</v>
      </c>
      <c r="M4" s="50">
        <v>3.7</v>
      </c>
      <c r="N4" s="51">
        <v>0</v>
      </c>
      <c r="P4" s="198">
        <v>3</v>
      </c>
      <c r="Q4" s="198">
        <f t="shared" ref="Q4:Q11" si="1">R3</f>
        <v>2.5</v>
      </c>
      <c r="R4" s="198">
        <v>4</v>
      </c>
      <c r="S4" s="198" t="s">
        <v>223</v>
      </c>
      <c r="T4" s="104"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ht="15.75" thickBot="1" x14ac:dyDescent="0.3">
      <c r="G5" s="49">
        <v>1.35</v>
      </c>
      <c r="H5" s="50">
        <v>1.27</v>
      </c>
      <c r="I5" s="50" t="s">
        <v>197</v>
      </c>
      <c r="J5" s="51" t="s">
        <v>199</v>
      </c>
      <c r="K5" s="197"/>
      <c r="L5" s="49">
        <v>4</v>
      </c>
      <c r="M5" s="50">
        <v>5</v>
      </c>
      <c r="N5" s="51">
        <v>0</v>
      </c>
      <c r="P5" s="198">
        <v>4</v>
      </c>
      <c r="Q5" s="198">
        <f t="shared" si="1"/>
        <v>4</v>
      </c>
      <c r="R5" s="198">
        <v>5.5</v>
      </c>
      <c r="S5" s="198" t="s">
        <v>223</v>
      </c>
      <c r="T5" s="104"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ht="15.75" thickBot="1" x14ac:dyDescent="0.3">
      <c r="G6" s="49">
        <v>2</v>
      </c>
      <c r="H6" s="50">
        <v>1.325</v>
      </c>
      <c r="I6" s="50" t="s">
        <v>197</v>
      </c>
      <c r="J6" s="51" t="s">
        <v>71</v>
      </c>
      <c r="K6" s="197"/>
      <c r="L6" s="49">
        <v>5</v>
      </c>
      <c r="M6" s="50">
        <v>6</v>
      </c>
      <c r="N6" s="51">
        <v>0</v>
      </c>
      <c r="P6" s="198">
        <v>5</v>
      </c>
      <c r="Q6" s="198">
        <f t="shared" si="1"/>
        <v>5.5</v>
      </c>
      <c r="R6" s="198">
        <v>9</v>
      </c>
      <c r="S6" s="198" t="s">
        <v>224</v>
      </c>
      <c r="T6" s="104" t="s">
        <v>152</v>
      </c>
      <c r="U6" s="105">
        <v>0.5</v>
      </c>
      <c r="V6" s="105">
        <v>0.25</v>
      </c>
      <c r="W6" s="105">
        <v>2.5</v>
      </c>
      <c r="X6" s="105">
        <v>2.5</v>
      </c>
      <c r="Y6" s="105">
        <v>0</v>
      </c>
      <c r="Z6" s="105">
        <v>0</v>
      </c>
      <c r="AA6" s="105">
        <v>0</v>
      </c>
      <c r="AB6" s="105">
        <v>9</v>
      </c>
      <c r="AC6" s="105">
        <v>0.8</v>
      </c>
      <c r="AD6" s="31">
        <v>1.25</v>
      </c>
      <c r="AE6" s="31">
        <f t="shared" si="0"/>
        <v>3.6176470588235294</v>
      </c>
      <c r="AF6" s="31">
        <v>0.8</v>
      </c>
    </row>
    <row r="7" spans="2:33" ht="15.75" thickBot="1" x14ac:dyDescent="0.3">
      <c r="G7" s="49">
        <v>2.7149999999999999</v>
      </c>
      <c r="H7" s="50">
        <v>1.1100000000000001</v>
      </c>
      <c r="I7" s="50" t="s">
        <v>200</v>
      </c>
      <c r="J7" s="51" t="s">
        <v>199</v>
      </c>
      <c r="K7" s="197"/>
      <c r="L7" s="49">
        <v>6</v>
      </c>
      <c r="M7" s="50">
        <v>7.3</v>
      </c>
      <c r="N7" s="51">
        <v>0</v>
      </c>
      <c r="P7" s="198">
        <v>6</v>
      </c>
      <c r="Q7" s="198">
        <f t="shared" si="1"/>
        <v>9</v>
      </c>
      <c r="R7" s="198">
        <v>14</v>
      </c>
      <c r="S7" s="198" t="s">
        <v>223</v>
      </c>
      <c r="T7" s="104" t="s">
        <v>152</v>
      </c>
      <c r="U7" s="105">
        <v>0.5</v>
      </c>
      <c r="V7" s="105">
        <v>0.25</v>
      </c>
      <c r="W7" s="105">
        <v>2.5</v>
      </c>
      <c r="X7" s="105">
        <v>2.5</v>
      </c>
      <c r="Y7" s="105">
        <v>0</v>
      </c>
      <c r="Z7" s="105">
        <v>0</v>
      </c>
      <c r="AA7" s="105">
        <v>0</v>
      </c>
      <c r="AB7" s="105">
        <v>9</v>
      </c>
      <c r="AC7" s="105">
        <v>0.8</v>
      </c>
      <c r="AD7" s="31">
        <v>1.25</v>
      </c>
      <c r="AE7" s="31">
        <f t="shared" si="0"/>
        <v>3.6176470588235294</v>
      </c>
      <c r="AF7" s="31">
        <v>0.8</v>
      </c>
    </row>
    <row r="8" spans="2:33" ht="15.75" thickBot="1" x14ac:dyDescent="0.3">
      <c r="G8" s="49">
        <v>2.8149999999999999</v>
      </c>
      <c r="H8" s="50">
        <v>1.23</v>
      </c>
      <c r="I8" s="50" t="s">
        <v>200</v>
      </c>
      <c r="J8" s="51" t="s">
        <v>199</v>
      </c>
      <c r="K8" s="197"/>
      <c r="L8" s="49">
        <v>7</v>
      </c>
      <c r="M8" s="50">
        <v>10</v>
      </c>
      <c r="N8" s="51">
        <v>0</v>
      </c>
      <c r="P8" s="198">
        <v>7</v>
      </c>
      <c r="Q8" s="198">
        <f t="shared" si="1"/>
        <v>14</v>
      </c>
      <c r="R8" s="198">
        <v>25</v>
      </c>
      <c r="S8" s="198" t="s">
        <v>224</v>
      </c>
      <c r="T8" s="104" t="s">
        <v>152</v>
      </c>
      <c r="U8" s="105">
        <v>0.5</v>
      </c>
      <c r="V8" s="105">
        <v>0.25</v>
      </c>
      <c r="W8" s="105">
        <v>2.5</v>
      </c>
      <c r="X8" s="105">
        <v>2.5</v>
      </c>
      <c r="Y8" s="105">
        <v>0</v>
      </c>
      <c r="Z8" s="105">
        <v>0</v>
      </c>
      <c r="AA8" s="105">
        <v>0</v>
      </c>
      <c r="AB8" s="105">
        <v>9</v>
      </c>
      <c r="AC8" s="105">
        <v>0.8</v>
      </c>
      <c r="AD8" s="31">
        <v>1.25</v>
      </c>
      <c r="AE8" s="31">
        <f t="shared" si="0"/>
        <v>3.6176470588235294</v>
      </c>
      <c r="AF8" s="31">
        <v>0.8</v>
      </c>
    </row>
    <row r="9" spans="2:33" ht="15.75" thickBot="1" x14ac:dyDescent="0.3">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104"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ht="15.75" thickBot="1" x14ac:dyDescent="0.3">
      <c r="G10" s="49">
        <v>2.89</v>
      </c>
      <c r="H10" s="50">
        <v>1.23</v>
      </c>
      <c r="I10" s="50" t="s">
        <v>200</v>
      </c>
      <c r="J10" s="51" t="s">
        <v>199</v>
      </c>
      <c r="K10" s="197"/>
      <c r="L10" s="49">
        <v>9</v>
      </c>
      <c r="M10" s="50">
        <v>17.399999999999999</v>
      </c>
      <c r="N10" s="51">
        <v>0</v>
      </c>
      <c r="P10" s="198">
        <v>9</v>
      </c>
      <c r="Q10" s="198">
        <f t="shared" si="1"/>
        <v>40.299999999999997</v>
      </c>
      <c r="R10" s="198">
        <v>43.8</v>
      </c>
      <c r="S10" s="198" t="s">
        <v>223</v>
      </c>
      <c r="T10" s="104"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104"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687" priority="4">
      <formula>$T2="Stevens"</formula>
    </cfRule>
  </conditionalFormatting>
  <conditionalFormatting sqref="U2:X11">
    <cfRule type="expression" dxfId="686" priority="3">
      <formula>$T2="Alm_Hamre"</formula>
    </cfRule>
  </conditionalFormatting>
  <conditionalFormatting sqref="U2:X11">
    <cfRule type="expression" dxfId="685" priority="2">
      <formula>$T2="ICP_18"</formula>
    </cfRule>
  </conditionalFormatting>
  <conditionalFormatting sqref="U2:X11">
    <cfRule type="expression" dxfId="684" priority="1">
      <formula>$T$2="Stevens"</formula>
    </cfRule>
  </conditionalFormatting>
  <dataValidations count="2">
    <dataValidation type="list" allowBlank="1" showInputMessage="1" showErrorMessage="1" sqref="T2:T11" xr:uid="{233FA6DF-D092-4D7C-B494-7C4AD9C88B41}">
      <formula1>$A$60:$A$63</formula1>
    </dataValidation>
    <dataValidation type="list" allowBlank="1" showInputMessage="1" showErrorMessage="1" sqref="S2:S11" xr:uid="{C873530A-E07C-4AAA-98D7-3C2C07F54D7C}">
      <formula1>$A$67:$A$71</formula1>
    </dataValidation>
  </dataValidations>
  <pageMargins left="0.7" right="0.7" top="0.75" bottom="0.75" header="0.3" footer="0.3"/>
  <pageSetup paperSize="9" orientation="portrait" horizontalDpi="300" verticalDpi="300" r:id="rId1"/>
  <legacyDrawing r:id="rId2"/>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8EAB-D067-4609-8877-96A9599EEF4F}">
  <sheetPr>
    <tabColor theme="4" tint="0.39997558519241921"/>
  </sheetPr>
  <dimension ref="A1:AG71"/>
  <sheetViews>
    <sheetView zoomScale="70" zoomScaleNormal="70" workbookViewId="0">
      <selection activeCell="M47" sqref="M47"/>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19" priority="4">
      <formula>$T2="Stevens"</formula>
    </cfRule>
  </conditionalFormatting>
  <conditionalFormatting sqref="U2:X15">
    <cfRule type="expression" dxfId="218" priority="3">
      <formula>$T2="Alm_Hamre"</formula>
    </cfRule>
  </conditionalFormatting>
  <conditionalFormatting sqref="U2:X15">
    <cfRule type="expression" dxfId="217" priority="2">
      <formula>$T2="ICP_18"</formula>
    </cfRule>
  </conditionalFormatting>
  <conditionalFormatting sqref="U2:X15">
    <cfRule type="expression" dxfId="216" priority="1">
      <formula>$T$2="Stevens"</formula>
    </cfRule>
  </conditionalFormatting>
  <dataValidations count="2">
    <dataValidation type="list" allowBlank="1" showInputMessage="1" showErrorMessage="1" sqref="T2:T15" xr:uid="{F975A217-8EF3-4B18-996A-FDFEF97B75DB}">
      <formula1>$A$60:$A$63</formula1>
    </dataValidation>
    <dataValidation type="list" allowBlank="1" showInputMessage="1" showErrorMessage="1" sqref="S2:S15" xr:uid="{44920B73-FB75-4E11-9845-FABE64ED468A}">
      <formula1>$A$67:$A$71</formula1>
    </dataValidation>
  </dataValidations>
  <pageMargins left="0.7" right="0.7" top="0.75" bottom="0.75" header="0.3" footer="0.3"/>
  <pageSetup paperSize="9" orientation="portrait" horizontalDpi="300" verticalDpi="300" r:id="rId1"/>
  <legacyDrawing r:id="rId2"/>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2261-9937-4255-B9A7-3E07B6ACDA68}">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15" priority="4">
      <formula>$T2="Stevens"</formula>
    </cfRule>
  </conditionalFormatting>
  <conditionalFormatting sqref="U2:X15">
    <cfRule type="expression" dxfId="214" priority="3">
      <formula>$T2="Alm_Hamre"</formula>
    </cfRule>
  </conditionalFormatting>
  <conditionalFormatting sqref="U2:X15">
    <cfRule type="expression" dxfId="213" priority="2">
      <formula>$T2="ICP_18"</formula>
    </cfRule>
  </conditionalFormatting>
  <conditionalFormatting sqref="U2:X15">
    <cfRule type="expression" dxfId="212" priority="1">
      <formula>$T$2="Stevens"</formula>
    </cfRule>
  </conditionalFormatting>
  <dataValidations count="2">
    <dataValidation type="list" allowBlank="1" showInputMessage="1" showErrorMessage="1" sqref="S2:S15" xr:uid="{37A9FA1B-2AD8-4F86-8C2E-3E2891DCF694}">
      <formula1>$A$67:$A$71</formula1>
    </dataValidation>
    <dataValidation type="list" allowBlank="1" showInputMessage="1" showErrorMessage="1" sqref="T2:T15" xr:uid="{6B08CBFF-6146-48D7-BDDE-B080664B27D5}">
      <formula1>$A$60:$A$63</formula1>
    </dataValidation>
  </dataValidations>
  <pageMargins left="0.7" right="0.7" top="0.75" bottom="0.75" header="0.3" footer="0.3"/>
  <pageSetup paperSize="9" orientation="portrait" horizontalDpi="300" verticalDpi="300" r:id="rId1"/>
  <legacyDrawing r:id="rId2"/>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F5A68-23AF-4451-9469-1CD471A8A540}">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11" priority="4">
      <formula>$T2="Stevens"</formula>
    </cfRule>
  </conditionalFormatting>
  <conditionalFormatting sqref="U2:X15">
    <cfRule type="expression" dxfId="210" priority="3">
      <formula>$T2="Alm_Hamre"</formula>
    </cfRule>
  </conditionalFormatting>
  <conditionalFormatting sqref="U2:X15">
    <cfRule type="expression" dxfId="209" priority="2">
      <formula>$T2="ICP_18"</formula>
    </cfRule>
  </conditionalFormatting>
  <conditionalFormatting sqref="U2:X15">
    <cfRule type="expression" dxfId="208" priority="1">
      <formula>$T$2="Stevens"</formula>
    </cfRule>
  </conditionalFormatting>
  <dataValidations count="2">
    <dataValidation type="list" allowBlank="1" showInputMessage="1" showErrorMessage="1" sqref="T2:T15" xr:uid="{CBF01E0D-A8C3-470F-BEC2-3B1D1FF8667C}">
      <formula1>$A$60:$A$63</formula1>
    </dataValidation>
    <dataValidation type="list" allowBlank="1" showInputMessage="1" showErrorMessage="1" sqref="S2:S15" xr:uid="{BB63985C-7BB8-4CF0-AC86-A3E50E35308F}">
      <formula1>$A$67:$A$71</formula1>
    </dataValidation>
  </dataValidations>
  <pageMargins left="0.7" right="0.7" top="0.75" bottom="0.75" header="0.3" footer="0.3"/>
  <pageSetup paperSize="9" orientation="portrait" horizontalDpi="300" verticalDpi="300" r:id="rId1"/>
  <legacyDrawing r:id="rId2"/>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BFC7-7BAE-414C-8AB9-4B598A4576FB}">
  <sheetPr codeName="Sheet48"/>
  <dimension ref="A1:AG71"/>
  <sheetViews>
    <sheetView zoomScale="70" zoomScaleNormal="70" workbookViewId="0">
      <selection activeCell="K49" sqref="K4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07" priority="4">
      <formula>$T2="Stevens"</formula>
    </cfRule>
  </conditionalFormatting>
  <conditionalFormatting sqref="U2:X15">
    <cfRule type="expression" dxfId="206" priority="3">
      <formula>$T2="Alm_Hamre"</formula>
    </cfRule>
  </conditionalFormatting>
  <conditionalFormatting sqref="U2:X15">
    <cfRule type="expression" dxfId="205" priority="2">
      <formula>$T2="ICP_18"</formula>
    </cfRule>
  </conditionalFormatting>
  <conditionalFormatting sqref="U2:X15">
    <cfRule type="expression" dxfId="204" priority="1">
      <formula>$T$2="Stevens"</formula>
    </cfRule>
  </conditionalFormatting>
  <dataValidations count="2">
    <dataValidation type="list" allowBlank="1" showInputMessage="1" showErrorMessage="1" sqref="S2:S15" xr:uid="{D94E6357-28EC-4EE0-AA56-BD294130354D}">
      <formula1>$A$67:$A$71</formula1>
    </dataValidation>
    <dataValidation type="list" allowBlank="1" showInputMessage="1" showErrorMessage="1" sqref="T2:T15" xr:uid="{7B841B9D-2165-47B6-91D4-96A694FD6B18}">
      <formula1>$A$60:$A$63</formula1>
    </dataValidation>
  </dataValidations>
  <pageMargins left="0.7" right="0.7" top="0.75" bottom="0.75" header="0.3" footer="0.3"/>
  <pageSetup paperSize="9" orientation="portrait" horizontalDpi="300" verticalDpi="300" r:id="rId1"/>
  <legacyDrawing r:id="rId2"/>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A6E81-B41E-456C-9724-971112C528C0}">
  <dimension ref="A1:AG71"/>
  <sheetViews>
    <sheetView zoomScale="70" zoomScaleNormal="70" workbookViewId="0">
      <selection activeCell="AG15" sqref="AG1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3</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3</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203" priority="4">
      <formula>$T2="Stevens"</formula>
    </cfRule>
  </conditionalFormatting>
  <conditionalFormatting sqref="U2:X15">
    <cfRule type="expression" dxfId="202" priority="3">
      <formula>$T2="Alm_Hamre"</formula>
    </cfRule>
  </conditionalFormatting>
  <conditionalFormatting sqref="U2:X15">
    <cfRule type="expression" dxfId="201" priority="2">
      <formula>$T2="ICP_18"</formula>
    </cfRule>
  </conditionalFormatting>
  <conditionalFormatting sqref="U2:X15">
    <cfRule type="expression" dxfId="200" priority="1">
      <formula>$T$2="Stevens"</formula>
    </cfRule>
  </conditionalFormatting>
  <dataValidations count="2">
    <dataValidation type="list" allowBlank="1" showInputMessage="1" showErrorMessage="1" sqref="S2:S15" xr:uid="{ACFFFC79-C465-4067-89F5-403D6ADBD885}">
      <formula1>$A$67:$A$71</formula1>
    </dataValidation>
    <dataValidation type="list" allowBlank="1" showInputMessage="1" showErrorMessage="1" sqref="T2:T15" xr:uid="{C63C1CC0-A96C-4028-93C1-373B9540048B}">
      <formula1>$A$60:$A$63</formula1>
    </dataValidation>
  </dataValidations>
  <pageMargins left="0.7" right="0.7" top="0.75" bottom="0.75" header="0.3" footer="0.3"/>
  <pageSetup paperSize="9" orientation="portrait" horizontalDpi="300" verticalDpi="300" r:id="rId1"/>
  <legacyDrawing r:id="rId2"/>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74DA-2AEC-46D0-A852-E9DCEC1E2354}">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4</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4</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99" priority="4">
      <formula>$T2="Stevens"</formula>
    </cfRule>
  </conditionalFormatting>
  <conditionalFormatting sqref="U2:X15">
    <cfRule type="expression" dxfId="198" priority="3">
      <formula>$T2="Alm_Hamre"</formula>
    </cfRule>
  </conditionalFormatting>
  <conditionalFormatting sqref="U2:X15">
    <cfRule type="expression" dxfId="197" priority="2">
      <formula>$T2="ICP_18"</formula>
    </cfRule>
  </conditionalFormatting>
  <conditionalFormatting sqref="U2:X15">
    <cfRule type="expression" dxfId="196" priority="1">
      <formula>$T$2="Stevens"</formula>
    </cfRule>
  </conditionalFormatting>
  <dataValidations count="2">
    <dataValidation type="list" allowBlank="1" showInputMessage="1" showErrorMessage="1" sqref="T2:T15" xr:uid="{377470FA-DBB6-412E-9742-2BAFB426D49A}">
      <formula1>$A$60:$A$63</formula1>
    </dataValidation>
    <dataValidation type="list" allowBlank="1" showInputMessage="1" showErrorMessage="1" sqref="S2:S15" xr:uid="{EBE0344D-F4D7-4778-BA35-F2C0513B9D5B}">
      <formula1>$A$67:$A$71</formula1>
    </dataValidation>
  </dataValidations>
  <pageMargins left="0.7" right="0.7" top="0.75" bottom="0.75" header="0.3" footer="0.3"/>
  <pageSetup paperSize="9" orientation="portrait" horizontalDpi="300" verticalDpi="300" r:id="rId1"/>
  <legacyDrawing r:id="rId2"/>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71B1-3389-4E8F-A568-3B831644D3BE}">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4</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4</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95" priority="4">
      <formula>$T2="Stevens"</formula>
    </cfRule>
  </conditionalFormatting>
  <conditionalFormatting sqref="U2:X15">
    <cfRule type="expression" dxfId="194" priority="3">
      <formula>$T2="Alm_Hamre"</formula>
    </cfRule>
  </conditionalFormatting>
  <conditionalFormatting sqref="U2:X15">
    <cfRule type="expression" dxfId="193" priority="2">
      <formula>$T2="ICP_18"</formula>
    </cfRule>
  </conditionalFormatting>
  <conditionalFormatting sqref="U2:X15">
    <cfRule type="expression" dxfId="192" priority="1">
      <formula>$T$2="Stevens"</formula>
    </cfRule>
  </conditionalFormatting>
  <dataValidations count="2">
    <dataValidation type="list" allowBlank="1" showInputMessage="1" showErrorMessage="1" sqref="S2:S15" xr:uid="{31690CC5-EA63-496B-9F8A-72F57879A4BF}">
      <formula1>$A$67:$A$71</formula1>
    </dataValidation>
    <dataValidation type="list" allowBlank="1" showInputMessage="1" showErrorMessage="1" sqref="T2:T15" xr:uid="{174775CD-AC2F-429D-BB33-CECEDD90B908}">
      <formula1>$A$60:$A$63</formula1>
    </dataValidation>
  </dataValidations>
  <pageMargins left="0.7" right="0.7" top="0.75" bottom="0.75" header="0.3" footer="0.3"/>
  <pageSetup paperSize="9" orientation="portrait" horizontalDpi="300" verticalDpi="300" r:id="rId1"/>
  <legacyDrawing r:id="rId2"/>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EA24-675C-4DC5-B083-3D7FCA7346A3}">
  <sheetPr codeName="Sheet49"/>
  <dimension ref="A1:AG71"/>
  <sheetViews>
    <sheetView zoomScale="70" zoomScaleNormal="70" workbookViewId="0">
      <selection activeCell="K49" sqref="K4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4</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4</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91" priority="4">
      <formula>$T2="Stevens"</formula>
    </cfRule>
  </conditionalFormatting>
  <conditionalFormatting sqref="U2:X15">
    <cfRule type="expression" dxfId="190" priority="3">
      <formula>$T2="Alm_Hamre"</formula>
    </cfRule>
  </conditionalFormatting>
  <conditionalFormatting sqref="U2:X15">
    <cfRule type="expression" dxfId="189" priority="2">
      <formula>$T2="ICP_18"</formula>
    </cfRule>
  </conditionalFormatting>
  <conditionalFormatting sqref="U2:X15">
    <cfRule type="expression" dxfId="188" priority="1">
      <formula>$T$2="Stevens"</formula>
    </cfRule>
  </conditionalFormatting>
  <dataValidations count="2">
    <dataValidation type="list" allowBlank="1" showInputMessage="1" showErrorMessage="1" sqref="T2:T15" xr:uid="{7F3D6C17-52CF-4E93-822E-62574B08581C}">
      <formula1>$A$60:$A$63</formula1>
    </dataValidation>
    <dataValidation type="list" allowBlank="1" showInputMessage="1" showErrorMessage="1" sqref="S2:S15" xr:uid="{0E2C4962-D3A6-4EEB-8E33-CC335F343C62}">
      <formula1>$A$67:$A$71</formula1>
    </dataValidation>
  </dataValidations>
  <pageMargins left="0.7" right="0.7" top="0.75" bottom="0.75" header="0.3" footer="0.3"/>
  <pageSetup paperSize="9" orientation="portrait" horizontalDpi="300" verticalDpi="300" r:id="rId1"/>
  <legacyDrawing r:id="rId2"/>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75244-2425-4AED-BA7E-30940A5A2966}">
  <dimension ref="A1:AG71"/>
  <sheetViews>
    <sheetView zoomScale="70" zoomScaleNormal="70" workbookViewId="0">
      <selection activeCell="AG15" sqref="AG1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2</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87" priority="4">
      <formula>$T2="Stevens"</formula>
    </cfRule>
  </conditionalFormatting>
  <conditionalFormatting sqref="U2:X15">
    <cfRule type="expression" dxfId="186" priority="3">
      <formula>$T2="Alm_Hamre"</formula>
    </cfRule>
  </conditionalFormatting>
  <conditionalFormatting sqref="U2:X15">
    <cfRule type="expression" dxfId="185" priority="2">
      <formula>$T2="ICP_18"</formula>
    </cfRule>
  </conditionalFormatting>
  <conditionalFormatting sqref="U2:X15">
    <cfRule type="expression" dxfId="184" priority="1">
      <formula>$T$2="Stevens"</formula>
    </cfRule>
  </conditionalFormatting>
  <dataValidations count="2">
    <dataValidation type="list" allowBlank="1" showInputMessage="1" showErrorMessage="1" sqref="S2:S15" xr:uid="{66C0FD06-6E58-41F6-A1C6-0B8C063CD32B}">
      <formula1>$A$67:$A$71</formula1>
    </dataValidation>
    <dataValidation type="list" allowBlank="1" showInputMessage="1" showErrorMessage="1" sqref="T2:T15" xr:uid="{EFE61668-1E40-4DE1-8DDA-66AC619A4046}">
      <formula1>$A$60:$A$63</formula1>
    </dataValidation>
  </dataValidations>
  <pageMargins left="0.7" right="0.7" top="0.75" bottom="0.75" header="0.3" footer="0.3"/>
  <pageSetup paperSize="9" orientation="portrait" horizontalDpi="300" verticalDpi="300" r:id="rId1"/>
  <legacyDrawing r:id="rId2"/>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B08B-E448-4869-85C0-1349F4F843AA}">
  <dimension ref="A1:AG71"/>
  <sheetViews>
    <sheetView zoomScale="70" zoomScaleNormal="70" workbookViewId="0">
      <selection activeCell="AG15" sqref="AG1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4</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83" priority="4">
      <formula>$T2="Stevens"</formula>
    </cfRule>
  </conditionalFormatting>
  <conditionalFormatting sqref="U2:X15">
    <cfRule type="expression" dxfId="182" priority="3">
      <formula>$T2="Alm_Hamre"</formula>
    </cfRule>
  </conditionalFormatting>
  <conditionalFormatting sqref="U2:X15">
    <cfRule type="expression" dxfId="181" priority="2">
      <formula>$T2="ICP_18"</formula>
    </cfRule>
  </conditionalFormatting>
  <conditionalFormatting sqref="U2:X15">
    <cfRule type="expression" dxfId="180" priority="1">
      <formula>$T$2="Stevens"</formula>
    </cfRule>
  </conditionalFormatting>
  <dataValidations count="2">
    <dataValidation type="list" allowBlank="1" showInputMessage="1" showErrorMessage="1" sqref="T2:T15" xr:uid="{5470A688-A37E-4B83-9F4B-1FC374E8D085}">
      <formula1>$A$60:$A$63</formula1>
    </dataValidation>
    <dataValidation type="list" allowBlank="1" showInputMessage="1" showErrorMessage="1" sqref="S2:S15" xr:uid="{DBE12119-A05B-4334-B334-FD673DF23E0F}">
      <formula1>$A$67:$A$71</formula1>
    </dataValidation>
  </dataValidation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58C0-DC43-44D5-B138-C91E0C10C39F}">
  <sheetPr>
    <tabColor rgb="FF7030A0"/>
  </sheetPr>
  <dimension ref="A1:AG71"/>
  <sheetViews>
    <sheetView topLeftCell="F1" zoomScaleNormal="100" workbookViewId="0">
      <selection activeCell="T2" sqref="T2:T11"/>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118"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2.5</v>
      </c>
      <c r="C2" s="196">
        <v>2.5</v>
      </c>
      <c r="D2" s="196">
        <v>12</v>
      </c>
      <c r="E2" s="196">
        <v>65</v>
      </c>
      <c r="G2" s="49">
        <v>0.215</v>
      </c>
      <c r="H2" s="50">
        <v>1.383</v>
      </c>
      <c r="I2" s="50" t="s">
        <v>197</v>
      </c>
      <c r="J2" s="51" t="s">
        <v>71</v>
      </c>
      <c r="K2" s="197"/>
      <c r="L2" s="107">
        <v>1</v>
      </c>
      <c r="M2" s="108">
        <v>0.1</v>
      </c>
      <c r="N2" s="109">
        <v>1</v>
      </c>
      <c r="P2" s="198">
        <v>1</v>
      </c>
      <c r="Q2" s="198">
        <v>0</v>
      </c>
      <c r="R2" s="198">
        <v>1.7</v>
      </c>
      <c r="S2" s="198" t="s">
        <v>223</v>
      </c>
      <c r="T2" s="202"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2.5</v>
      </c>
      <c r="C3" s="196">
        <v>2.5</v>
      </c>
      <c r="D3" s="196">
        <v>60</v>
      </c>
      <c r="E3" s="196">
        <v>50</v>
      </c>
      <c r="G3" s="49">
        <v>1.1000000000000001</v>
      </c>
      <c r="H3" s="50">
        <v>3</v>
      </c>
      <c r="I3" s="50" t="s">
        <v>198</v>
      </c>
      <c r="J3" s="51" t="s">
        <v>199</v>
      </c>
      <c r="K3" s="197"/>
      <c r="L3" s="49">
        <v>2</v>
      </c>
      <c r="M3" s="50">
        <v>3</v>
      </c>
      <c r="N3" s="51">
        <v>0</v>
      </c>
      <c r="P3" s="198">
        <v>2</v>
      </c>
      <c r="Q3" s="198">
        <f>R2</f>
        <v>1.7</v>
      </c>
      <c r="R3" s="198">
        <v>2.5</v>
      </c>
      <c r="S3" s="198" t="s">
        <v>224</v>
      </c>
      <c r="T3" s="202" t="s">
        <v>395</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1" si="1">R3</f>
        <v>2.5</v>
      </c>
      <c r="R4" s="198">
        <v>4</v>
      </c>
      <c r="S4" s="198" t="s">
        <v>223</v>
      </c>
      <c r="T4" s="202"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4</v>
      </c>
      <c r="R5" s="198">
        <v>5.5</v>
      </c>
      <c r="S5" s="198" t="s">
        <v>223</v>
      </c>
      <c r="T5" s="202"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5.5</v>
      </c>
      <c r="R6" s="198">
        <v>9</v>
      </c>
      <c r="S6" s="198" t="s">
        <v>224</v>
      </c>
      <c r="T6" s="202" t="s">
        <v>395</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9</v>
      </c>
      <c r="R7" s="198">
        <v>14</v>
      </c>
      <c r="S7" s="198" t="s">
        <v>223</v>
      </c>
      <c r="T7" s="202"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14</v>
      </c>
      <c r="R8" s="198">
        <v>25</v>
      </c>
      <c r="S8" s="198" t="s">
        <v>224</v>
      </c>
      <c r="T8" s="202"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202" t="s">
        <v>395</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40.299999999999997</v>
      </c>
      <c r="R10" s="198">
        <v>43.8</v>
      </c>
      <c r="S10" s="198" t="s">
        <v>223</v>
      </c>
      <c r="T10" s="202"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202" t="s">
        <v>395</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683" priority="4">
      <formula>$T2="Stevens"</formula>
    </cfRule>
  </conditionalFormatting>
  <conditionalFormatting sqref="U2:X11">
    <cfRule type="expression" dxfId="682" priority="3">
      <formula>$T2="Alm_Hamre"</formula>
    </cfRule>
  </conditionalFormatting>
  <conditionalFormatting sqref="U2:X11">
    <cfRule type="expression" dxfId="681" priority="2">
      <formula>$T2="ICP_18"</formula>
    </cfRule>
  </conditionalFormatting>
  <conditionalFormatting sqref="U2:X11">
    <cfRule type="expression" dxfId="680" priority="1">
      <formula>$T$2="Stevens"</formula>
    </cfRule>
  </conditionalFormatting>
  <dataValidations count="3">
    <dataValidation type="list" allowBlank="1" showInputMessage="1" showErrorMessage="1" sqref="T11 T8:T9 T6 T3" xr:uid="{C7E5EB04-F4A3-41B4-B82D-C77C18A14AEE}">
      <formula1>$A$60:$A$64</formula1>
    </dataValidation>
    <dataValidation type="list" allowBlank="1" showInputMessage="1" showErrorMessage="1" sqref="S2:S11" xr:uid="{61573344-79E7-42E1-B3AF-ECDF391AC595}">
      <formula1>$A$67:$A$71</formula1>
    </dataValidation>
    <dataValidation type="list" allowBlank="1" showInputMessage="1" showErrorMessage="1" sqref="T10 T7 T2 T4:T5" xr:uid="{0F0A202A-0572-4D90-9F38-C59BE0D569A1}">
      <formula1>$A$60:$A$63</formula1>
    </dataValidation>
  </dataValidations>
  <pageMargins left="0.7" right="0.7" top="0.75" bottom="0.75" header="0.3" footer="0.3"/>
  <pageSetup paperSize="9" orientation="portrait" horizontalDpi="300" verticalDpi="300" r:id="rId1"/>
  <legacyDrawing r:id="rId2"/>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86B0-8AD8-4701-BE75-42D8E623ED08}">
  <sheetPr codeName="Sheet50"/>
  <dimension ref="A1:AG71"/>
  <sheetViews>
    <sheetView zoomScale="70" zoomScaleNormal="70" workbookViewId="0">
      <selection activeCell="K49" sqref="K4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0.75</v>
      </c>
      <c r="R3" s="113">
        <v>1.3</v>
      </c>
      <c r="S3" s="113" t="s">
        <v>223</v>
      </c>
      <c r="T3" s="105" t="s">
        <v>227</v>
      </c>
      <c r="U3" s="105">
        <v>0.5</v>
      </c>
      <c r="V3" s="105">
        <v>0.25</v>
      </c>
      <c r="W3" s="105">
        <v>2.5</v>
      </c>
      <c r="X3" s="105">
        <v>2.5</v>
      </c>
      <c r="Y3" s="105">
        <v>0</v>
      </c>
      <c r="Z3" s="105">
        <v>0</v>
      </c>
      <c r="AA3" s="105">
        <v>0</v>
      </c>
      <c r="AB3" s="105">
        <v>9</v>
      </c>
      <c r="AC3" s="105">
        <v>0.8</v>
      </c>
      <c r="AD3" s="31">
        <v>1.25</v>
      </c>
      <c r="AE3" s="31">
        <f t="shared" ref="AE3:AE15"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1.3</v>
      </c>
      <c r="R4" s="113">
        <v>1.9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1.9</v>
      </c>
      <c r="R5" s="113">
        <v>2.5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5</v>
      </c>
      <c r="R7" s="113">
        <v>6.5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6.5</v>
      </c>
      <c r="R8" s="113">
        <v>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8</v>
      </c>
      <c r="R9" s="113">
        <v>11</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14</v>
      </c>
      <c r="R11" s="113">
        <v>16</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16</v>
      </c>
      <c r="R12" s="113">
        <v>19.2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19.2</v>
      </c>
      <c r="R13" s="113">
        <v>22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22</v>
      </c>
      <c r="R14" s="113">
        <v>40.5</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1</v>
      </c>
    </row>
    <row r="15" spans="2:33" x14ac:dyDescent="0.25">
      <c r="B15">
        <v>9.6</v>
      </c>
      <c r="C15">
        <v>9.6</v>
      </c>
      <c r="D15">
        <v>3</v>
      </c>
      <c r="E15">
        <v>83</v>
      </c>
      <c r="G15" s="49">
        <v>3.6819999999999999</v>
      </c>
      <c r="H15" s="50">
        <v>1.07</v>
      </c>
      <c r="I15" s="50" t="s">
        <v>200</v>
      </c>
      <c r="J15" s="51" t="s">
        <v>199</v>
      </c>
      <c r="K15" s="4"/>
      <c r="P15" s="113">
        <v>14</v>
      </c>
      <c r="Q15" s="113">
        <f t="shared" si="1"/>
        <v>40.5</v>
      </c>
      <c r="R15" s="113">
        <v>80</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179" priority="4">
      <formula>$T2="Stevens"</formula>
    </cfRule>
  </conditionalFormatting>
  <conditionalFormatting sqref="U2:X15">
    <cfRule type="expression" dxfId="178" priority="3">
      <formula>$T2="Alm_Hamre"</formula>
    </cfRule>
  </conditionalFormatting>
  <conditionalFormatting sqref="U2:X15">
    <cfRule type="expression" dxfId="177" priority="2">
      <formula>$T2="ICP_18"</formula>
    </cfRule>
  </conditionalFormatting>
  <conditionalFormatting sqref="U2:X15">
    <cfRule type="expression" dxfId="176" priority="1">
      <formula>$T$2="Stevens"</formula>
    </cfRule>
  </conditionalFormatting>
  <dataValidations count="2">
    <dataValidation type="list" allowBlank="1" showInputMessage="1" showErrorMessage="1" sqref="S2:S15" xr:uid="{4CAFD852-A1CF-4D85-B6BF-7B8B0F7B1D8C}">
      <formula1>$A$67:$A$71</formula1>
    </dataValidation>
    <dataValidation type="list" allowBlank="1" showInputMessage="1" showErrorMessage="1" sqref="T2:T15" xr:uid="{99B0418E-5FAA-4686-A984-8EA6D1E50854}">
      <formula1>$A$60:$A$63</formula1>
    </dataValidation>
  </dataValidations>
  <pageMargins left="0.7" right="0.7" top="0.75" bottom="0.75" header="0.3" footer="0.3"/>
  <pageSetup paperSize="9" orientation="portrait" horizontalDpi="300" verticalDpi="300" r:id="rId1"/>
  <legacyDrawing r:id="rId2"/>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61E5B-5295-4DE8-811D-244A83BA5C74}">
  <sheetPr>
    <tabColor rgb="FFFF0000"/>
  </sheetPr>
  <dimension ref="A1:AG71"/>
  <sheetViews>
    <sheetView topLeftCell="M1" zoomScale="70" zoomScaleNormal="70" workbookViewId="0">
      <selection activeCell="P2" sqref="P2:S1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1.5</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1.5</v>
      </c>
      <c r="R4" s="113">
        <v>2.4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2.4</v>
      </c>
      <c r="R5" s="113">
        <v>4.5999999999999996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4.5999999999999996</v>
      </c>
      <c r="R6" s="113">
        <v>7.4</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7.4</v>
      </c>
      <c r="R7" s="113">
        <v>9.5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9.5</v>
      </c>
      <c r="R8" s="113">
        <v>12</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12</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15</v>
      </c>
      <c r="R10" s="113">
        <v>18</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18</v>
      </c>
      <c r="R11" s="113">
        <v>22.8</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1.25</v>
      </c>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113">
        <v>11</v>
      </c>
      <c r="Q12" s="113">
        <v>22.8</v>
      </c>
      <c r="R12" s="113">
        <v>27.5</v>
      </c>
      <c r="S12" s="113" t="s">
        <v>223</v>
      </c>
      <c r="T12" s="105" t="s">
        <v>227</v>
      </c>
      <c r="U12" s="105">
        <v>0.5</v>
      </c>
      <c r="V12" s="105">
        <v>0.25</v>
      </c>
      <c r="W12" s="105">
        <v>2.5</v>
      </c>
      <c r="X12" s="105">
        <v>2.5</v>
      </c>
      <c r="Y12" s="105">
        <v>0</v>
      </c>
      <c r="Z12" s="105">
        <v>0</v>
      </c>
      <c r="AA12" s="105">
        <v>0</v>
      </c>
      <c r="AB12" s="105">
        <v>9</v>
      </c>
      <c r="AC12" s="105">
        <v>0.8</v>
      </c>
      <c r="AD12" s="31">
        <v>1.25</v>
      </c>
      <c r="AE12" s="31">
        <v>2</v>
      </c>
      <c r="AF12" s="31">
        <v>1.25</v>
      </c>
      <c r="AG12" s="183"/>
    </row>
    <row r="13" spans="2:33" x14ac:dyDescent="0.25">
      <c r="B13" s="184">
        <v>9.49</v>
      </c>
      <c r="C13" s="184">
        <v>9.6999999999999993</v>
      </c>
      <c r="D13" s="184">
        <v>2</v>
      </c>
      <c r="E13">
        <v>83</v>
      </c>
      <c r="G13" s="49">
        <v>3.3</v>
      </c>
      <c r="H13" s="50">
        <v>3</v>
      </c>
      <c r="I13" s="50" t="s">
        <v>198</v>
      </c>
      <c r="J13" s="51" t="s">
        <v>199</v>
      </c>
      <c r="K13" s="4"/>
      <c r="L13" s="49">
        <v>12</v>
      </c>
      <c r="M13" s="50">
        <v>51</v>
      </c>
      <c r="N13" s="51">
        <v>0</v>
      </c>
      <c r="P13" s="113">
        <v>12</v>
      </c>
      <c r="Q13" s="113">
        <v>27.5</v>
      </c>
      <c r="R13" s="113">
        <v>47.1</v>
      </c>
      <c r="S13" s="113" t="s">
        <v>225</v>
      </c>
      <c r="T13" s="105" t="s">
        <v>227</v>
      </c>
      <c r="U13" s="105">
        <v>0.5</v>
      </c>
      <c r="V13" s="105">
        <v>0.25</v>
      </c>
      <c r="W13" s="105">
        <v>2.5</v>
      </c>
      <c r="X13" s="105">
        <v>2.5</v>
      </c>
      <c r="Y13" s="105">
        <v>0</v>
      </c>
      <c r="Z13" s="105">
        <v>0</v>
      </c>
      <c r="AA13" s="105">
        <v>0</v>
      </c>
      <c r="AB13" s="105">
        <v>9</v>
      </c>
      <c r="AC13" s="105">
        <v>0.8</v>
      </c>
      <c r="AD13" s="31">
        <v>1.25</v>
      </c>
      <c r="AE13" s="31">
        <v>2</v>
      </c>
      <c r="AF13" s="31">
        <v>1.25</v>
      </c>
      <c r="AG13" s="183">
        <v>4</v>
      </c>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113">
        <v>13</v>
      </c>
      <c r="Q14" s="113">
        <v>47.1</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ref="AE14" si="1">IF(T14="Alm_Hamre_2018",1.5,369/102)</f>
        <v>1.5</v>
      </c>
      <c r="AF14" s="31">
        <v>1.25</v>
      </c>
      <c r="AG14" s="183"/>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4">
    <cfRule type="expression" dxfId="175" priority="4">
      <formula>$T2="Stevens"</formula>
    </cfRule>
  </conditionalFormatting>
  <conditionalFormatting sqref="U2:X14">
    <cfRule type="expression" dxfId="174" priority="3">
      <formula>$T2="Alm_Hamre"</formula>
    </cfRule>
  </conditionalFormatting>
  <conditionalFormatting sqref="U2:X14">
    <cfRule type="expression" dxfId="173" priority="2">
      <formula>$T2="ICP_18"</formula>
    </cfRule>
  </conditionalFormatting>
  <conditionalFormatting sqref="U2:X14">
    <cfRule type="expression" dxfId="172" priority="1">
      <formula>$T$2="Stevens"</formula>
    </cfRule>
  </conditionalFormatting>
  <dataValidations count="2">
    <dataValidation type="list" allowBlank="1" showInputMessage="1" showErrorMessage="1" sqref="S2:S11" xr:uid="{5FC0DB3E-36BC-47AF-AA0D-1034CA0735E8}">
      <formula1>$A$67:$A$71</formula1>
    </dataValidation>
    <dataValidation type="list" allowBlank="1" showInputMessage="1" showErrorMessage="1" sqref="T2:T14" xr:uid="{7AEE072D-560C-445F-B0E8-87573F860242}">
      <formula1>$A$60:$A$63</formula1>
    </dataValidation>
  </dataValidations>
  <pageMargins left="0.7" right="0.7" top="0.75" bottom="0.75" header="0.3" footer="0.3"/>
  <pageSetup paperSize="9" orientation="portrait" horizontalDpi="300" verticalDpi="300" r:id="rId1"/>
  <legacyDrawing r:id="rId2"/>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A3994-B2F7-46D8-85F9-F059C100F30A}">
  <sheetPr>
    <tabColor rgb="FFFF0000"/>
  </sheetPr>
  <dimension ref="A1:AG71"/>
  <sheetViews>
    <sheetView topLeftCell="A4" zoomScale="70" zoomScaleNormal="70" workbookViewId="0">
      <selection activeCell="D11" sqref="D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2.2000000000000002</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2.2000000000000002</v>
      </c>
      <c r="R4" s="113">
        <v>4.2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4.2</v>
      </c>
      <c r="R5" s="113">
        <v>6.3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10</v>
      </c>
      <c r="R7" s="113">
        <v>14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14</v>
      </c>
      <c r="R8" s="113">
        <v>18.7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18.7</v>
      </c>
      <c r="R9" s="113">
        <v>25.5</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25.5</v>
      </c>
      <c r="R10" s="113">
        <v>31.3</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1</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31.3</v>
      </c>
      <c r="R11" s="113">
        <v>43.8</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1</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43.8</v>
      </c>
      <c r="R12" s="113">
        <v>48.5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s="181">
        <v>2</v>
      </c>
      <c r="E13">
        <v>93</v>
      </c>
      <c r="G13" s="49">
        <v>3.3</v>
      </c>
      <c r="H13" s="50">
        <v>3</v>
      </c>
      <c r="I13" s="50" t="s">
        <v>198</v>
      </c>
      <c r="J13" s="51" t="s">
        <v>199</v>
      </c>
      <c r="K13" s="4"/>
      <c r="L13" s="49">
        <v>12</v>
      </c>
      <c r="M13" s="50">
        <v>51</v>
      </c>
      <c r="N13" s="51">
        <v>0</v>
      </c>
      <c r="P13" s="113">
        <v>12</v>
      </c>
      <c r="Q13" s="113">
        <v>48.5</v>
      </c>
      <c r="R13" s="113">
        <v>52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52</v>
      </c>
      <c r="R14" s="113">
        <v>80</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171" priority="4">
      <formula>$T2="Stevens"</formula>
    </cfRule>
  </conditionalFormatting>
  <conditionalFormatting sqref="U2:X14">
    <cfRule type="expression" dxfId="170" priority="3">
      <formula>$T2="Alm_Hamre"</formula>
    </cfRule>
  </conditionalFormatting>
  <conditionalFormatting sqref="U2:X14">
    <cfRule type="expression" dxfId="169" priority="2">
      <formula>$T2="ICP_18"</formula>
    </cfRule>
  </conditionalFormatting>
  <conditionalFormatting sqref="U2:X14">
    <cfRule type="expression" dxfId="168" priority="1">
      <formula>$T$2="Stevens"</formula>
    </cfRule>
  </conditionalFormatting>
  <dataValidations disablePrompts="1" count="2">
    <dataValidation type="list" allowBlank="1" showInputMessage="1" showErrorMessage="1" sqref="S2:S14" xr:uid="{04B494F9-02AA-4ED1-BA83-9359D21AA17B}">
      <formula1>$A$67:$A$71</formula1>
    </dataValidation>
    <dataValidation type="list" allowBlank="1" showInputMessage="1" showErrorMessage="1" sqref="T2:T14" xr:uid="{2090F061-91DB-4C3D-BFE6-0A14A4709FE9}">
      <formula1>$A$60:$A$63</formula1>
    </dataValidation>
  </dataValidations>
  <pageMargins left="0.7" right="0.7" top="0.75" bottom="0.75" header="0.3" footer="0.3"/>
  <pageSetup paperSize="9" orientation="portrait" horizontalDpi="300" verticalDpi="300" r:id="rId1"/>
  <legacyDrawing r:id="rId2"/>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E3DC-5BD5-49E7-AC9A-EF2AC1351541}">
  <sheetPr>
    <tabColor rgb="FFFF0000"/>
  </sheetPr>
  <dimension ref="A1:AG71"/>
  <sheetViews>
    <sheetView topLeftCell="A4" zoomScale="70" zoomScaleNormal="70" workbookViewId="0">
      <selection activeCell="D11" sqref="D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2.2000000000000002</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2.2000000000000002</v>
      </c>
      <c r="R4" s="113">
        <v>4.2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4.2</v>
      </c>
      <c r="R5" s="113">
        <v>6.3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10</v>
      </c>
      <c r="R7" s="113">
        <v>14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14</v>
      </c>
      <c r="R8" s="113">
        <v>18.7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18.7</v>
      </c>
      <c r="R9" s="113">
        <v>25.5</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25.5</v>
      </c>
      <c r="R10" s="113">
        <v>31.3</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2</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31.3</v>
      </c>
      <c r="R11" s="113">
        <v>43.8</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2</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43.8</v>
      </c>
      <c r="R12" s="113">
        <v>48.5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s="181">
        <v>2</v>
      </c>
      <c r="E13">
        <v>93</v>
      </c>
      <c r="G13" s="49">
        <v>3.3</v>
      </c>
      <c r="H13" s="50">
        <v>3</v>
      </c>
      <c r="I13" s="50" t="s">
        <v>198</v>
      </c>
      <c r="J13" s="51" t="s">
        <v>199</v>
      </c>
      <c r="K13" s="4"/>
      <c r="L13" s="49">
        <v>12</v>
      </c>
      <c r="M13" s="50">
        <v>51</v>
      </c>
      <c r="N13" s="51">
        <v>0</v>
      </c>
      <c r="P13" s="113">
        <v>12</v>
      </c>
      <c r="Q13" s="113">
        <v>48.5</v>
      </c>
      <c r="R13" s="113">
        <v>52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52</v>
      </c>
      <c r="R14" s="113">
        <v>80</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167" priority="4">
      <formula>$T2="Stevens"</formula>
    </cfRule>
  </conditionalFormatting>
  <conditionalFormatting sqref="U2:X14">
    <cfRule type="expression" dxfId="166" priority="3">
      <formula>$T2="Alm_Hamre"</formula>
    </cfRule>
  </conditionalFormatting>
  <conditionalFormatting sqref="U2:X14">
    <cfRule type="expression" dxfId="165" priority="2">
      <formula>$T2="ICP_18"</formula>
    </cfRule>
  </conditionalFormatting>
  <conditionalFormatting sqref="U2:X14">
    <cfRule type="expression" dxfId="164" priority="1">
      <formula>$T$2="Stevens"</formula>
    </cfRule>
  </conditionalFormatting>
  <dataValidations count="2">
    <dataValidation type="list" allowBlank="1" showInputMessage="1" showErrorMessage="1" sqref="T2:T14" xr:uid="{252FBBB7-4680-46A5-AF2C-5EAAE31D408C}">
      <formula1>$A$60:$A$63</formula1>
    </dataValidation>
    <dataValidation type="list" allowBlank="1" showInputMessage="1" showErrorMessage="1" sqref="S2:S14" xr:uid="{0E3CB484-D24C-411A-9ACF-6E0A59C0E0E9}">
      <formula1>$A$67:$A$71</formula1>
    </dataValidation>
  </dataValidations>
  <pageMargins left="0.7" right="0.7" top="0.75" bottom="0.75" header="0.3" footer="0.3"/>
  <pageSetup paperSize="9" orientation="portrait" horizontalDpi="300" verticalDpi="300" r:id="rId1"/>
  <legacyDrawing r:id="rId2"/>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358E-0464-4969-83EC-121958C66595}">
  <sheetPr>
    <tabColor rgb="FFFF0000"/>
  </sheetPr>
  <dimension ref="A1:AG71"/>
  <sheetViews>
    <sheetView zoomScale="70" zoomScaleNormal="70" workbookViewId="0">
      <selection activeCell="S9" sqref="S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2.2000000000000002</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2.2000000000000002</v>
      </c>
      <c r="R4" s="113">
        <v>4.2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4.2</v>
      </c>
      <c r="R5" s="113">
        <v>6.3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10</v>
      </c>
      <c r="R7" s="113">
        <v>14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14</v>
      </c>
      <c r="R8" s="113">
        <v>18.7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18.7</v>
      </c>
      <c r="R9" s="113">
        <v>25.5</v>
      </c>
      <c r="S9" s="113" t="s">
        <v>229</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25.5</v>
      </c>
      <c r="R10" s="113">
        <v>31.3</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83">
        <v>2</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31.3</v>
      </c>
      <c r="R11" s="113">
        <v>43.8</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183">
        <v>4</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43.8</v>
      </c>
      <c r="R12" s="113">
        <v>48.5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s="181">
        <v>2</v>
      </c>
      <c r="E13">
        <v>93</v>
      </c>
      <c r="G13" s="49">
        <v>3.3</v>
      </c>
      <c r="H13" s="50">
        <v>3</v>
      </c>
      <c r="I13" s="50" t="s">
        <v>198</v>
      </c>
      <c r="J13" s="51" t="s">
        <v>199</v>
      </c>
      <c r="K13" s="4"/>
      <c r="L13" s="49">
        <v>12</v>
      </c>
      <c r="M13" s="50">
        <v>51</v>
      </c>
      <c r="N13" s="51">
        <v>0</v>
      </c>
      <c r="P13" s="113">
        <v>12</v>
      </c>
      <c r="Q13" s="113">
        <v>48.5</v>
      </c>
      <c r="R13" s="113">
        <v>52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52</v>
      </c>
      <c r="R14" s="113">
        <v>80</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163" priority="4">
      <formula>$T2="Stevens"</formula>
    </cfRule>
  </conditionalFormatting>
  <conditionalFormatting sqref="U2:X14">
    <cfRule type="expression" dxfId="162" priority="3">
      <formula>$T2="Alm_Hamre"</formula>
    </cfRule>
  </conditionalFormatting>
  <conditionalFormatting sqref="U2:X14">
    <cfRule type="expression" dxfId="161" priority="2">
      <formula>$T2="ICP_18"</formula>
    </cfRule>
  </conditionalFormatting>
  <conditionalFormatting sqref="U2:X14">
    <cfRule type="expression" dxfId="160" priority="1">
      <formula>$T$2="Stevens"</formula>
    </cfRule>
  </conditionalFormatting>
  <dataValidations count="2">
    <dataValidation type="list" allowBlank="1" showInputMessage="1" showErrorMessage="1" sqref="S2:S14" xr:uid="{6880A700-674D-4178-ACD9-DA0909853FF8}">
      <formula1>$A$67:$A$71</formula1>
    </dataValidation>
    <dataValidation type="list" allowBlank="1" showInputMessage="1" showErrorMessage="1" sqref="T2:T14" xr:uid="{513C8F27-7128-470D-A276-64218F44A953}">
      <formula1>$A$60:$A$63</formula1>
    </dataValidation>
  </dataValidations>
  <pageMargins left="0.7" right="0.7" top="0.75" bottom="0.75" header="0.3" footer="0.3"/>
  <pageSetup paperSize="9" orientation="portrait" horizontalDpi="300" verticalDpi="300" r:id="rId1"/>
  <legacyDrawing r:id="rId2"/>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A8A9-D7DD-44F7-9C32-480FA448F615}">
  <sheetPr>
    <tabColor rgb="FFFF0000"/>
  </sheetPr>
  <dimension ref="A1:AG71"/>
  <sheetViews>
    <sheetView topLeftCell="A7" zoomScale="70" zoomScaleNormal="70" workbookViewId="0">
      <selection activeCell="M34" sqref="M3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2.2000000000000002</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2.2000000000000002</v>
      </c>
      <c r="R4" s="113">
        <v>4.2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4.2</v>
      </c>
      <c r="R5" s="113">
        <v>6.3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10</v>
      </c>
      <c r="R7" s="113">
        <v>14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14</v>
      </c>
      <c r="R8" s="113">
        <v>18.7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18.7</v>
      </c>
      <c r="R9" s="113">
        <v>25.5</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25.5</v>
      </c>
      <c r="R10" s="113">
        <v>31.3</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83">
        <v>2</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31.3</v>
      </c>
      <c r="R11" s="113">
        <v>43.8</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183">
        <v>4</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43.8</v>
      </c>
      <c r="R12" s="113">
        <v>48.5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s="181">
        <v>2</v>
      </c>
      <c r="E13">
        <v>93</v>
      </c>
      <c r="G13" s="49">
        <v>3.3</v>
      </c>
      <c r="H13" s="50">
        <v>3</v>
      </c>
      <c r="I13" s="50" t="s">
        <v>198</v>
      </c>
      <c r="J13" s="51" t="s">
        <v>199</v>
      </c>
      <c r="K13" s="4"/>
      <c r="L13" s="49">
        <v>12</v>
      </c>
      <c r="M13" s="50">
        <v>51</v>
      </c>
      <c r="N13" s="51">
        <v>0</v>
      </c>
      <c r="P13" s="113">
        <v>12</v>
      </c>
      <c r="Q13" s="113">
        <v>48.5</v>
      </c>
      <c r="R13" s="113">
        <v>52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52</v>
      </c>
      <c r="R14" s="113">
        <v>80</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159" priority="4">
      <formula>$T2="Stevens"</formula>
    </cfRule>
  </conditionalFormatting>
  <conditionalFormatting sqref="U2:X14">
    <cfRule type="expression" dxfId="158" priority="3">
      <formula>$T2="Alm_Hamre"</formula>
    </cfRule>
  </conditionalFormatting>
  <conditionalFormatting sqref="U2:X14">
    <cfRule type="expression" dxfId="157" priority="2">
      <formula>$T2="ICP_18"</formula>
    </cfRule>
  </conditionalFormatting>
  <conditionalFormatting sqref="U2:X14">
    <cfRule type="expression" dxfId="156" priority="1">
      <formula>$T$2="Stevens"</formula>
    </cfRule>
  </conditionalFormatting>
  <dataValidations count="2">
    <dataValidation type="list" allowBlank="1" showInputMessage="1" showErrorMessage="1" sqref="T2:T14" xr:uid="{5474CA3B-B5C0-4A5E-BA6A-685CC2298037}">
      <formula1>$A$60:$A$63</formula1>
    </dataValidation>
    <dataValidation type="list" allowBlank="1" showInputMessage="1" showErrorMessage="1" sqref="S2:S14" xr:uid="{73140837-92D6-4524-949F-AFEB492AFAA8}">
      <formula1>$A$67:$A$71</formula1>
    </dataValidation>
  </dataValidations>
  <pageMargins left="0.7" right="0.7" top="0.75" bottom="0.75" header="0.3" footer="0.3"/>
  <pageSetup paperSize="9" orientation="portrait" horizontalDpi="300" verticalDpi="300" r:id="rId1"/>
  <legacyDrawing r:id="rId2"/>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1AC0-CC6D-41F0-8D07-90FD70F924F7}">
  <sheetPr>
    <tabColor rgb="FFFF0000"/>
  </sheetPr>
  <dimension ref="A1:AG71"/>
  <sheetViews>
    <sheetView zoomScale="70" zoomScaleNormal="70" workbookViewId="0">
      <selection activeCell="D11" sqref="D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2.2000000000000002</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2.2000000000000002</v>
      </c>
      <c r="R4" s="113">
        <v>4.2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4.2</v>
      </c>
      <c r="R5" s="113">
        <v>6.3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10</v>
      </c>
      <c r="R7" s="113">
        <v>14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14</v>
      </c>
      <c r="R8" s="113">
        <v>18.7</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18.7</v>
      </c>
      <c r="R9" s="113">
        <v>25.5</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25.5</v>
      </c>
      <c r="R10" s="113">
        <v>31.3</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1</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31.3</v>
      </c>
      <c r="R11" s="113">
        <v>43.8</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1</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43.8</v>
      </c>
      <c r="R12" s="113">
        <v>48.5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s="181">
        <v>2</v>
      </c>
      <c r="E13">
        <v>93</v>
      </c>
      <c r="G13" s="49">
        <v>3.3</v>
      </c>
      <c r="H13" s="50">
        <v>3</v>
      </c>
      <c r="I13" s="50" t="s">
        <v>198</v>
      </c>
      <c r="J13" s="51" t="s">
        <v>199</v>
      </c>
      <c r="K13" s="4"/>
      <c r="L13" s="49">
        <v>12</v>
      </c>
      <c r="M13" s="50">
        <v>51</v>
      </c>
      <c r="N13" s="51">
        <v>0</v>
      </c>
      <c r="P13" s="113">
        <v>12</v>
      </c>
      <c r="Q13" s="113">
        <v>48.5</v>
      </c>
      <c r="R13" s="113">
        <v>52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52</v>
      </c>
      <c r="R14" s="113">
        <v>80</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s="182">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155" priority="4">
      <formula>$T2="Stevens"</formula>
    </cfRule>
  </conditionalFormatting>
  <conditionalFormatting sqref="U2:X14">
    <cfRule type="expression" dxfId="154" priority="3">
      <formula>$T2="Alm_Hamre"</formula>
    </cfRule>
  </conditionalFormatting>
  <conditionalFormatting sqref="U2:X14">
    <cfRule type="expression" dxfId="153" priority="2">
      <formula>$T2="ICP_18"</formula>
    </cfRule>
  </conditionalFormatting>
  <conditionalFormatting sqref="U2:X14">
    <cfRule type="expression" dxfId="152" priority="1">
      <formula>$T$2="Stevens"</formula>
    </cfRule>
  </conditionalFormatting>
  <dataValidations disablePrompts="1" count="2">
    <dataValidation type="list" allowBlank="1" showInputMessage="1" showErrorMessage="1" sqref="T2:T14" xr:uid="{330838C1-FCD6-4539-BD47-5A57355C6DD9}">
      <formula1>$A$60:$A$63</formula1>
    </dataValidation>
    <dataValidation type="list" allowBlank="1" showInputMessage="1" showErrorMessage="1" sqref="S2:S14" xr:uid="{3B307877-91BC-4219-A0CA-CA9A183C2B15}">
      <formula1>$A$67:$A$71</formula1>
    </dataValidation>
  </dataValidations>
  <pageMargins left="0.7" right="0.7" top="0.75" bottom="0.75" header="0.3" footer="0.3"/>
  <pageSetup paperSize="9" orientation="portrait" horizontalDpi="300" verticalDpi="300" r:id="rId1"/>
  <legacyDrawing r:id="rId2"/>
</worksheet>
</file>

<file path=xl/worksheets/sheet1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1305-DC4C-421A-9637-10DE8B03E0AA}">
  <dimension ref="A1:AG71"/>
  <sheetViews>
    <sheetView zoomScale="70" zoomScaleNormal="70" workbookViewId="0">
      <selection activeCell="Q43" sqref="Q43"/>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IF(S3="sand",1.25,IF(S3="clay",2.5,2))</f>
        <v>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1.25</v>
      </c>
      <c r="AF12" s="31">
        <v>1.5</v>
      </c>
      <c r="AG12" s="31"/>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1.25</v>
      </c>
      <c r="AF13" s="31">
        <v>1.5</v>
      </c>
      <c r="AG13" s="31"/>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2.5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51" priority="4">
      <formula>$T2="Stevens"</formula>
    </cfRule>
  </conditionalFormatting>
  <conditionalFormatting sqref="U2:X16">
    <cfRule type="expression" dxfId="150" priority="3">
      <formula>$T2="Alm_Hamre"</formula>
    </cfRule>
  </conditionalFormatting>
  <conditionalFormatting sqref="U2:X16">
    <cfRule type="expression" dxfId="149" priority="2">
      <formula>$T2="ICP_18"</formula>
    </cfRule>
  </conditionalFormatting>
  <conditionalFormatting sqref="U2:X16">
    <cfRule type="expression" dxfId="148" priority="1">
      <formula>$T$2="Stevens"</formula>
    </cfRule>
  </conditionalFormatting>
  <dataValidations count="2">
    <dataValidation type="list" allowBlank="1" showInputMessage="1" showErrorMessage="1" sqref="S2:S16" xr:uid="{5FBD99C2-243B-435C-8832-7E55C9610220}">
      <formula1>$A$67:$A$71</formula1>
    </dataValidation>
    <dataValidation type="list" allowBlank="1" showInputMessage="1" showErrorMessage="1" sqref="T2:T16" xr:uid="{5BD8A848-6690-4407-8C25-82F445DDB174}">
      <formula1>$A$60:$A$63</formula1>
    </dataValidation>
  </dataValidations>
  <pageMargins left="0.7" right="0.7" top="0.75" bottom="0.75" header="0.3" footer="0.3"/>
  <pageSetup paperSize="9" orientation="portrait" horizontalDpi="300" verticalDpi="300" r:id="rId1"/>
  <legacyDrawing r:id="rId2"/>
</worksheet>
</file>

<file path=xl/worksheets/sheet1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5E1D0-A913-434A-B49E-CAACFCAB2196}">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IF(S3="sand",1.25,IF(S3="clay",2.5,2))</f>
        <v>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1.25</v>
      </c>
      <c r="AF12" s="31">
        <v>1.5</v>
      </c>
      <c r="AG12" s="31"/>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1.25</v>
      </c>
      <c r="AF13" s="31">
        <v>1.5</v>
      </c>
      <c r="AG13" s="31"/>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2.5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47" priority="4">
      <formula>$T2="Stevens"</formula>
    </cfRule>
  </conditionalFormatting>
  <conditionalFormatting sqref="U2:X16">
    <cfRule type="expression" dxfId="146" priority="3">
      <formula>$T2="Alm_Hamre"</formula>
    </cfRule>
  </conditionalFormatting>
  <conditionalFormatting sqref="U2:X16">
    <cfRule type="expression" dxfId="145" priority="2">
      <formula>$T2="ICP_18"</formula>
    </cfRule>
  </conditionalFormatting>
  <conditionalFormatting sqref="U2:X16">
    <cfRule type="expression" dxfId="144" priority="1">
      <formula>$T$2="Stevens"</formula>
    </cfRule>
  </conditionalFormatting>
  <dataValidations count="2">
    <dataValidation type="list" allowBlank="1" showInputMessage="1" showErrorMessage="1" sqref="S2:S16" xr:uid="{E9DF652C-8CC9-4308-8305-5A80B9088F9C}">
      <formula1>$A$67:$A$71</formula1>
    </dataValidation>
    <dataValidation type="list" allowBlank="1" showInputMessage="1" showErrorMessage="1" sqref="T2:T16" xr:uid="{19862CF1-A20D-4659-B680-044B652623BA}">
      <formula1>$A$60:$A$63</formula1>
    </dataValidation>
  </dataValidations>
  <pageMargins left="0.7" right="0.7" top="0.75" bottom="0.75" header="0.3" footer="0.3"/>
  <pageSetup paperSize="9" orientation="portrait" horizontalDpi="300" verticalDpi="300" r:id="rId1"/>
  <legacyDrawing r:id="rId2"/>
</worksheet>
</file>

<file path=xl/worksheets/sheet1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AC30C-A4C0-4F6D-83D7-EB23B27B4101}">
  <sheetPr codeName="Sheet51"/>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IF(S3="sand",1.25,IF(S3="clay",2.5,2))</f>
        <v>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1.25</v>
      </c>
      <c r="AF12" s="31">
        <v>1.5</v>
      </c>
      <c r="AG12" s="31"/>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1.25</v>
      </c>
      <c r="AF13" s="31">
        <v>1.5</v>
      </c>
      <c r="AG13" s="31"/>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1.25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2.5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2.5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43" priority="4">
      <formula>$T2="Stevens"</formula>
    </cfRule>
  </conditionalFormatting>
  <conditionalFormatting sqref="U2:X16">
    <cfRule type="expression" dxfId="142" priority="3">
      <formula>$T2="Alm_Hamre"</formula>
    </cfRule>
  </conditionalFormatting>
  <conditionalFormatting sqref="U2:X16">
    <cfRule type="expression" dxfId="141" priority="2">
      <formula>$T2="ICP_18"</formula>
    </cfRule>
  </conditionalFormatting>
  <conditionalFormatting sqref="U2:X16">
    <cfRule type="expression" dxfId="140" priority="1">
      <formula>$T$2="Stevens"</formula>
    </cfRule>
  </conditionalFormatting>
  <dataValidations count="2">
    <dataValidation type="list" allowBlank="1" showInputMessage="1" showErrorMessage="1" sqref="T2:T16" xr:uid="{646A1A0D-36D1-4628-B5BB-99A9FB9D3919}">
      <formula1>$A$60:$A$63</formula1>
    </dataValidation>
    <dataValidation type="list" allowBlank="1" showInputMessage="1" showErrorMessage="1" sqref="S2:S16" xr:uid="{C36E1E96-394D-4637-AB0A-4E085328D9F8}">
      <formula1>$A$67:$A$71</formula1>
    </dataValidation>
  </dataValidation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8DBE-5021-49B4-9F06-5470AA08B4BC}">
  <sheetPr>
    <tabColor rgb="FF7030A0"/>
  </sheetPr>
  <dimension ref="A1:AG71"/>
  <sheetViews>
    <sheetView zoomScale="85" zoomScaleNormal="85" workbookViewId="0">
      <selection activeCell="T2" sqref="T2:T18"/>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v>
      </c>
      <c r="C2" s="196">
        <v>3</v>
      </c>
      <c r="D2" s="196">
        <v>12</v>
      </c>
      <c r="E2" s="196">
        <v>65</v>
      </c>
      <c r="G2" s="49">
        <v>0.215</v>
      </c>
      <c r="H2" s="50">
        <v>1.383</v>
      </c>
      <c r="I2" s="50" t="s">
        <v>197</v>
      </c>
      <c r="J2" s="51" t="s">
        <v>71</v>
      </c>
      <c r="K2" s="197"/>
      <c r="L2" s="107">
        <v>1</v>
      </c>
      <c r="M2" s="108">
        <v>0.1</v>
      </c>
      <c r="N2" s="109">
        <v>1</v>
      </c>
      <c r="P2" s="198">
        <v>1</v>
      </c>
      <c r="Q2" s="198">
        <v>0</v>
      </c>
      <c r="R2" s="198">
        <v>0.5</v>
      </c>
      <c r="S2" s="198" t="s">
        <v>223</v>
      </c>
      <c r="T2" s="105"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v>
      </c>
      <c r="C3" s="196">
        <v>3</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5"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395</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395</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395</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224</v>
      </c>
      <c r="T16" s="105" t="s">
        <v>395</v>
      </c>
      <c r="U16" s="105">
        <v>0.5</v>
      </c>
      <c r="V16" s="105">
        <v>0.25</v>
      </c>
      <c r="W16" s="105">
        <v>2.5</v>
      </c>
      <c r="X16" s="105">
        <v>2.5</v>
      </c>
      <c r="Y16" s="105">
        <v>0</v>
      </c>
      <c r="Z16" s="105">
        <v>0</v>
      </c>
      <c r="AA16" s="105">
        <v>0</v>
      </c>
      <c r="AB16" s="105">
        <v>9</v>
      </c>
      <c r="AC16" s="105">
        <v>0.8</v>
      </c>
      <c r="AD16" s="31">
        <v>1.25</v>
      </c>
      <c r="AE16" s="31">
        <v>1.5</v>
      </c>
      <c r="AF16" s="31">
        <v>1.25</v>
      </c>
    </row>
    <row r="17" spans="2:32" x14ac:dyDescent="0.25">
      <c r="G17" s="49">
        <v>3.722</v>
      </c>
      <c r="H17" s="50">
        <v>1.1399999999999999</v>
      </c>
      <c r="I17" s="50" t="s">
        <v>200</v>
      </c>
      <c r="J17" s="51" t="s">
        <v>199</v>
      </c>
      <c r="K17" s="197"/>
      <c r="P17" s="198">
        <v>16</v>
      </c>
      <c r="Q17" s="198">
        <f t="shared" si="1"/>
        <v>55</v>
      </c>
      <c r="R17" s="198">
        <v>61</v>
      </c>
      <c r="S17" s="198" t="s">
        <v>224</v>
      </c>
      <c r="T17" s="105" t="s">
        <v>395</v>
      </c>
      <c r="U17" s="105">
        <v>0.5</v>
      </c>
      <c r="V17" s="105">
        <v>0.25</v>
      </c>
      <c r="W17" s="105">
        <v>2.5</v>
      </c>
      <c r="X17" s="105">
        <v>2.5</v>
      </c>
      <c r="Y17" s="105">
        <v>0</v>
      </c>
      <c r="Z17" s="105">
        <v>0</v>
      </c>
      <c r="AA17" s="105">
        <v>0</v>
      </c>
      <c r="AB17" s="105">
        <v>9</v>
      </c>
      <c r="AC17" s="105">
        <v>0.8</v>
      </c>
      <c r="AD17" s="31">
        <v>1.25</v>
      </c>
      <c r="AE17" s="31">
        <v>1.5</v>
      </c>
      <c r="AF17" s="31">
        <v>1.25</v>
      </c>
    </row>
    <row r="18" spans="2:32" x14ac:dyDescent="0.25">
      <c r="G18" s="49">
        <v>4.077</v>
      </c>
      <c r="H18" s="50">
        <v>1.1399999999999999</v>
      </c>
      <c r="I18" s="50" t="s">
        <v>200</v>
      </c>
      <c r="J18" s="51" t="s">
        <v>199</v>
      </c>
      <c r="K18" s="197"/>
      <c r="P18" s="198">
        <v>17</v>
      </c>
      <c r="Q18" s="198">
        <f t="shared" si="1"/>
        <v>61</v>
      </c>
      <c r="R18" s="198">
        <v>80</v>
      </c>
      <c r="S18" s="198" t="s">
        <v>224</v>
      </c>
      <c r="T18" s="105" t="s">
        <v>395</v>
      </c>
      <c r="U18" s="105">
        <v>0.5</v>
      </c>
      <c r="V18" s="105">
        <v>0.25</v>
      </c>
      <c r="W18" s="105">
        <v>2.5</v>
      </c>
      <c r="X18" s="105">
        <v>2.5</v>
      </c>
      <c r="Y18" s="105">
        <v>0</v>
      </c>
      <c r="Z18" s="105">
        <v>0</v>
      </c>
      <c r="AA18" s="105">
        <v>0</v>
      </c>
      <c r="AB18" s="105">
        <v>9</v>
      </c>
      <c r="AC18" s="105">
        <v>0.8</v>
      </c>
      <c r="AD18" s="31">
        <v>1.25</v>
      </c>
      <c r="AE18" s="31">
        <v>1.5</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8">
    <cfRule type="expression" dxfId="679" priority="4">
      <formula>$T2="Stevens"</formula>
    </cfRule>
  </conditionalFormatting>
  <conditionalFormatting sqref="U2:X18">
    <cfRule type="expression" dxfId="678" priority="3">
      <formula>$T2="Alm_Hamre"</formula>
    </cfRule>
  </conditionalFormatting>
  <conditionalFormatting sqref="U2:X18">
    <cfRule type="expression" dxfId="677" priority="2">
      <formula>$T2="ICP_18"</formula>
    </cfRule>
  </conditionalFormatting>
  <conditionalFormatting sqref="U2:X18">
    <cfRule type="expression" dxfId="676" priority="1">
      <formula>$T$2="Stevens"</formula>
    </cfRule>
  </conditionalFormatting>
  <dataValidations count="3">
    <dataValidation type="list" allowBlank="1" showInputMessage="1" showErrorMessage="1" sqref="T16:T18 T7:T8 T13:T14" xr:uid="{04EFE491-D207-440E-AB2B-563863D0C50B}">
      <formula1>$A$60:$A$64</formula1>
    </dataValidation>
    <dataValidation type="list" allowBlank="1" showInputMessage="1" showErrorMessage="1" sqref="T2:T6 T9:T12 T15" xr:uid="{983E45B3-0524-4219-8484-D158BBD6846A}">
      <formula1>$A$60:$A$63</formula1>
    </dataValidation>
    <dataValidation type="list" allowBlank="1" showInputMessage="1" showErrorMessage="1" sqref="S2:S10" xr:uid="{24741E3E-7C3F-4353-B29A-680042606334}">
      <formula1>$A$67:$A$71</formula1>
    </dataValidation>
  </dataValidations>
  <pageMargins left="0.7" right="0.7" top="0.75" bottom="0.75" header="0.3" footer="0.3"/>
  <pageSetup paperSize="9" orientation="portrait" horizontalDpi="300" verticalDpi="300" r:id="rId1"/>
  <legacyDrawing r:id="rId2"/>
</worksheet>
</file>

<file path=xl/worksheets/sheet1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F3D9-7940-4CED-83E6-EA16EE2399A4}">
  <sheetPr codeName="Sheet52">
    <tabColor rgb="FFCC3300"/>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c r="AG12" s="31"/>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39" priority="4">
      <formula>$T2="Stevens"</formula>
    </cfRule>
  </conditionalFormatting>
  <conditionalFormatting sqref="U2:X16">
    <cfRule type="expression" dxfId="138" priority="3">
      <formula>$T2="Alm_Hamre"</formula>
    </cfRule>
  </conditionalFormatting>
  <conditionalFormatting sqref="U2:X16">
    <cfRule type="expression" dxfId="137" priority="2">
      <formula>$T2="ICP_18"</formula>
    </cfRule>
  </conditionalFormatting>
  <conditionalFormatting sqref="U2:X16">
    <cfRule type="expression" dxfId="136" priority="1">
      <formula>$T$2="Stevens"</formula>
    </cfRule>
  </conditionalFormatting>
  <dataValidations count="2">
    <dataValidation type="list" allowBlank="1" showInputMessage="1" showErrorMessage="1" sqref="S2:S16" xr:uid="{6075EAE8-933B-496E-A38C-B383CB9A4D18}">
      <formula1>$A$67:$A$71</formula1>
    </dataValidation>
    <dataValidation type="list" allowBlank="1" showInputMessage="1" showErrorMessage="1" sqref="T2:T16" xr:uid="{7FF80E65-229E-4B01-A02B-0C39BA30B979}">
      <formula1>$A$60:$A$63</formula1>
    </dataValidation>
  </dataValidations>
  <pageMargins left="0.7" right="0.7" top="0.75" bottom="0.75" header="0.3" footer="0.3"/>
  <pageSetup paperSize="9" orientation="portrait" horizontalDpi="300" verticalDpi="300" r:id="rId1"/>
  <legacyDrawing r:id="rId2"/>
</worksheet>
</file>

<file path=xl/worksheets/sheet1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E940-FC36-49F7-A897-D638514BB3F1}">
  <sheetPr codeName="Sheet53">
    <tabColor rgb="FFCC3300"/>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c r="AG12" s="122"/>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122"/>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35" priority="4">
      <formula>$T2="Stevens"</formula>
    </cfRule>
  </conditionalFormatting>
  <conditionalFormatting sqref="U2:X16">
    <cfRule type="expression" dxfId="134" priority="3">
      <formula>$T2="Alm_Hamre"</formula>
    </cfRule>
  </conditionalFormatting>
  <conditionalFormatting sqref="U2:X16">
    <cfRule type="expression" dxfId="133" priority="2">
      <formula>$T2="ICP_18"</formula>
    </cfRule>
  </conditionalFormatting>
  <conditionalFormatting sqref="U2:X16">
    <cfRule type="expression" dxfId="132" priority="1">
      <formula>$T$2="Stevens"</formula>
    </cfRule>
  </conditionalFormatting>
  <dataValidations count="2">
    <dataValidation type="list" allowBlank="1" showInputMessage="1" showErrorMessage="1" sqref="S2:S16" xr:uid="{C60C4B98-1793-44EC-A52E-27B3A6B2DF14}">
      <formula1>$A$67:$A$71</formula1>
    </dataValidation>
    <dataValidation type="list" allowBlank="1" showInputMessage="1" showErrorMessage="1" sqref="T2:T16" xr:uid="{1C118339-91E9-4DEF-82FF-AA88ADD247DD}">
      <formula1>$A$60:$A$63</formula1>
    </dataValidation>
  </dataValidations>
  <pageMargins left="0.7" right="0.7" top="0.75" bottom="0.75" header="0.3" footer="0.3"/>
  <pageSetup paperSize="9" orientation="portrait" horizontalDpi="300" verticalDpi="300" r:id="rId1"/>
  <legacyDrawing r:id="rId2"/>
</worksheet>
</file>

<file path=xl/worksheets/sheet1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53B1-D6D8-41CF-BECD-DE982CF33DFA}">
  <sheetPr codeName="Sheet54">
    <tabColor rgb="FFCC3300"/>
  </sheetPr>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c r="AG12" s="31"/>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31" priority="4">
      <formula>$T2="Stevens"</formula>
    </cfRule>
  </conditionalFormatting>
  <conditionalFormatting sqref="U2:X16">
    <cfRule type="expression" dxfId="130" priority="3">
      <formula>$T2="Alm_Hamre"</formula>
    </cfRule>
  </conditionalFormatting>
  <conditionalFormatting sqref="U2:X16">
    <cfRule type="expression" dxfId="129" priority="2">
      <formula>$T2="ICP_18"</formula>
    </cfRule>
  </conditionalFormatting>
  <conditionalFormatting sqref="U2:X16">
    <cfRule type="expression" dxfId="128" priority="1">
      <formula>$T$2="Stevens"</formula>
    </cfRule>
  </conditionalFormatting>
  <dataValidations count="2">
    <dataValidation type="list" allowBlank="1" showInputMessage="1" showErrorMessage="1" sqref="T2:T16" xr:uid="{5152DCC2-BCDA-4D39-A5F1-9E4CE97C9A7D}">
      <formula1>$A$60:$A$63</formula1>
    </dataValidation>
    <dataValidation type="list" allowBlank="1" showInputMessage="1" showErrorMessage="1" sqref="S2:S16" xr:uid="{B6ED0965-543E-4226-A18E-1CCEEA202EF0}">
      <formula1>$A$67:$A$71</formula1>
    </dataValidation>
  </dataValidations>
  <pageMargins left="0.7" right="0.7" top="0.75" bottom="0.75" header="0.3" footer="0.3"/>
  <pageSetup paperSize="9" orientation="portrait" horizontalDpi="300" verticalDpi="300" r:id="rId1"/>
  <legacyDrawing r:id="rId2"/>
</worksheet>
</file>

<file path=xl/worksheets/sheet1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9B8BF-C3A5-4846-84EB-C26C7243E579}">
  <sheetPr codeName="Sheet55"/>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225</v>
      </c>
      <c r="T12" s="105" t="s">
        <v>227</v>
      </c>
      <c r="U12" s="105">
        <v>0.5</v>
      </c>
      <c r="V12" s="105">
        <v>0.25</v>
      </c>
      <c r="W12" s="105">
        <v>2.5</v>
      </c>
      <c r="X12" s="105">
        <v>2.5</v>
      </c>
      <c r="Y12" s="105">
        <v>0</v>
      </c>
      <c r="Z12" s="105">
        <v>0</v>
      </c>
      <c r="AA12" s="105">
        <v>0</v>
      </c>
      <c r="AB12" s="105">
        <v>9</v>
      </c>
      <c r="AC12" s="105">
        <v>0.8</v>
      </c>
      <c r="AD12" s="31">
        <v>1.25</v>
      </c>
      <c r="AE12" s="31">
        <f t="shared" si="0"/>
        <v>1.5</v>
      </c>
      <c r="AF12" s="31">
        <v>1.5</v>
      </c>
      <c r="AG12" s="31">
        <v>2</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225</v>
      </c>
      <c r="T13" s="105" t="s">
        <v>227</v>
      </c>
      <c r="U13" s="105">
        <v>0.5</v>
      </c>
      <c r="V13" s="105">
        <v>0.25</v>
      </c>
      <c r="W13" s="105">
        <v>2.5</v>
      </c>
      <c r="X13" s="105">
        <v>2.5</v>
      </c>
      <c r="Y13" s="105">
        <v>0</v>
      </c>
      <c r="Z13" s="105">
        <v>0</v>
      </c>
      <c r="AA13" s="105">
        <v>0</v>
      </c>
      <c r="AB13" s="105">
        <v>9</v>
      </c>
      <c r="AC13" s="105">
        <v>0.8</v>
      </c>
      <c r="AD13" s="31">
        <v>1.25</v>
      </c>
      <c r="AE13" s="31">
        <f t="shared" si="0"/>
        <v>1.5</v>
      </c>
      <c r="AF13" s="31">
        <v>1.5</v>
      </c>
      <c r="AG13" s="31">
        <v>2</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27" priority="4">
      <formula>$T2="Stevens"</formula>
    </cfRule>
  </conditionalFormatting>
  <conditionalFormatting sqref="U2:X16">
    <cfRule type="expression" dxfId="126" priority="3">
      <formula>$T2="Alm_Hamre"</formula>
    </cfRule>
  </conditionalFormatting>
  <conditionalFormatting sqref="U2:X16">
    <cfRule type="expression" dxfId="125" priority="2">
      <formula>$T2="ICP_18"</formula>
    </cfRule>
  </conditionalFormatting>
  <conditionalFormatting sqref="U2:X16">
    <cfRule type="expression" dxfId="124" priority="1">
      <formula>$T$2="Stevens"</formula>
    </cfRule>
  </conditionalFormatting>
  <dataValidations disablePrompts="1" count="2">
    <dataValidation type="list" allowBlank="1" showInputMessage="1" showErrorMessage="1" sqref="T2:T16" xr:uid="{DC8FE73E-806A-4450-8828-905700326085}">
      <formula1>$A$60:$A$63</formula1>
    </dataValidation>
    <dataValidation type="list" allowBlank="1" showInputMessage="1" showErrorMessage="1" sqref="S2:S16" xr:uid="{FB7F335A-D2BD-46BF-AA48-33C23E717718}">
      <formula1>$A$67:$A$71</formula1>
    </dataValidation>
  </dataValidations>
  <pageMargins left="0.7" right="0.7" top="0.75" bottom="0.75" header="0.3" footer="0.3"/>
  <pageSetup paperSize="9" orientation="portrait" horizontalDpi="300" verticalDpi="300" r:id="rId1"/>
  <legacyDrawing r:id="rId2"/>
</worksheet>
</file>

<file path=xl/worksheets/sheet1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DEF5-5255-4DEF-B6A9-64E980726FA3}">
  <sheetPr>
    <tabColor rgb="FFFF0000"/>
  </sheetPr>
  <dimension ref="A1:AG71"/>
  <sheetViews>
    <sheetView topLeftCell="N1" zoomScale="70" zoomScaleNormal="70" workbookViewId="0">
      <selection activeCell="U36" sqref="U3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f t="shared" ref="Q4:Q11" si="1">R3</f>
        <v>1.5</v>
      </c>
      <c r="R4" s="113">
        <v>2.6</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f t="shared" si="1"/>
        <v>2.6</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f t="shared" si="1"/>
        <v>6</v>
      </c>
      <c r="R6" s="113">
        <v>7</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f t="shared" si="1"/>
        <v>7</v>
      </c>
      <c r="R7" s="113">
        <v>12</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f t="shared" si="1"/>
        <v>12</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f t="shared" si="1"/>
        <v>14</v>
      </c>
      <c r="R9" s="113">
        <v>23.1</v>
      </c>
      <c r="S9" s="113" t="s">
        <v>225</v>
      </c>
      <c r="T9" s="105" t="s">
        <v>227</v>
      </c>
      <c r="U9" s="105">
        <v>0.5</v>
      </c>
      <c r="V9" s="105">
        <v>0.25</v>
      </c>
      <c r="W9" s="105">
        <v>2.5</v>
      </c>
      <c r="X9" s="105">
        <v>2.5</v>
      </c>
      <c r="Y9" s="105">
        <v>0</v>
      </c>
      <c r="Z9" s="105">
        <v>0</v>
      </c>
      <c r="AA9" s="105">
        <v>0</v>
      </c>
      <c r="AB9" s="105">
        <v>9</v>
      </c>
      <c r="AC9" s="105">
        <v>0.8</v>
      </c>
      <c r="AD9" s="31">
        <v>1.25</v>
      </c>
      <c r="AE9" s="31">
        <v>2</v>
      </c>
      <c r="AF9" s="31">
        <v>0.8</v>
      </c>
      <c r="AG9" s="183">
        <v>2</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f t="shared" si="1"/>
        <v>23.1</v>
      </c>
      <c r="R10" s="113">
        <v>36.1</v>
      </c>
      <c r="S10" s="113" t="s">
        <v>225</v>
      </c>
      <c r="T10" s="105" t="s">
        <v>227</v>
      </c>
      <c r="U10" s="105">
        <v>0.5</v>
      </c>
      <c r="V10" s="105">
        <v>0.25</v>
      </c>
      <c r="W10" s="105">
        <v>2.5</v>
      </c>
      <c r="X10" s="105">
        <v>2.5</v>
      </c>
      <c r="Y10" s="105">
        <v>0</v>
      </c>
      <c r="Z10" s="105">
        <v>0</v>
      </c>
      <c r="AA10" s="105">
        <v>0</v>
      </c>
      <c r="AB10" s="105">
        <v>9</v>
      </c>
      <c r="AC10" s="105">
        <v>0.8</v>
      </c>
      <c r="AD10" s="31">
        <v>1.25</v>
      </c>
      <c r="AE10" s="31">
        <v>2</v>
      </c>
      <c r="AF10" s="31">
        <v>1.25</v>
      </c>
      <c r="AG10" s="183">
        <v>4</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f t="shared" si="1"/>
        <v>36.1</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183"/>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23" priority="4">
      <formula>$T2="Stevens"</formula>
    </cfRule>
  </conditionalFormatting>
  <conditionalFormatting sqref="U2:X11">
    <cfRule type="expression" dxfId="122" priority="3">
      <formula>$T2="Alm_Hamre"</formula>
    </cfRule>
  </conditionalFormatting>
  <conditionalFormatting sqref="U2:X11">
    <cfRule type="expression" dxfId="121" priority="2">
      <formula>$T2="ICP_18"</formula>
    </cfRule>
  </conditionalFormatting>
  <conditionalFormatting sqref="U2:X11">
    <cfRule type="expression" dxfId="120" priority="1">
      <formula>$T$2="Stevens"</formula>
    </cfRule>
  </conditionalFormatting>
  <dataValidations count="2">
    <dataValidation type="list" allowBlank="1" showInputMessage="1" showErrorMessage="1" sqref="T2:T11" xr:uid="{75E69BE0-E9B2-4B4D-B839-6EB41A10C34C}">
      <formula1>$A$60:$A$63</formula1>
    </dataValidation>
    <dataValidation type="list" allowBlank="1" showInputMessage="1" showErrorMessage="1" sqref="S2:S11" xr:uid="{C5D3843E-8B31-4DEA-9235-C8C786516073}">
      <formula1>$A$67:$A$71</formula1>
    </dataValidation>
  </dataValidations>
  <pageMargins left="0.7" right="0.7" top="0.75" bottom="0.75" header="0.3" footer="0.3"/>
  <pageSetup paperSize="9" orientation="portrait" horizontalDpi="300" verticalDpi="300" r:id="rId1"/>
  <legacyDrawing r:id="rId2"/>
</worksheet>
</file>

<file path=xl/worksheets/sheet1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C40C-1972-429A-9C6D-9039C06FFAE8}">
  <sheetPr>
    <tabColor rgb="FFFF0000"/>
  </sheetPr>
  <dimension ref="A1:AG71"/>
  <sheetViews>
    <sheetView zoomScale="70" zoomScaleNormal="70" workbookViewId="0">
      <selection activeCell="D25" sqref="D2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3</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3</v>
      </c>
      <c r="R4" s="113">
        <v>6.9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6.9</v>
      </c>
      <c r="R5" s="113">
        <v>7.2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7.2</v>
      </c>
      <c r="R6" s="113">
        <v>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16</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25</v>
      </c>
      <c r="R8" s="113">
        <v>34.4</v>
      </c>
      <c r="S8" s="113" t="s">
        <v>225</v>
      </c>
      <c r="T8" s="105" t="s">
        <v>227</v>
      </c>
      <c r="U8" s="105">
        <v>0.5</v>
      </c>
      <c r="V8" s="105">
        <v>0.25</v>
      </c>
      <c r="W8" s="105">
        <v>2.5</v>
      </c>
      <c r="X8" s="105">
        <v>2.5</v>
      </c>
      <c r="Y8" s="105">
        <v>0</v>
      </c>
      <c r="Z8" s="105">
        <v>0</v>
      </c>
      <c r="AA8" s="105">
        <v>0</v>
      </c>
      <c r="AB8" s="105">
        <v>9</v>
      </c>
      <c r="AC8" s="105">
        <v>0.8</v>
      </c>
      <c r="AD8" s="31">
        <v>1.25</v>
      </c>
      <c r="AE8" s="169">
        <v>2</v>
      </c>
      <c r="AF8" s="31">
        <v>0.8</v>
      </c>
      <c r="AG8" s="31">
        <v>1</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34.4</v>
      </c>
      <c r="R9" s="113">
        <v>42</v>
      </c>
      <c r="S9" s="113" t="s">
        <v>225</v>
      </c>
      <c r="T9" s="105" t="s">
        <v>227</v>
      </c>
      <c r="U9" s="105">
        <v>0.5</v>
      </c>
      <c r="V9" s="105">
        <v>0.25</v>
      </c>
      <c r="W9" s="105">
        <v>2.5</v>
      </c>
      <c r="X9" s="105">
        <v>2.5</v>
      </c>
      <c r="Y9" s="105">
        <v>0</v>
      </c>
      <c r="Z9" s="105">
        <v>0</v>
      </c>
      <c r="AA9" s="105">
        <v>0</v>
      </c>
      <c r="AB9" s="105">
        <v>9</v>
      </c>
      <c r="AC9" s="105">
        <v>0.8</v>
      </c>
      <c r="AD9" s="31">
        <v>1.25</v>
      </c>
      <c r="AE9" s="169">
        <v>2</v>
      </c>
      <c r="AF9" s="31">
        <v>0.8</v>
      </c>
      <c r="AG9" s="31">
        <v>1</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42</v>
      </c>
      <c r="R10" s="113">
        <v>46</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1</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46</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19" priority="4">
      <formula>$T2="Stevens"</formula>
    </cfRule>
  </conditionalFormatting>
  <conditionalFormatting sqref="U2:X11">
    <cfRule type="expression" dxfId="118" priority="3">
      <formula>$T2="Alm_Hamre"</formula>
    </cfRule>
  </conditionalFormatting>
  <conditionalFormatting sqref="U2:X11">
    <cfRule type="expression" dxfId="117" priority="2">
      <formula>$T2="ICP_18"</formula>
    </cfRule>
  </conditionalFormatting>
  <conditionalFormatting sqref="U2:X11">
    <cfRule type="expression" dxfId="116" priority="1">
      <formula>$T$2="Stevens"</formula>
    </cfRule>
  </conditionalFormatting>
  <dataValidations count="2">
    <dataValidation type="list" allowBlank="1" showInputMessage="1" showErrorMessage="1" sqref="T2:T11" xr:uid="{0FC9C52B-205B-4C32-ADFB-6E97CCA797EB}">
      <formula1>$A$60:$A$63</formula1>
    </dataValidation>
    <dataValidation type="list" allowBlank="1" showInputMessage="1" showErrorMessage="1" sqref="S2:S11" xr:uid="{795E8168-3AFE-4A6E-9659-1548BC8E0029}">
      <formula1>$A$67:$A$71</formula1>
    </dataValidation>
  </dataValidations>
  <pageMargins left="0.7" right="0.7" top="0.75" bottom="0.75" header="0.3" footer="0.3"/>
  <pageSetup paperSize="9" orientation="portrait" horizontalDpi="300" verticalDpi="300" r:id="rId1"/>
  <legacyDrawing r:id="rId2"/>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51EFE-196C-4F8F-9DD6-62CF84F2CE5C}">
  <sheetPr>
    <tabColor rgb="FFFF0000"/>
  </sheetPr>
  <dimension ref="A1:AG71"/>
  <sheetViews>
    <sheetView topLeftCell="Z1" zoomScale="70" zoomScaleNormal="70" workbookViewId="0">
      <selection activeCell="D25" sqref="D2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3</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3</v>
      </c>
      <c r="R4" s="113">
        <v>6.9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6.9</v>
      </c>
      <c r="R5" s="113">
        <v>7.2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7.2</v>
      </c>
      <c r="R6" s="113">
        <v>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16</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25</v>
      </c>
      <c r="R8" s="113">
        <v>34.4</v>
      </c>
      <c r="S8" s="113" t="s">
        <v>225</v>
      </c>
      <c r="T8" s="105" t="s">
        <v>227</v>
      </c>
      <c r="U8" s="105">
        <v>0.5</v>
      </c>
      <c r="V8" s="105">
        <v>0.25</v>
      </c>
      <c r="W8" s="105">
        <v>2.5</v>
      </c>
      <c r="X8" s="105">
        <v>2.5</v>
      </c>
      <c r="Y8" s="105">
        <v>0</v>
      </c>
      <c r="Z8" s="105">
        <v>0</v>
      </c>
      <c r="AA8" s="105">
        <v>0</v>
      </c>
      <c r="AB8" s="105">
        <v>9</v>
      </c>
      <c r="AC8" s="105">
        <v>0.8</v>
      </c>
      <c r="AD8" s="31">
        <v>1.25</v>
      </c>
      <c r="AE8" s="169">
        <v>2</v>
      </c>
      <c r="AF8" s="31">
        <v>0.8</v>
      </c>
      <c r="AG8" s="31">
        <v>2</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34.4</v>
      </c>
      <c r="R9" s="113">
        <v>42</v>
      </c>
      <c r="S9" s="113" t="s">
        <v>225</v>
      </c>
      <c r="T9" s="105" t="s">
        <v>227</v>
      </c>
      <c r="U9" s="105">
        <v>0.5</v>
      </c>
      <c r="V9" s="105">
        <v>0.25</v>
      </c>
      <c r="W9" s="105">
        <v>2.5</v>
      </c>
      <c r="X9" s="105">
        <v>2.5</v>
      </c>
      <c r="Y9" s="105">
        <v>0</v>
      </c>
      <c r="Z9" s="105">
        <v>0</v>
      </c>
      <c r="AA9" s="105">
        <v>0</v>
      </c>
      <c r="AB9" s="105">
        <v>9</v>
      </c>
      <c r="AC9" s="105">
        <v>0.8</v>
      </c>
      <c r="AD9" s="31">
        <v>1.25</v>
      </c>
      <c r="AE9" s="169">
        <v>2</v>
      </c>
      <c r="AF9" s="31">
        <v>0.8</v>
      </c>
      <c r="AG9" s="31">
        <v>2</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42</v>
      </c>
      <c r="R10" s="113">
        <v>46</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2</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46</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15" priority="4">
      <formula>$T2="Stevens"</formula>
    </cfRule>
  </conditionalFormatting>
  <conditionalFormatting sqref="U2:X11">
    <cfRule type="expression" dxfId="114" priority="3">
      <formula>$T2="Alm_Hamre"</formula>
    </cfRule>
  </conditionalFormatting>
  <conditionalFormatting sqref="U2:X11">
    <cfRule type="expression" dxfId="113" priority="2">
      <formula>$T2="ICP_18"</formula>
    </cfRule>
  </conditionalFormatting>
  <conditionalFormatting sqref="U2:X11">
    <cfRule type="expression" dxfId="112" priority="1">
      <formula>$T$2="Stevens"</formula>
    </cfRule>
  </conditionalFormatting>
  <dataValidations count="2">
    <dataValidation type="list" allowBlank="1" showInputMessage="1" showErrorMessage="1" sqref="S2:S11" xr:uid="{34514C7A-3EAC-49D5-B5F9-15CFA3191210}">
      <formula1>$A$67:$A$71</formula1>
    </dataValidation>
    <dataValidation type="list" allowBlank="1" showInputMessage="1" showErrorMessage="1" sqref="T2:T11" xr:uid="{88756CB5-F2CE-434E-99A4-0D2465624201}">
      <formula1>$A$60:$A$63</formula1>
    </dataValidation>
  </dataValidations>
  <pageMargins left="0.7" right="0.7" top="0.75" bottom="0.75" header="0.3" footer="0.3"/>
  <pageSetup paperSize="9" orientation="portrait" horizontalDpi="300" verticalDpi="300" r:id="rId1"/>
  <legacyDrawing r:id="rId2"/>
</worksheet>
</file>

<file path=xl/worksheets/sheet1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71B4-5F1D-41A4-A5CB-9F112F0EDDDC}">
  <sheetPr>
    <tabColor rgb="FFFF0000"/>
  </sheetPr>
  <dimension ref="A1:AG71"/>
  <sheetViews>
    <sheetView zoomScale="70" zoomScaleNormal="70" workbookViewId="0">
      <selection activeCell="D25" sqref="D2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3</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3</v>
      </c>
      <c r="R4" s="113">
        <v>6.9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6.9</v>
      </c>
      <c r="R5" s="113">
        <v>7.2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7.2</v>
      </c>
      <c r="R6" s="113">
        <v>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16</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25</v>
      </c>
      <c r="R8" s="113">
        <v>34.4</v>
      </c>
      <c r="S8" s="113" t="s">
        <v>225</v>
      </c>
      <c r="T8" s="105" t="s">
        <v>227</v>
      </c>
      <c r="U8" s="105">
        <v>0.5</v>
      </c>
      <c r="V8" s="105">
        <v>0.25</v>
      </c>
      <c r="W8" s="105">
        <v>2.5</v>
      </c>
      <c r="X8" s="105">
        <v>2.5</v>
      </c>
      <c r="Y8" s="105">
        <v>0</v>
      </c>
      <c r="Z8" s="105">
        <v>0</v>
      </c>
      <c r="AA8" s="105">
        <v>0</v>
      </c>
      <c r="AB8" s="105">
        <v>9</v>
      </c>
      <c r="AC8" s="105">
        <v>0.8</v>
      </c>
      <c r="AD8" s="31">
        <v>1.25</v>
      </c>
      <c r="AE8" s="169">
        <v>2</v>
      </c>
      <c r="AF8" s="31">
        <v>0.8</v>
      </c>
      <c r="AG8" s="183">
        <v>2</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34.4</v>
      </c>
      <c r="R9" s="113">
        <v>42</v>
      </c>
      <c r="S9" s="113" t="s">
        <v>225</v>
      </c>
      <c r="T9" s="105" t="s">
        <v>227</v>
      </c>
      <c r="U9" s="105">
        <v>0.5</v>
      </c>
      <c r="V9" s="105">
        <v>0.25</v>
      </c>
      <c r="W9" s="105">
        <v>2.5</v>
      </c>
      <c r="X9" s="105">
        <v>2.5</v>
      </c>
      <c r="Y9" s="105">
        <v>0</v>
      </c>
      <c r="Z9" s="105">
        <v>0</v>
      </c>
      <c r="AA9" s="105">
        <v>0</v>
      </c>
      <c r="AB9" s="105">
        <v>9</v>
      </c>
      <c r="AC9" s="105">
        <v>0.8</v>
      </c>
      <c r="AD9" s="31">
        <v>1.25</v>
      </c>
      <c r="AE9" s="169">
        <v>2</v>
      </c>
      <c r="AF9" s="31">
        <v>0.8</v>
      </c>
      <c r="AG9" s="183">
        <v>4</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42</v>
      </c>
      <c r="R10" s="113">
        <v>46</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83">
        <v>4</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46</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11" priority="4">
      <formula>$T2="Stevens"</formula>
    </cfRule>
  </conditionalFormatting>
  <conditionalFormatting sqref="U2:X11">
    <cfRule type="expression" dxfId="110" priority="3">
      <formula>$T2="Alm_Hamre"</formula>
    </cfRule>
  </conditionalFormatting>
  <conditionalFormatting sqref="U2:X11">
    <cfRule type="expression" dxfId="109" priority="2">
      <formula>$T2="ICP_18"</formula>
    </cfRule>
  </conditionalFormatting>
  <conditionalFormatting sqref="U2:X11">
    <cfRule type="expression" dxfId="108" priority="1">
      <formula>$T$2="Stevens"</formula>
    </cfRule>
  </conditionalFormatting>
  <dataValidations count="2">
    <dataValidation type="list" allowBlank="1" showInputMessage="1" showErrorMessage="1" sqref="T2:T11" xr:uid="{8D9B9B9E-B4B9-495F-ABB4-06882E0B2E76}">
      <formula1>$A$60:$A$63</formula1>
    </dataValidation>
    <dataValidation type="list" allowBlank="1" showInputMessage="1" showErrorMessage="1" sqref="S2:S11" xr:uid="{D854704F-5077-4E4C-8057-A3397CA8264D}">
      <formula1>$A$67:$A$71</formula1>
    </dataValidation>
  </dataValidations>
  <pageMargins left="0.7" right="0.7" top="0.75" bottom="0.75" header="0.3" footer="0.3"/>
  <pageSetup paperSize="9" orientation="portrait" horizontalDpi="300" verticalDpi="300" r:id="rId1"/>
  <legacyDrawing r:id="rId2"/>
</worksheet>
</file>

<file path=xl/worksheets/sheet1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A616-F070-4657-83D2-304DE057352B}">
  <sheetPr>
    <tabColor rgb="FFFF0000"/>
  </sheetPr>
  <dimension ref="A1:AG71"/>
  <sheetViews>
    <sheetView zoomScale="70" zoomScaleNormal="70" workbookViewId="0">
      <selection activeCell="M24" sqref="M2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3</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3</v>
      </c>
      <c r="R4" s="113">
        <v>6.9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6.9</v>
      </c>
      <c r="R5" s="113">
        <v>7.2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7.2</v>
      </c>
      <c r="R6" s="113">
        <v>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16</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25</v>
      </c>
      <c r="R8" s="113">
        <v>34.4</v>
      </c>
      <c r="S8" s="113" t="s">
        <v>225</v>
      </c>
      <c r="T8" s="105" t="s">
        <v>227</v>
      </c>
      <c r="U8" s="105">
        <v>0.5</v>
      </c>
      <c r="V8" s="105">
        <v>0.25</v>
      </c>
      <c r="W8" s="105">
        <v>2.5</v>
      </c>
      <c r="X8" s="105">
        <v>2.5</v>
      </c>
      <c r="Y8" s="105">
        <v>0</v>
      </c>
      <c r="Z8" s="105">
        <v>0</v>
      </c>
      <c r="AA8" s="105">
        <v>0</v>
      </c>
      <c r="AB8" s="105">
        <v>9</v>
      </c>
      <c r="AC8" s="105">
        <v>0.8</v>
      </c>
      <c r="AD8" s="31">
        <v>1.25</v>
      </c>
      <c r="AE8" s="169">
        <v>2</v>
      </c>
      <c r="AF8" s="31">
        <v>0.8</v>
      </c>
      <c r="AG8" s="183">
        <v>2</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34.4</v>
      </c>
      <c r="R9" s="113">
        <v>42</v>
      </c>
      <c r="S9" s="113" t="s">
        <v>225</v>
      </c>
      <c r="T9" s="105" t="s">
        <v>227</v>
      </c>
      <c r="U9" s="105">
        <v>0.5</v>
      </c>
      <c r="V9" s="105">
        <v>0.25</v>
      </c>
      <c r="W9" s="105">
        <v>2.5</v>
      </c>
      <c r="X9" s="105">
        <v>2.5</v>
      </c>
      <c r="Y9" s="105">
        <v>0</v>
      </c>
      <c r="Z9" s="105">
        <v>0</v>
      </c>
      <c r="AA9" s="105">
        <v>0</v>
      </c>
      <c r="AB9" s="105">
        <v>9</v>
      </c>
      <c r="AC9" s="105">
        <v>0.8</v>
      </c>
      <c r="AD9" s="31">
        <v>1.25</v>
      </c>
      <c r="AE9" s="169">
        <v>2</v>
      </c>
      <c r="AF9" s="31">
        <v>0.8</v>
      </c>
      <c r="AG9" s="183">
        <v>4</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42</v>
      </c>
      <c r="R10" s="113">
        <v>46</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83">
        <v>4</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46</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07" priority="4">
      <formula>$T2="Stevens"</formula>
    </cfRule>
  </conditionalFormatting>
  <conditionalFormatting sqref="U2:X11">
    <cfRule type="expression" dxfId="106" priority="3">
      <formula>$T2="Alm_Hamre"</formula>
    </cfRule>
  </conditionalFormatting>
  <conditionalFormatting sqref="U2:X11">
    <cfRule type="expression" dxfId="105" priority="2">
      <formula>$T2="ICP_18"</formula>
    </cfRule>
  </conditionalFormatting>
  <conditionalFormatting sqref="U2:X11">
    <cfRule type="expression" dxfId="104" priority="1">
      <formula>$T$2="Stevens"</formula>
    </cfRule>
  </conditionalFormatting>
  <dataValidations count="2">
    <dataValidation type="list" allowBlank="1" showInputMessage="1" showErrorMessage="1" sqref="S2:S11" xr:uid="{E4364115-C9CB-43BA-8551-40C49385BD06}">
      <formula1>$A$67:$A$71</formula1>
    </dataValidation>
    <dataValidation type="list" allowBlank="1" showInputMessage="1" showErrorMessage="1" sqref="T2:T11" xr:uid="{69868659-6731-4954-A103-04706E584803}">
      <formula1>$A$60:$A$63</formula1>
    </dataValidation>
  </dataValidations>
  <pageMargins left="0.7" right="0.7" top="0.75" bottom="0.75" header="0.3" footer="0.3"/>
  <pageSetup paperSize="9" orientation="portrait" horizontalDpi="300" verticalDpi="300" r:id="rId1"/>
  <legacyDrawing r:id="rId2"/>
</worksheet>
</file>

<file path=xl/worksheets/sheet1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30D23-4345-408E-B1A6-C7CF70B813AE}">
  <sheetPr>
    <tabColor rgb="FFFF0000"/>
  </sheetPr>
  <dimension ref="A1:AG71"/>
  <sheetViews>
    <sheetView topLeftCell="A4" zoomScale="70" zoomScaleNormal="70" workbookViewId="0">
      <selection activeCell="D25" sqref="D2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13">
        <v>2</v>
      </c>
      <c r="Q3" s="113">
        <v>1</v>
      </c>
      <c r="R3" s="113">
        <v>3</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13">
        <v>3</v>
      </c>
      <c r="Q4" s="113">
        <v>3</v>
      </c>
      <c r="R4" s="113">
        <v>6.9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13">
        <v>4</v>
      </c>
      <c r="Q5" s="113">
        <v>6.9</v>
      </c>
      <c r="R5" s="113">
        <v>7.2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13">
        <v>5</v>
      </c>
      <c r="Q6" s="113">
        <v>7.2</v>
      </c>
      <c r="R6" s="113">
        <v>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13">
        <v>6</v>
      </c>
      <c r="Q7" s="113">
        <v>16</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13">
        <v>7</v>
      </c>
      <c r="Q8" s="113">
        <v>25</v>
      </c>
      <c r="R8" s="113">
        <v>34.4</v>
      </c>
      <c r="S8" s="113" t="s">
        <v>225</v>
      </c>
      <c r="T8" s="105" t="s">
        <v>227</v>
      </c>
      <c r="U8" s="105">
        <v>0.5</v>
      </c>
      <c r="V8" s="105">
        <v>0.25</v>
      </c>
      <c r="W8" s="105">
        <v>2.5</v>
      </c>
      <c r="X8" s="105">
        <v>2.5</v>
      </c>
      <c r="Y8" s="105">
        <v>0</v>
      </c>
      <c r="Z8" s="105">
        <v>0</v>
      </c>
      <c r="AA8" s="105">
        <v>0</v>
      </c>
      <c r="AB8" s="105">
        <v>9</v>
      </c>
      <c r="AC8" s="105">
        <v>0.8</v>
      </c>
      <c r="AD8" s="31">
        <v>1.25</v>
      </c>
      <c r="AE8" s="169">
        <v>2</v>
      </c>
      <c r="AF8" s="31">
        <v>0.8</v>
      </c>
      <c r="AG8" s="31">
        <v>1</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13">
        <v>8</v>
      </c>
      <c r="Q9" s="113">
        <v>34.4</v>
      </c>
      <c r="R9" s="113">
        <v>42</v>
      </c>
      <c r="S9" s="113" t="s">
        <v>225</v>
      </c>
      <c r="T9" s="105" t="s">
        <v>227</v>
      </c>
      <c r="U9" s="105">
        <v>0.5</v>
      </c>
      <c r="V9" s="105">
        <v>0.25</v>
      </c>
      <c r="W9" s="105">
        <v>2.5</v>
      </c>
      <c r="X9" s="105">
        <v>2.5</v>
      </c>
      <c r="Y9" s="105">
        <v>0</v>
      </c>
      <c r="Z9" s="105">
        <v>0</v>
      </c>
      <c r="AA9" s="105">
        <v>0</v>
      </c>
      <c r="AB9" s="105">
        <v>9</v>
      </c>
      <c r="AC9" s="105">
        <v>0.8</v>
      </c>
      <c r="AD9" s="31">
        <v>1.25</v>
      </c>
      <c r="AE9" s="169">
        <v>2</v>
      </c>
      <c r="AF9" s="31">
        <v>0.8</v>
      </c>
      <c r="AG9" s="31">
        <v>1</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13">
        <v>9</v>
      </c>
      <c r="Q10" s="113">
        <v>42</v>
      </c>
      <c r="R10" s="113">
        <v>46</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31">
        <v>1</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13">
        <v>10</v>
      </c>
      <c r="Q11" s="113">
        <v>46</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s="184">
        <v>9.49</v>
      </c>
      <c r="C13" s="184">
        <v>9.6999999999999993</v>
      </c>
      <c r="D13" s="184">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s="184">
        <v>9.6999999999999993</v>
      </c>
      <c r="C15" s="184">
        <v>9.6999999999999993</v>
      </c>
      <c r="D15" s="184">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s="182">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103" priority="4">
      <formula>$T2="Stevens"</formula>
    </cfRule>
  </conditionalFormatting>
  <conditionalFormatting sqref="U2:X11">
    <cfRule type="expression" dxfId="102" priority="3">
      <formula>$T2="Alm_Hamre"</formula>
    </cfRule>
  </conditionalFormatting>
  <conditionalFormatting sqref="U2:X11">
    <cfRule type="expression" dxfId="101" priority="2">
      <formula>$T2="ICP_18"</formula>
    </cfRule>
  </conditionalFormatting>
  <conditionalFormatting sqref="U2:X11">
    <cfRule type="expression" dxfId="100" priority="1">
      <formula>$T$2="Stevens"</formula>
    </cfRule>
  </conditionalFormatting>
  <dataValidations count="2">
    <dataValidation type="list" allowBlank="1" showInputMessage="1" showErrorMessage="1" sqref="S2:S11" xr:uid="{22E9C35F-DC10-4EAE-A7C1-1C22527D50F9}">
      <formula1>$A$67:$A$71</formula1>
    </dataValidation>
    <dataValidation type="list" allowBlank="1" showInputMessage="1" showErrorMessage="1" sqref="T2:T11" xr:uid="{2CE37AE8-939C-4442-9837-8D945348ADB6}">
      <formula1>$A$60:$A$63</formula1>
    </dataValidation>
  </dataValidations>
  <pageMargins left="0.7" right="0.7" top="0.75" bottom="0.75" header="0.3" footer="0.3"/>
  <pageSetup paperSize="9"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B9FB-33B6-4229-B4F5-A0173219C812}">
  <sheetPr>
    <tabColor rgb="FF7030A0"/>
  </sheetPr>
  <dimension ref="A1:AG71"/>
  <sheetViews>
    <sheetView zoomScale="70" zoomScaleNormal="70" workbookViewId="0">
      <selection activeCell="L20" sqref="L20"/>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v>
      </c>
      <c r="C2" s="196">
        <v>3</v>
      </c>
      <c r="D2" s="196">
        <v>12</v>
      </c>
      <c r="E2" s="196">
        <v>65</v>
      </c>
      <c r="G2" s="49">
        <v>0.215</v>
      </c>
      <c r="H2" s="50">
        <v>1.383</v>
      </c>
      <c r="I2" s="50" t="s">
        <v>197</v>
      </c>
      <c r="J2" s="51" t="s">
        <v>71</v>
      </c>
      <c r="K2" s="197"/>
      <c r="L2" s="107">
        <v>1</v>
      </c>
      <c r="M2" s="108">
        <v>0.1</v>
      </c>
      <c r="N2" s="109">
        <v>1</v>
      </c>
      <c r="P2" s="198">
        <v>1</v>
      </c>
      <c r="Q2" s="198">
        <v>0</v>
      </c>
      <c r="R2" s="198">
        <v>0.5</v>
      </c>
      <c r="S2" s="198" t="s">
        <v>223</v>
      </c>
      <c r="T2" s="104"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v>
      </c>
      <c r="C3" s="196">
        <v>3</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8"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152</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152</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152</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229</v>
      </c>
      <c r="T16" s="105" t="s">
        <v>152</v>
      </c>
      <c r="U16" s="105">
        <v>0.5</v>
      </c>
      <c r="V16" s="105">
        <v>0.25</v>
      </c>
      <c r="W16" s="105">
        <v>2.5</v>
      </c>
      <c r="X16" s="105">
        <v>2.5</v>
      </c>
      <c r="Y16" s="105">
        <v>0</v>
      </c>
      <c r="Z16" s="105">
        <v>0</v>
      </c>
      <c r="AA16" s="105">
        <v>0</v>
      </c>
      <c r="AB16" s="105">
        <v>9</v>
      </c>
      <c r="AC16" s="105">
        <v>0.8</v>
      </c>
      <c r="AD16" s="31">
        <v>1.25</v>
      </c>
      <c r="AE16" s="31">
        <f t="shared" si="0"/>
        <v>3.6176470588235294</v>
      </c>
      <c r="AF16" s="31">
        <v>1.25</v>
      </c>
    </row>
    <row r="17" spans="2:32" x14ac:dyDescent="0.25">
      <c r="G17" s="49">
        <v>3.722</v>
      </c>
      <c r="H17" s="50">
        <v>1.1399999999999999</v>
      </c>
      <c r="I17" s="50" t="s">
        <v>200</v>
      </c>
      <c r="J17" s="51" t="s">
        <v>199</v>
      </c>
      <c r="K17" s="197"/>
      <c r="P17" s="198">
        <v>16</v>
      </c>
      <c r="Q17" s="198">
        <f t="shared" si="1"/>
        <v>55</v>
      </c>
      <c r="R17" s="198">
        <v>61</v>
      </c>
      <c r="S17" s="198" t="s">
        <v>229</v>
      </c>
      <c r="T17" s="105" t="s">
        <v>152</v>
      </c>
      <c r="U17" s="105">
        <v>0.5</v>
      </c>
      <c r="V17" s="105">
        <v>0.25</v>
      </c>
      <c r="W17" s="105">
        <v>2.5</v>
      </c>
      <c r="X17" s="105">
        <v>2.5</v>
      </c>
      <c r="Y17" s="105">
        <v>0</v>
      </c>
      <c r="Z17" s="105">
        <v>0</v>
      </c>
      <c r="AA17" s="105">
        <v>0</v>
      </c>
      <c r="AB17" s="105">
        <v>9</v>
      </c>
      <c r="AC17" s="105">
        <v>0.8</v>
      </c>
      <c r="AD17" s="31">
        <v>1.25</v>
      </c>
      <c r="AE17" s="31">
        <f t="shared" si="0"/>
        <v>3.6176470588235294</v>
      </c>
      <c r="AF17" s="31">
        <v>1.25</v>
      </c>
    </row>
    <row r="18" spans="2:32" x14ac:dyDescent="0.25">
      <c r="G18" s="49">
        <v>4.077</v>
      </c>
      <c r="H18" s="50">
        <v>1.1399999999999999</v>
      </c>
      <c r="I18" s="50" t="s">
        <v>200</v>
      </c>
      <c r="J18" s="51" t="s">
        <v>199</v>
      </c>
      <c r="K18" s="197"/>
      <c r="P18" s="198">
        <v>17</v>
      </c>
      <c r="Q18" s="198">
        <f t="shared" si="1"/>
        <v>61</v>
      </c>
      <c r="R18" s="198">
        <v>80</v>
      </c>
      <c r="S18" s="198" t="s">
        <v>229</v>
      </c>
      <c r="T18" s="105" t="s">
        <v>152</v>
      </c>
      <c r="U18" s="105">
        <v>0.5</v>
      </c>
      <c r="V18" s="105">
        <v>0.25</v>
      </c>
      <c r="W18" s="105">
        <v>2.5</v>
      </c>
      <c r="X18" s="105">
        <v>2.5</v>
      </c>
      <c r="Y18" s="105">
        <v>0</v>
      </c>
      <c r="Z18" s="105">
        <v>0</v>
      </c>
      <c r="AA18" s="105">
        <v>0</v>
      </c>
      <c r="AB18" s="105">
        <v>9</v>
      </c>
      <c r="AC18" s="105">
        <v>0.8</v>
      </c>
      <c r="AD18" s="31">
        <v>1.25</v>
      </c>
      <c r="AE18" s="31">
        <f t="shared" si="0"/>
        <v>3.6176470588235294</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8">
    <cfRule type="expression" dxfId="675" priority="4">
      <formula>$T2="Stevens"</formula>
    </cfRule>
  </conditionalFormatting>
  <conditionalFormatting sqref="U2:X18">
    <cfRule type="expression" dxfId="674" priority="3">
      <formula>$T2="Alm_Hamre"</formula>
    </cfRule>
  </conditionalFormatting>
  <conditionalFormatting sqref="U2:X18">
    <cfRule type="expression" dxfId="673" priority="2">
      <formula>$T2="ICP_18"</formula>
    </cfRule>
  </conditionalFormatting>
  <conditionalFormatting sqref="U2:X18">
    <cfRule type="expression" dxfId="672" priority="1">
      <formula>$T$2="Stevens"</formula>
    </cfRule>
  </conditionalFormatting>
  <dataValidations count="2">
    <dataValidation type="list" allowBlank="1" showInputMessage="1" showErrorMessage="1" sqref="S2:S10" xr:uid="{E134ADAD-51A3-4EB5-B398-8AAC24072FA2}">
      <formula1>$A$67:$A$71</formula1>
    </dataValidation>
    <dataValidation type="list" allowBlank="1" showInputMessage="1" showErrorMessage="1" sqref="T2:T18" xr:uid="{220815A1-0A40-45D4-93FF-D93283F52843}">
      <formula1>$A$60:$A$63</formula1>
    </dataValidation>
  </dataValidations>
  <pageMargins left="0.7" right="0.7" top="0.75" bottom="0.75" header="0.3" footer="0.3"/>
  <pageSetup paperSize="9" orientation="portrait" horizontalDpi="300" verticalDpi="300" r:id="rId1"/>
  <legacyDrawing r:id="rId2"/>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B109-08A0-40A3-BFDB-A7E9B6B66053}">
  <sheetPr>
    <tabColor rgb="FFFF0000"/>
  </sheetPr>
  <dimension ref="A1:AG71"/>
  <sheetViews>
    <sheetView topLeftCell="M2" zoomScale="70" zoomScaleNormal="70" workbookViewId="0">
      <selection activeCell="B2" sqref="B2:AH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4.4000000000000004</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4.4000000000000004</v>
      </c>
      <c r="R4" s="113">
        <v>4.8</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4.8</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7</v>
      </c>
      <c r="R6" s="113">
        <v>11.6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11.6</v>
      </c>
      <c r="R7" s="113">
        <v>13.4</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13.4</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14</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15</v>
      </c>
      <c r="R10" s="113">
        <v>18.5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18.5</v>
      </c>
      <c r="R11" s="113">
        <v>21</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21</v>
      </c>
      <c r="R12" s="113">
        <v>41</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31">
        <v>1</v>
      </c>
    </row>
    <row r="13" spans="2:33" x14ac:dyDescent="0.25">
      <c r="B13">
        <v>9.39</v>
      </c>
      <c r="C13">
        <v>9.6</v>
      </c>
      <c r="D13" s="181">
        <v>2</v>
      </c>
      <c r="E13">
        <v>93</v>
      </c>
      <c r="G13" s="49">
        <v>3.3</v>
      </c>
      <c r="H13" s="50">
        <v>3</v>
      </c>
      <c r="I13" s="50" t="s">
        <v>198</v>
      </c>
      <c r="J13" s="51" t="s">
        <v>199</v>
      </c>
      <c r="K13" s="4"/>
      <c r="L13" s="49">
        <v>12</v>
      </c>
      <c r="M13" s="50">
        <v>51</v>
      </c>
      <c r="N13" s="51">
        <v>0</v>
      </c>
      <c r="P13" s="113">
        <v>12</v>
      </c>
      <c r="Q13" s="113">
        <v>41</v>
      </c>
      <c r="R13" s="113">
        <v>44</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1</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44</v>
      </c>
      <c r="R14" s="113">
        <v>48</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1</v>
      </c>
    </row>
    <row r="15" spans="2:33" x14ac:dyDescent="0.25">
      <c r="B15">
        <v>9.6</v>
      </c>
      <c r="C15">
        <v>9.6</v>
      </c>
      <c r="D15" s="181">
        <v>3</v>
      </c>
      <c r="E15">
        <v>83</v>
      </c>
      <c r="G15" s="49">
        <v>3.6819999999999999</v>
      </c>
      <c r="H15" s="50">
        <v>1.07</v>
      </c>
      <c r="I15" s="50" t="s">
        <v>200</v>
      </c>
      <c r="J15" s="51" t="s">
        <v>199</v>
      </c>
      <c r="K15" s="4"/>
      <c r="P15" s="113">
        <v>14</v>
      </c>
      <c r="Q15" s="113">
        <v>48</v>
      </c>
      <c r="R15" s="113">
        <v>55</v>
      </c>
      <c r="S15" s="113" t="s">
        <v>223</v>
      </c>
      <c r="T15" s="105" t="s">
        <v>227</v>
      </c>
      <c r="U15" s="105">
        <v>0.5</v>
      </c>
      <c r="V15" s="105">
        <v>0.25</v>
      </c>
      <c r="W15" s="105">
        <v>2.5</v>
      </c>
      <c r="X15" s="105">
        <v>2.5</v>
      </c>
      <c r="Y15" s="105">
        <v>0</v>
      </c>
      <c r="Z15" s="105">
        <v>0</v>
      </c>
      <c r="AA15" s="105">
        <v>0</v>
      </c>
      <c r="AB15" s="105">
        <v>9</v>
      </c>
      <c r="AC15" s="105">
        <v>0.8</v>
      </c>
      <c r="AD15" s="31">
        <v>1.25</v>
      </c>
      <c r="AE15" s="31">
        <f t="shared" ref="AE15:AE17" si="1">IF(T15="Alm_Hamre_2018",1.5,369/102)</f>
        <v>1.5</v>
      </c>
      <c r="AF15" s="31">
        <v>1.5</v>
      </c>
      <c r="AG15" s="31"/>
    </row>
    <row r="16" spans="2:33" x14ac:dyDescent="0.25">
      <c r="B16">
        <v>9.6</v>
      </c>
      <c r="C16">
        <v>9.6</v>
      </c>
      <c r="D16" s="181">
        <v>3</v>
      </c>
      <c r="E16">
        <v>83</v>
      </c>
      <c r="G16" s="49">
        <v>3.6970000000000001</v>
      </c>
      <c r="H16" s="50">
        <v>1.07</v>
      </c>
      <c r="I16" s="50" t="s">
        <v>200</v>
      </c>
      <c r="J16" s="51" t="s">
        <v>199</v>
      </c>
      <c r="K16" s="4"/>
      <c r="P16" s="113">
        <v>15</v>
      </c>
      <c r="Q16" s="113">
        <v>55</v>
      </c>
      <c r="R16" s="113">
        <v>63.5</v>
      </c>
      <c r="S16" s="113" t="s">
        <v>223</v>
      </c>
      <c r="T16" s="105" t="s">
        <v>227</v>
      </c>
      <c r="U16" s="105">
        <v>0.5</v>
      </c>
      <c r="V16" s="105">
        <v>0.25</v>
      </c>
      <c r="W16" s="105">
        <v>2.5</v>
      </c>
      <c r="X16" s="105">
        <v>2.5</v>
      </c>
      <c r="Y16" s="105">
        <v>0</v>
      </c>
      <c r="Z16" s="105">
        <v>0</v>
      </c>
      <c r="AA16" s="105">
        <v>0</v>
      </c>
      <c r="AB16" s="105">
        <v>9</v>
      </c>
      <c r="AC16" s="105">
        <v>0.8</v>
      </c>
      <c r="AD16" s="31">
        <v>1.25</v>
      </c>
      <c r="AE16" s="31">
        <f t="shared" si="1"/>
        <v>1.5</v>
      </c>
      <c r="AF16" s="31">
        <v>1.5</v>
      </c>
      <c r="AG16" s="31"/>
    </row>
    <row r="17" spans="2:33" x14ac:dyDescent="0.25">
      <c r="B17">
        <v>9.6</v>
      </c>
      <c r="C17">
        <v>9.6</v>
      </c>
      <c r="D17" s="181">
        <v>3</v>
      </c>
      <c r="E17">
        <v>91</v>
      </c>
      <c r="G17" s="49">
        <v>3.722</v>
      </c>
      <c r="H17" s="50">
        <v>1.1399999999999999</v>
      </c>
      <c r="I17" s="50" t="s">
        <v>200</v>
      </c>
      <c r="J17" s="51" t="s">
        <v>199</v>
      </c>
      <c r="K17" s="4"/>
      <c r="P17" s="113">
        <v>16</v>
      </c>
      <c r="Q17" s="113">
        <v>63.5</v>
      </c>
      <c r="R17" s="113">
        <v>80</v>
      </c>
      <c r="S17" s="113" t="s">
        <v>224</v>
      </c>
      <c r="T17" s="105" t="s">
        <v>227</v>
      </c>
      <c r="U17" s="105">
        <v>0.5</v>
      </c>
      <c r="V17" s="105">
        <v>0.25</v>
      </c>
      <c r="W17" s="105">
        <v>2.5</v>
      </c>
      <c r="X17" s="105">
        <v>2.5</v>
      </c>
      <c r="Y17" s="105">
        <v>0</v>
      </c>
      <c r="Z17" s="105">
        <v>0</v>
      </c>
      <c r="AA17" s="105">
        <v>0</v>
      </c>
      <c r="AB17" s="105">
        <v>9</v>
      </c>
      <c r="AC17" s="105">
        <v>0.8</v>
      </c>
      <c r="AD17" s="31">
        <v>1.25</v>
      </c>
      <c r="AE17" s="31">
        <f t="shared" si="1"/>
        <v>1.5</v>
      </c>
      <c r="AF17" s="31">
        <v>1.5</v>
      </c>
      <c r="AG17" s="31"/>
    </row>
    <row r="18" spans="2:33"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3"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3"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3"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3"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3"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3"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3"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3"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3"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3"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3"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3"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3"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3"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7">
    <cfRule type="expression" dxfId="99" priority="4">
      <formula>$T2="Stevens"</formula>
    </cfRule>
  </conditionalFormatting>
  <conditionalFormatting sqref="U2:X17">
    <cfRule type="expression" dxfId="98" priority="3">
      <formula>$T2="Alm_Hamre"</formula>
    </cfRule>
  </conditionalFormatting>
  <conditionalFormatting sqref="U2:X17">
    <cfRule type="expression" dxfId="97" priority="2">
      <formula>$T2="ICP_18"</formula>
    </cfRule>
  </conditionalFormatting>
  <conditionalFormatting sqref="U2:X17">
    <cfRule type="expression" dxfId="96" priority="1">
      <formula>$T$2="Stevens"</formula>
    </cfRule>
  </conditionalFormatting>
  <dataValidations count="2">
    <dataValidation type="list" allowBlank="1" showInputMessage="1" showErrorMessage="1" sqref="T2:T17" xr:uid="{A8F0B92E-A266-46FD-B5E0-33518AFE89D8}">
      <formula1>$A$60:$A$63</formula1>
    </dataValidation>
    <dataValidation type="list" allowBlank="1" showInputMessage="1" showErrorMessage="1" sqref="S2:S17" xr:uid="{8E4B4760-043F-4F02-B7EE-27BE8C07AFA7}">
      <formula1>$A$67:$A$71</formula1>
    </dataValidation>
  </dataValidations>
  <pageMargins left="0.7" right="0.7" top="0.75" bottom="0.75" header="0.3" footer="0.3"/>
  <pageSetup paperSize="9" orientation="portrait" horizontalDpi="300" verticalDpi="300" r:id="rId1"/>
  <legacyDrawing r:id="rId2"/>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1C9A1-FB57-44B3-8AF8-0057938B1F7A}">
  <sheetPr>
    <tabColor rgb="FFFF0000"/>
  </sheetPr>
  <dimension ref="A1:AG71"/>
  <sheetViews>
    <sheetView topLeftCell="Z1" zoomScale="70" zoomScaleNormal="70" workbookViewId="0">
      <selection activeCell="AG15" sqref="AG1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4.4000000000000004</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4.4000000000000004</v>
      </c>
      <c r="R4" s="113">
        <v>4.8</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4.8</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7</v>
      </c>
      <c r="R6" s="113">
        <v>11.6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11.6</v>
      </c>
      <c r="R7" s="113">
        <v>13.4</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13.4</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14</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15</v>
      </c>
      <c r="R10" s="113">
        <v>18.5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18.5</v>
      </c>
      <c r="R11" s="113">
        <v>21</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21</v>
      </c>
      <c r="R12" s="113">
        <v>41</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31">
        <v>2</v>
      </c>
    </row>
    <row r="13" spans="2:33" x14ac:dyDescent="0.25">
      <c r="B13">
        <v>9.39</v>
      </c>
      <c r="C13">
        <v>9.6</v>
      </c>
      <c r="D13" s="181">
        <v>2</v>
      </c>
      <c r="E13">
        <v>93</v>
      </c>
      <c r="G13" s="49">
        <v>3.3</v>
      </c>
      <c r="H13" s="50">
        <v>3</v>
      </c>
      <c r="I13" s="50" t="s">
        <v>198</v>
      </c>
      <c r="J13" s="51" t="s">
        <v>199</v>
      </c>
      <c r="K13" s="4"/>
      <c r="L13" s="49">
        <v>12</v>
      </c>
      <c r="M13" s="50">
        <v>51</v>
      </c>
      <c r="N13" s="51">
        <v>0</v>
      </c>
      <c r="P13" s="113">
        <v>12</v>
      </c>
      <c r="Q13" s="113">
        <v>41</v>
      </c>
      <c r="R13" s="113">
        <v>44</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2</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44</v>
      </c>
      <c r="R14" s="113">
        <v>48</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2</v>
      </c>
    </row>
    <row r="15" spans="2:33" x14ac:dyDescent="0.25">
      <c r="B15">
        <v>9.6</v>
      </c>
      <c r="C15">
        <v>9.6</v>
      </c>
      <c r="D15" s="181">
        <v>3</v>
      </c>
      <c r="E15">
        <v>83</v>
      </c>
      <c r="G15" s="49">
        <v>3.6819999999999999</v>
      </c>
      <c r="H15" s="50">
        <v>1.07</v>
      </c>
      <c r="I15" s="50" t="s">
        <v>200</v>
      </c>
      <c r="J15" s="51" t="s">
        <v>199</v>
      </c>
      <c r="K15" s="4"/>
      <c r="P15" s="113">
        <v>14</v>
      </c>
      <c r="Q15" s="113">
        <v>48</v>
      </c>
      <c r="R15" s="113">
        <v>55</v>
      </c>
      <c r="S15" s="113" t="s">
        <v>223</v>
      </c>
      <c r="T15" s="105" t="s">
        <v>227</v>
      </c>
      <c r="U15" s="105">
        <v>0.5</v>
      </c>
      <c r="V15" s="105">
        <v>0.25</v>
      </c>
      <c r="W15" s="105">
        <v>2.5</v>
      </c>
      <c r="X15" s="105">
        <v>2.5</v>
      </c>
      <c r="Y15" s="105">
        <v>0</v>
      </c>
      <c r="Z15" s="105">
        <v>0</v>
      </c>
      <c r="AA15" s="105">
        <v>0</v>
      </c>
      <c r="AB15" s="105">
        <v>9</v>
      </c>
      <c r="AC15" s="105">
        <v>0.8</v>
      </c>
      <c r="AD15" s="31">
        <v>1.25</v>
      </c>
      <c r="AE15" s="31">
        <f t="shared" ref="AE15:AE17" si="1">IF(T15="Alm_Hamre_2018",1.5,369/102)</f>
        <v>1.5</v>
      </c>
      <c r="AF15" s="31">
        <v>1.5</v>
      </c>
      <c r="AG15" s="31"/>
    </row>
    <row r="16" spans="2:33" x14ac:dyDescent="0.25">
      <c r="B16">
        <v>9.6</v>
      </c>
      <c r="C16">
        <v>9.6</v>
      </c>
      <c r="D16" s="181">
        <v>3</v>
      </c>
      <c r="E16">
        <v>83</v>
      </c>
      <c r="G16" s="49">
        <v>3.6970000000000001</v>
      </c>
      <c r="H16" s="50">
        <v>1.07</v>
      </c>
      <c r="I16" s="50" t="s">
        <v>200</v>
      </c>
      <c r="J16" s="51" t="s">
        <v>199</v>
      </c>
      <c r="K16" s="4"/>
      <c r="P16" s="113">
        <v>15</v>
      </c>
      <c r="Q16" s="113">
        <v>55</v>
      </c>
      <c r="R16" s="113">
        <v>63.5</v>
      </c>
      <c r="S16" s="113" t="s">
        <v>223</v>
      </c>
      <c r="T16" s="105" t="s">
        <v>227</v>
      </c>
      <c r="U16" s="105">
        <v>0.5</v>
      </c>
      <c r="V16" s="105">
        <v>0.25</v>
      </c>
      <c r="W16" s="105">
        <v>2.5</v>
      </c>
      <c r="X16" s="105">
        <v>2.5</v>
      </c>
      <c r="Y16" s="105">
        <v>0</v>
      </c>
      <c r="Z16" s="105">
        <v>0</v>
      </c>
      <c r="AA16" s="105">
        <v>0</v>
      </c>
      <c r="AB16" s="105">
        <v>9</v>
      </c>
      <c r="AC16" s="105">
        <v>0.8</v>
      </c>
      <c r="AD16" s="31">
        <v>1.25</v>
      </c>
      <c r="AE16" s="31">
        <f t="shared" si="1"/>
        <v>1.5</v>
      </c>
      <c r="AF16" s="31">
        <v>1.5</v>
      </c>
      <c r="AG16" s="31"/>
    </row>
    <row r="17" spans="2:33" x14ac:dyDescent="0.25">
      <c r="B17">
        <v>9.6</v>
      </c>
      <c r="C17">
        <v>9.6</v>
      </c>
      <c r="D17" s="181">
        <v>3</v>
      </c>
      <c r="E17">
        <v>91</v>
      </c>
      <c r="G17" s="49">
        <v>3.722</v>
      </c>
      <c r="H17" s="50">
        <v>1.1399999999999999</v>
      </c>
      <c r="I17" s="50" t="s">
        <v>200</v>
      </c>
      <c r="J17" s="51" t="s">
        <v>199</v>
      </c>
      <c r="K17" s="4"/>
      <c r="P17" s="113">
        <v>16</v>
      </c>
      <c r="Q17" s="113">
        <v>63.5</v>
      </c>
      <c r="R17" s="113">
        <v>80</v>
      </c>
      <c r="S17" s="113" t="s">
        <v>224</v>
      </c>
      <c r="T17" s="105" t="s">
        <v>227</v>
      </c>
      <c r="U17" s="105">
        <v>0.5</v>
      </c>
      <c r="V17" s="105">
        <v>0.25</v>
      </c>
      <c r="W17" s="105">
        <v>2.5</v>
      </c>
      <c r="X17" s="105">
        <v>2.5</v>
      </c>
      <c r="Y17" s="105">
        <v>0</v>
      </c>
      <c r="Z17" s="105">
        <v>0</v>
      </c>
      <c r="AA17" s="105">
        <v>0</v>
      </c>
      <c r="AB17" s="105">
        <v>9</v>
      </c>
      <c r="AC17" s="105">
        <v>0.8</v>
      </c>
      <c r="AD17" s="31">
        <v>1.25</v>
      </c>
      <c r="AE17" s="31">
        <f t="shared" si="1"/>
        <v>1.5</v>
      </c>
      <c r="AF17" s="31">
        <v>1.5</v>
      </c>
      <c r="AG17" s="31"/>
    </row>
    <row r="18" spans="2:33"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3"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3"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3"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3"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3"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3"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3"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3"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3"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3"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3"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3"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3"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3"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7">
    <cfRule type="expression" dxfId="95" priority="4">
      <formula>$T2="Stevens"</formula>
    </cfRule>
  </conditionalFormatting>
  <conditionalFormatting sqref="U2:X17">
    <cfRule type="expression" dxfId="94" priority="3">
      <formula>$T2="Alm_Hamre"</formula>
    </cfRule>
  </conditionalFormatting>
  <conditionalFormatting sqref="U2:X17">
    <cfRule type="expression" dxfId="93" priority="2">
      <formula>$T2="ICP_18"</formula>
    </cfRule>
  </conditionalFormatting>
  <conditionalFormatting sqref="U2:X17">
    <cfRule type="expression" dxfId="92" priority="1">
      <formula>$T$2="Stevens"</formula>
    </cfRule>
  </conditionalFormatting>
  <dataValidations count="2">
    <dataValidation type="list" allowBlank="1" showInputMessage="1" showErrorMessage="1" sqref="S2:S17" xr:uid="{123C21F0-2A34-4FBF-9B78-250D159CCEEE}">
      <formula1>$A$67:$A$71</formula1>
    </dataValidation>
    <dataValidation type="list" allowBlank="1" showInputMessage="1" showErrorMessage="1" sqref="T2:T17" xr:uid="{9240A947-625D-40A8-9315-32E2B184760F}">
      <formula1>$A$60:$A$63</formula1>
    </dataValidation>
  </dataValidations>
  <pageMargins left="0.7" right="0.7" top="0.75" bottom="0.75" header="0.3" footer="0.3"/>
  <pageSetup paperSize="9" orientation="portrait" horizontalDpi="300" verticalDpi="300" r:id="rId1"/>
  <legacyDrawing r:id="rId2"/>
</worksheet>
</file>

<file path=xl/worksheets/sheet1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8CA9D-BF8F-4F96-A5F1-29DDF1DC943A}">
  <sheetPr>
    <tabColor rgb="FFFF0000"/>
  </sheetPr>
  <dimension ref="A1:AG71"/>
  <sheetViews>
    <sheetView zoomScale="70" zoomScaleNormal="70" workbookViewId="0">
      <selection activeCell="AG12" sqref="AG1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4.4000000000000004</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4.4000000000000004</v>
      </c>
      <c r="R4" s="113">
        <v>4.8</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4.8</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7</v>
      </c>
      <c r="R6" s="113">
        <v>11.6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11.6</v>
      </c>
      <c r="R7" s="113">
        <v>13.4</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13.4</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14</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15</v>
      </c>
      <c r="R10" s="113">
        <v>18.5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18.5</v>
      </c>
      <c r="R11" s="113">
        <v>21</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21</v>
      </c>
      <c r="R12" s="113">
        <v>41</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183">
        <v>4</v>
      </c>
    </row>
    <row r="13" spans="2:33" x14ac:dyDescent="0.25">
      <c r="B13">
        <v>9.39</v>
      </c>
      <c r="C13">
        <v>9.6</v>
      </c>
      <c r="D13" s="181">
        <v>2</v>
      </c>
      <c r="E13">
        <v>93</v>
      </c>
      <c r="G13" s="49">
        <v>3.3</v>
      </c>
      <c r="H13" s="50">
        <v>3</v>
      </c>
      <c r="I13" s="50" t="s">
        <v>198</v>
      </c>
      <c r="J13" s="51" t="s">
        <v>199</v>
      </c>
      <c r="K13" s="4"/>
      <c r="L13" s="49">
        <v>12</v>
      </c>
      <c r="M13" s="50">
        <v>51</v>
      </c>
      <c r="N13" s="51">
        <v>0</v>
      </c>
      <c r="P13" s="113">
        <v>12</v>
      </c>
      <c r="Q13" s="113">
        <v>41</v>
      </c>
      <c r="R13" s="113">
        <v>44</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183">
        <v>4</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44</v>
      </c>
      <c r="R14" s="113">
        <v>48</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183">
        <v>2</v>
      </c>
    </row>
    <row r="15" spans="2:33" x14ac:dyDescent="0.25">
      <c r="B15">
        <v>9.6</v>
      </c>
      <c r="C15">
        <v>9.6</v>
      </c>
      <c r="D15" s="181">
        <v>3</v>
      </c>
      <c r="E15">
        <v>83</v>
      </c>
      <c r="G15" s="49">
        <v>3.6819999999999999</v>
      </c>
      <c r="H15" s="50">
        <v>1.07</v>
      </c>
      <c r="I15" s="50" t="s">
        <v>200</v>
      </c>
      <c r="J15" s="51" t="s">
        <v>199</v>
      </c>
      <c r="K15" s="4"/>
      <c r="P15" s="113">
        <v>14</v>
      </c>
      <c r="Q15" s="113">
        <v>48</v>
      </c>
      <c r="R15" s="113">
        <v>55</v>
      </c>
      <c r="S15" s="113" t="s">
        <v>223</v>
      </c>
      <c r="T15" s="105" t="s">
        <v>227</v>
      </c>
      <c r="U15" s="105">
        <v>0.5</v>
      </c>
      <c r="V15" s="105">
        <v>0.25</v>
      </c>
      <c r="W15" s="105">
        <v>2.5</v>
      </c>
      <c r="X15" s="105">
        <v>2.5</v>
      </c>
      <c r="Y15" s="105">
        <v>0</v>
      </c>
      <c r="Z15" s="105">
        <v>0</v>
      </c>
      <c r="AA15" s="105">
        <v>0</v>
      </c>
      <c r="AB15" s="105">
        <v>9</v>
      </c>
      <c r="AC15" s="105">
        <v>0.8</v>
      </c>
      <c r="AD15" s="31">
        <v>1.25</v>
      </c>
      <c r="AE15" s="31">
        <f t="shared" ref="AE15:AE17" si="1">IF(T15="Alm_Hamre_2018",1.5,369/102)</f>
        <v>1.5</v>
      </c>
      <c r="AF15" s="31">
        <v>1.5</v>
      </c>
      <c r="AG15" s="31"/>
    </row>
    <row r="16" spans="2:33" x14ac:dyDescent="0.25">
      <c r="B16">
        <v>9.6</v>
      </c>
      <c r="C16">
        <v>9.6</v>
      </c>
      <c r="D16" s="181">
        <v>3</v>
      </c>
      <c r="E16">
        <v>83</v>
      </c>
      <c r="G16" s="49">
        <v>3.6970000000000001</v>
      </c>
      <c r="H16" s="50">
        <v>1.07</v>
      </c>
      <c r="I16" s="50" t="s">
        <v>200</v>
      </c>
      <c r="J16" s="51" t="s">
        <v>199</v>
      </c>
      <c r="K16" s="4"/>
      <c r="P16" s="113">
        <v>15</v>
      </c>
      <c r="Q16" s="113">
        <v>55</v>
      </c>
      <c r="R16" s="113">
        <v>63.5</v>
      </c>
      <c r="S16" s="113" t="s">
        <v>223</v>
      </c>
      <c r="T16" s="105" t="s">
        <v>227</v>
      </c>
      <c r="U16" s="105">
        <v>0.5</v>
      </c>
      <c r="V16" s="105">
        <v>0.25</v>
      </c>
      <c r="W16" s="105">
        <v>2.5</v>
      </c>
      <c r="X16" s="105">
        <v>2.5</v>
      </c>
      <c r="Y16" s="105">
        <v>0</v>
      </c>
      <c r="Z16" s="105">
        <v>0</v>
      </c>
      <c r="AA16" s="105">
        <v>0</v>
      </c>
      <c r="AB16" s="105">
        <v>9</v>
      </c>
      <c r="AC16" s="105">
        <v>0.8</v>
      </c>
      <c r="AD16" s="31">
        <v>1.25</v>
      </c>
      <c r="AE16" s="31">
        <f t="shared" si="1"/>
        <v>1.5</v>
      </c>
      <c r="AF16" s="31">
        <v>1.5</v>
      </c>
      <c r="AG16" s="31"/>
    </row>
    <row r="17" spans="2:33" x14ac:dyDescent="0.25">
      <c r="B17">
        <v>9.6</v>
      </c>
      <c r="C17">
        <v>9.6</v>
      </c>
      <c r="D17" s="181">
        <v>3</v>
      </c>
      <c r="E17">
        <v>91</v>
      </c>
      <c r="G17" s="49">
        <v>3.722</v>
      </c>
      <c r="H17" s="50">
        <v>1.1399999999999999</v>
      </c>
      <c r="I17" s="50" t="s">
        <v>200</v>
      </c>
      <c r="J17" s="51" t="s">
        <v>199</v>
      </c>
      <c r="K17" s="4"/>
      <c r="P17" s="113">
        <v>16</v>
      </c>
      <c r="Q17" s="113">
        <v>63.5</v>
      </c>
      <c r="R17" s="113">
        <v>80</v>
      </c>
      <c r="S17" s="113" t="s">
        <v>224</v>
      </c>
      <c r="T17" s="105" t="s">
        <v>227</v>
      </c>
      <c r="U17" s="105">
        <v>0.5</v>
      </c>
      <c r="V17" s="105">
        <v>0.25</v>
      </c>
      <c r="W17" s="105">
        <v>2.5</v>
      </c>
      <c r="X17" s="105">
        <v>2.5</v>
      </c>
      <c r="Y17" s="105">
        <v>0</v>
      </c>
      <c r="Z17" s="105">
        <v>0</v>
      </c>
      <c r="AA17" s="105">
        <v>0</v>
      </c>
      <c r="AB17" s="105">
        <v>9</v>
      </c>
      <c r="AC17" s="105">
        <v>0.8</v>
      </c>
      <c r="AD17" s="31">
        <v>1.25</v>
      </c>
      <c r="AE17" s="31">
        <f t="shared" si="1"/>
        <v>1.5</v>
      </c>
      <c r="AF17" s="31">
        <v>1.5</v>
      </c>
      <c r="AG17" s="31"/>
    </row>
    <row r="18" spans="2:33"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3"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3"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3"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3"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3"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3"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3"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3"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3"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3"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3"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3"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3"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3"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7">
    <cfRule type="expression" dxfId="91" priority="4">
      <formula>$T2="Stevens"</formula>
    </cfRule>
  </conditionalFormatting>
  <conditionalFormatting sqref="U2:X17">
    <cfRule type="expression" dxfId="90" priority="3">
      <formula>$T2="Alm_Hamre"</formula>
    </cfRule>
  </conditionalFormatting>
  <conditionalFormatting sqref="U2:X17">
    <cfRule type="expression" dxfId="89" priority="2">
      <formula>$T2="ICP_18"</formula>
    </cfRule>
  </conditionalFormatting>
  <conditionalFormatting sqref="U2:X17">
    <cfRule type="expression" dxfId="88" priority="1">
      <formula>$T$2="Stevens"</formula>
    </cfRule>
  </conditionalFormatting>
  <dataValidations count="2">
    <dataValidation type="list" allowBlank="1" showInputMessage="1" showErrorMessage="1" sqref="T2:T17" xr:uid="{0C371BF6-C80F-4A41-99CA-6B6232E0BB14}">
      <formula1>$A$60:$A$63</formula1>
    </dataValidation>
    <dataValidation type="list" allowBlank="1" showInputMessage="1" showErrorMessage="1" sqref="S2:S17" xr:uid="{0CC8E73D-2EEF-4CB6-BFC3-A1E7F26E08C7}">
      <formula1>$A$67:$A$71</formula1>
    </dataValidation>
  </dataValidations>
  <pageMargins left="0.7" right="0.7" top="0.75" bottom="0.75" header="0.3" footer="0.3"/>
  <pageSetup paperSize="9" orientation="portrait" horizontalDpi="300" verticalDpi="300" r:id="rId1"/>
  <legacyDrawing r:id="rId2"/>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3786-0361-4476-9038-EF28BDB92812}">
  <sheetPr>
    <tabColor rgb="FFFF0000"/>
  </sheetPr>
  <dimension ref="A1:AG71"/>
  <sheetViews>
    <sheetView zoomScale="70" zoomScaleNormal="70" workbookViewId="0">
      <selection activeCell="M24" sqref="M2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4.4000000000000004</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4.4000000000000004</v>
      </c>
      <c r="R4" s="113">
        <v>4.8</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4.8</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7</v>
      </c>
      <c r="R6" s="113">
        <v>11.6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11.6</v>
      </c>
      <c r="R7" s="113">
        <v>13.4</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13.4</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14</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15</v>
      </c>
      <c r="R10" s="113">
        <v>18.5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18.5</v>
      </c>
      <c r="R11" s="113">
        <v>21</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21</v>
      </c>
      <c r="R12" s="113">
        <v>41</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183">
        <v>4</v>
      </c>
    </row>
    <row r="13" spans="2:33" x14ac:dyDescent="0.25">
      <c r="B13">
        <v>9.39</v>
      </c>
      <c r="C13">
        <v>9.6</v>
      </c>
      <c r="D13" s="181">
        <v>2</v>
      </c>
      <c r="E13">
        <v>93</v>
      </c>
      <c r="G13" s="49">
        <v>3.3</v>
      </c>
      <c r="H13" s="50">
        <v>3</v>
      </c>
      <c r="I13" s="50" t="s">
        <v>198</v>
      </c>
      <c r="J13" s="51" t="s">
        <v>199</v>
      </c>
      <c r="K13" s="4"/>
      <c r="L13" s="49">
        <v>12</v>
      </c>
      <c r="M13" s="50">
        <v>51</v>
      </c>
      <c r="N13" s="51">
        <v>0</v>
      </c>
      <c r="P13" s="113">
        <v>12</v>
      </c>
      <c r="Q13" s="113">
        <v>41</v>
      </c>
      <c r="R13" s="113">
        <v>44</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183">
        <v>4</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44</v>
      </c>
      <c r="R14" s="113">
        <v>48</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183">
        <v>2</v>
      </c>
    </row>
    <row r="15" spans="2:33" x14ac:dyDescent="0.25">
      <c r="B15">
        <v>9.6</v>
      </c>
      <c r="C15">
        <v>9.6</v>
      </c>
      <c r="D15" s="181">
        <v>3</v>
      </c>
      <c r="E15">
        <v>83</v>
      </c>
      <c r="G15" s="49">
        <v>3.6819999999999999</v>
      </c>
      <c r="H15" s="50">
        <v>1.07</v>
      </c>
      <c r="I15" s="50" t="s">
        <v>200</v>
      </c>
      <c r="J15" s="51" t="s">
        <v>199</v>
      </c>
      <c r="K15" s="4"/>
      <c r="P15" s="113">
        <v>14</v>
      </c>
      <c r="Q15" s="113">
        <v>48</v>
      </c>
      <c r="R15" s="113">
        <v>55</v>
      </c>
      <c r="S15" s="113" t="s">
        <v>223</v>
      </c>
      <c r="T15" s="105" t="s">
        <v>227</v>
      </c>
      <c r="U15" s="105">
        <v>0.5</v>
      </c>
      <c r="V15" s="105">
        <v>0.25</v>
      </c>
      <c r="W15" s="105">
        <v>2.5</v>
      </c>
      <c r="X15" s="105">
        <v>2.5</v>
      </c>
      <c r="Y15" s="105">
        <v>0</v>
      </c>
      <c r="Z15" s="105">
        <v>0</v>
      </c>
      <c r="AA15" s="105">
        <v>0</v>
      </c>
      <c r="AB15" s="105">
        <v>9</v>
      </c>
      <c r="AC15" s="105">
        <v>0.8</v>
      </c>
      <c r="AD15" s="31">
        <v>1.25</v>
      </c>
      <c r="AE15" s="31">
        <f t="shared" ref="AE15:AE17" si="1">IF(T15="Alm_Hamre_2018",1.5,369/102)</f>
        <v>1.5</v>
      </c>
      <c r="AF15" s="31">
        <v>1.5</v>
      </c>
      <c r="AG15" s="31"/>
    </row>
    <row r="16" spans="2:33" x14ac:dyDescent="0.25">
      <c r="B16">
        <v>9.6</v>
      </c>
      <c r="C16">
        <v>9.6</v>
      </c>
      <c r="D16" s="181">
        <v>3</v>
      </c>
      <c r="E16">
        <v>83</v>
      </c>
      <c r="G16" s="49">
        <v>3.6970000000000001</v>
      </c>
      <c r="H16" s="50">
        <v>1.07</v>
      </c>
      <c r="I16" s="50" t="s">
        <v>200</v>
      </c>
      <c r="J16" s="51" t="s">
        <v>199</v>
      </c>
      <c r="K16" s="4"/>
      <c r="P16" s="113">
        <v>15</v>
      </c>
      <c r="Q16" s="113">
        <v>55</v>
      </c>
      <c r="R16" s="113">
        <v>63.5</v>
      </c>
      <c r="S16" s="113" t="s">
        <v>223</v>
      </c>
      <c r="T16" s="105" t="s">
        <v>227</v>
      </c>
      <c r="U16" s="105">
        <v>0.5</v>
      </c>
      <c r="V16" s="105">
        <v>0.25</v>
      </c>
      <c r="W16" s="105">
        <v>2.5</v>
      </c>
      <c r="X16" s="105">
        <v>2.5</v>
      </c>
      <c r="Y16" s="105">
        <v>0</v>
      </c>
      <c r="Z16" s="105">
        <v>0</v>
      </c>
      <c r="AA16" s="105">
        <v>0</v>
      </c>
      <c r="AB16" s="105">
        <v>9</v>
      </c>
      <c r="AC16" s="105">
        <v>0.8</v>
      </c>
      <c r="AD16" s="31">
        <v>1.25</v>
      </c>
      <c r="AE16" s="31">
        <f t="shared" si="1"/>
        <v>1.5</v>
      </c>
      <c r="AF16" s="31">
        <v>1.5</v>
      </c>
      <c r="AG16" s="31"/>
    </row>
    <row r="17" spans="2:33" x14ac:dyDescent="0.25">
      <c r="B17">
        <v>9.6</v>
      </c>
      <c r="C17">
        <v>9.6</v>
      </c>
      <c r="D17" s="181">
        <v>3</v>
      </c>
      <c r="E17">
        <v>91</v>
      </c>
      <c r="G17" s="49">
        <v>3.722</v>
      </c>
      <c r="H17" s="50">
        <v>1.1399999999999999</v>
      </c>
      <c r="I17" s="50" t="s">
        <v>200</v>
      </c>
      <c r="J17" s="51" t="s">
        <v>199</v>
      </c>
      <c r="K17" s="4"/>
      <c r="P17" s="113">
        <v>16</v>
      </c>
      <c r="Q17" s="113">
        <v>63.5</v>
      </c>
      <c r="R17" s="113">
        <v>80</v>
      </c>
      <c r="S17" s="113" t="s">
        <v>224</v>
      </c>
      <c r="T17" s="105" t="s">
        <v>227</v>
      </c>
      <c r="U17" s="105">
        <v>0.5</v>
      </c>
      <c r="V17" s="105">
        <v>0.25</v>
      </c>
      <c r="W17" s="105">
        <v>2.5</v>
      </c>
      <c r="X17" s="105">
        <v>2.5</v>
      </c>
      <c r="Y17" s="105">
        <v>0</v>
      </c>
      <c r="Z17" s="105">
        <v>0</v>
      </c>
      <c r="AA17" s="105">
        <v>0</v>
      </c>
      <c r="AB17" s="105">
        <v>9</v>
      </c>
      <c r="AC17" s="105">
        <v>0.8</v>
      </c>
      <c r="AD17" s="31">
        <v>1.25</v>
      </c>
      <c r="AE17" s="31">
        <f t="shared" si="1"/>
        <v>1.5</v>
      </c>
      <c r="AF17" s="31">
        <v>1.5</v>
      </c>
      <c r="AG17" s="31"/>
    </row>
    <row r="18" spans="2:33"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3"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3"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3"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3"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3"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3"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3"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3"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3"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3"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3"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3"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3"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3"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7">
    <cfRule type="expression" dxfId="87" priority="4">
      <formula>$T2="Stevens"</formula>
    </cfRule>
  </conditionalFormatting>
  <conditionalFormatting sqref="U2:X17">
    <cfRule type="expression" dxfId="86" priority="3">
      <formula>$T2="Alm_Hamre"</formula>
    </cfRule>
  </conditionalFormatting>
  <conditionalFormatting sqref="U2:X17">
    <cfRule type="expression" dxfId="85" priority="2">
      <formula>$T2="ICP_18"</formula>
    </cfRule>
  </conditionalFormatting>
  <conditionalFormatting sqref="U2:X17">
    <cfRule type="expression" dxfId="84" priority="1">
      <formula>$T$2="Stevens"</formula>
    </cfRule>
  </conditionalFormatting>
  <dataValidations count="2">
    <dataValidation type="list" allowBlank="1" showInputMessage="1" showErrorMessage="1" sqref="S2:S17" xr:uid="{D9D3E182-0C39-496A-9E96-D3674BC130EF}">
      <formula1>$A$67:$A$71</formula1>
    </dataValidation>
    <dataValidation type="list" allowBlank="1" showInputMessage="1" showErrorMessage="1" sqref="T2:T17" xr:uid="{2BC7F24E-DF4B-4C6F-8FBD-60F391429E35}">
      <formula1>$A$60:$A$63</formula1>
    </dataValidation>
  </dataValidations>
  <pageMargins left="0.7" right="0.7" top="0.75" bottom="0.75" header="0.3" footer="0.3"/>
  <pageSetup paperSize="9" orientation="portrait" horizontalDpi="300" verticalDpi="300" r:id="rId1"/>
  <legacyDrawing r:id="rId2"/>
</worksheet>
</file>

<file path=xl/worksheets/sheet1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6598-408F-409B-A2A1-12C8744848DD}">
  <sheetPr>
    <tabColor rgb="FFFF0000"/>
  </sheetPr>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1</v>
      </c>
      <c r="R3" s="113">
        <v>4.4000000000000004</v>
      </c>
      <c r="S3" s="113" t="s">
        <v>223</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4.4000000000000004</v>
      </c>
      <c r="R4" s="113">
        <v>4.8</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4.8</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7</v>
      </c>
      <c r="R6" s="113">
        <v>11.6</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11.6</v>
      </c>
      <c r="R7" s="113">
        <v>13.4</v>
      </c>
      <c r="S7" s="113" t="s">
        <v>224</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13.4</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14</v>
      </c>
      <c r="R9" s="113">
        <v>15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15</v>
      </c>
      <c r="R10" s="113">
        <v>18.5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18.5</v>
      </c>
      <c r="R11" s="113">
        <v>21</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21</v>
      </c>
      <c r="R12" s="113">
        <v>41</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31">
        <v>1</v>
      </c>
    </row>
    <row r="13" spans="2:33" x14ac:dyDescent="0.25">
      <c r="B13">
        <v>9.39</v>
      </c>
      <c r="C13">
        <v>9.6</v>
      </c>
      <c r="D13" s="181">
        <v>2</v>
      </c>
      <c r="E13">
        <v>93</v>
      </c>
      <c r="G13" s="49">
        <v>3.3</v>
      </c>
      <c r="H13" s="50">
        <v>3</v>
      </c>
      <c r="I13" s="50" t="s">
        <v>198</v>
      </c>
      <c r="J13" s="51" t="s">
        <v>199</v>
      </c>
      <c r="K13" s="4"/>
      <c r="L13" s="49">
        <v>12</v>
      </c>
      <c r="M13" s="50">
        <v>51</v>
      </c>
      <c r="N13" s="51">
        <v>0</v>
      </c>
      <c r="P13" s="113">
        <v>12</v>
      </c>
      <c r="Q13" s="113">
        <v>41</v>
      </c>
      <c r="R13" s="113">
        <v>44</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1</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44</v>
      </c>
      <c r="R14" s="113">
        <v>48</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1</v>
      </c>
    </row>
    <row r="15" spans="2:33" x14ac:dyDescent="0.25">
      <c r="B15">
        <v>9.6</v>
      </c>
      <c r="C15">
        <v>9.6</v>
      </c>
      <c r="D15" s="181">
        <v>3</v>
      </c>
      <c r="E15">
        <v>83</v>
      </c>
      <c r="G15" s="49">
        <v>3.6819999999999999</v>
      </c>
      <c r="H15" s="50">
        <v>1.07</v>
      </c>
      <c r="I15" s="50" t="s">
        <v>200</v>
      </c>
      <c r="J15" s="51" t="s">
        <v>199</v>
      </c>
      <c r="K15" s="4"/>
      <c r="P15" s="113">
        <v>14</v>
      </c>
      <c r="Q15" s="113">
        <v>48</v>
      </c>
      <c r="R15" s="113">
        <v>55</v>
      </c>
      <c r="S15" s="113" t="s">
        <v>223</v>
      </c>
      <c r="T15" s="105" t="s">
        <v>227</v>
      </c>
      <c r="U15" s="105">
        <v>0.5</v>
      </c>
      <c r="V15" s="105">
        <v>0.25</v>
      </c>
      <c r="W15" s="105">
        <v>2.5</v>
      </c>
      <c r="X15" s="105">
        <v>2.5</v>
      </c>
      <c r="Y15" s="105">
        <v>0</v>
      </c>
      <c r="Z15" s="105">
        <v>0</v>
      </c>
      <c r="AA15" s="105">
        <v>0</v>
      </c>
      <c r="AB15" s="105">
        <v>9</v>
      </c>
      <c r="AC15" s="105">
        <v>0.8</v>
      </c>
      <c r="AD15" s="31">
        <v>1.25</v>
      </c>
      <c r="AE15" s="31">
        <f t="shared" ref="AE15:AE17" si="1">IF(T15="Alm_Hamre_2018",1.5,369/102)</f>
        <v>1.5</v>
      </c>
      <c r="AF15" s="31">
        <v>1.5</v>
      </c>
      <c r="AG15" s="31"/>
    </row>
    <row r="16" spans="2:33" x14ac:dyDescent="0.25">
      <c r="B16">
        <v>9.6</v>
      </c>
      <c r="C16">
        <v>9.6</v>
      </c>
      <c r="D16" s="181">
        <v>3</v>
      </c>
      <c r="E16">
        <v>83</v>
      </c>
      <c r="G16" s="49">
        <v>3.6970000000000001</v>
      </c>
      <c r="H16" s="50">
        <v>1.07</v>
      </c>
      <c r="I16" s="50" t="s">
        <v>200</v>
      </c>
      <c r="J16" s="51" t="s">
        <v>199</v>
      </c>
      <c r="K16" s="4"/>
      <c r="P16" s="113">
        <v>15</v>
      </c>
      <c r="Q16" s="113">
        <v>55</v>
      </c>
      <c r="R16" s="113">
        <v>63.5</v>
      </c>
      <c r="S16" s="113" t="s">
        <v>223</v>
      </c>
      <c r="T16" s="105" t="s">
        <v>227</v>
      </c>
      <c r="U16" s="105">
        <v>0.5</v>
      </c>
      <c r="V16" s="105">
        <v>0.25</v>
      </c>
      <c r="W16" s="105">
        <v>2.5</v>
      </c>
      <c r="X16" s="105">
        <v>2.5</v>
      </c>
      <c r="Y16" s="105">
        <v>0</v>
      </c>
      <c r="Z16" s="105">
        <v>0</v>
      </c>
      <c r="AA16" s="105">
        <v>0</v>
      </c>
      <c r="AB16" s="105">
        <v>9</v>
      </c>
      <c r="AC16" s="105">
        <v>0.8</v>
      </c>
      <c r="AD16" s="31">
        <v>1.25</v>
      </c>
      <c r="AE16" s="31">
        <f t="shared" si="1"/>
        <v>1.5</v>
      </c>
      <c r="AF16" s="31">
        <v>1.5</v>
      </c>
      <c r="AG16" s="31"/>
    </row>
    <row r="17" spans="2:33" x14ac:dyDescent="0.25">
      <c r="B17">
        <v>9.6</v>
      </c>
      <c r="C17">
        <v>9.6</v>
      </c>
      <c r="D17" s="181">
        <v>3</v>
      </c>
      <c r="E17">
        <v>91</v>
      </c>
      <c r="G17" s="49">
        <v>3.722</v>
      </c>
      <c r="H17" s="50">
        <v>1.1399999999999999</v>
      </c>
      <c r="I17" s="50" t="s">
        <v>200</v>
      </c>
      <c r="J17" s="51" t="s">
        <v>199</v>
      </c>
      <c r="K17" s="4"/>
      <c r="P17" s="113">
        <v>16</v>
      </c>
      <c r="Q17" s="113">
        <v>63.5</v>
      </c>
      <c r="R17" s="113">
        <v>80</v>
      </c>
      <c r="S17" s="113" t="s">
        <v>224</v>
      </c>
      <c r="T17" s="105" t="s">
        <v>227</v>
      </c>
      <c r="U17" s="105">
        <v>0.5</v>
      </c>
      <c r="V17" s="105">
        <v>0.25</v>
      </c>
      <c r="W17" s="105">
        <v>2.5</v>
      </c>
      <c r="X17" s="105">
        <v>2.5</v>
      </c>
      <c r="Y17" s="105">
        <v>0</v>
      </c>
      <c r="Z17" s="105">
        <v>0</v>
      </c>
      <c r="AA17" s="105">
        <v>0</v>
      </c>
      <c r="AB17" s="105">
        <v>9</v>
      </c>
      <c r="AC17" s="105">
        <v>0.8</v>
      </c>
      <c r="AD17" s="31">
        <v>1.25</v>
      </c>
      <c r="AE17" s="31">
        <f t="shared" si="1"/>
        <v>1.5</v>
      </c>
      <c r="AF17" s="31">
        <v>1.5</v>
      </c>
      <c r="AG17" s="31"/>
    </row>
    <row r="18" spans="2:33"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3"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3"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3"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3"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3"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3"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3"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3"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3"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3"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3"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3" x14ac:dyDescent="0.25">
      <c r="B30">
        <v>9.6</v>
      </c>
      <c r="C30">
        <v>9.6</v>
      </c>
      <c r="D30" s="181">
        <v>2.6</v>
      </c>
      <c r="E30" s="182">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3"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3"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7">
    <cfRule type="expression" dxfId="83" priority="4">
      <formula>$T2="Stevens"</formula>
    </cfRule>
  </conditionalFormatting>
  <conditionalFormatting sqref="U2:X17">
    <cfRule type="expression" dxfId="82" priority="3">
      <formula>$T2="Alm_Hamre"</formula>
    </cfRule>
  </conditionalFormatting>
  <conditionalFormatting sqref="U2:X17">
    <cfRule type="expression" dxfId="81" priority="2">
      <formula>$T2="ICP_18"</formula>
    </cfRule>
  </conditionalFormatting>
  <conditionalFormatting sqref="U2:X17">
    <cfRule type="expression" dxfId="80" priority="1">
      <formula>$T$2="Stevens"</formula>
    </cfRule>
  </conditionalFormatting>
  <dataValidations count="2">
    <dataValidation type="list" allowBlank="1" showInputMessage="1" showErrorMessage="1" sqref="S2:S17" xr:uid="{05E8FC47-A307-421A-860A-AD29D1E7FA31}">
      <formula1>$A$67:$A$71</formula1>
    </dataValidation>
    <dataValidation type="list" allowBlank="1" showInputMessage="1" showErrorMessage="1" sqref="T2:T17" xr:uid="{5C6A4350-8422-4A01-ACB2-0F0E5A0A93A3}">
      <formula1>$A$60:$A$63</formula1>
    </dataValidation>
  </dataValidations>
  <pageMargins left="0.7" right="0.7" top="0.75" bottom="0.75" header="0.3" footer="0.3"/>
  <pageSetup paperSize="9" orientation="portrait" horizontalDpi="300" verticalDpi="300" r:id="rId1"/>
  <legacyDrawing r:id="rId2"/>
</worksheet>
</file>

<file path=xl/worksheets/sheet1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5AE5-4332-4B91-BE04-0466D5EAC625}">
  <sheetPr>
    <tabColor rgb="FFFF0000"/>
  </sheetPr>
  <dimension ref="A1:AG71"/>
  <sheetViews>
    <sheetView topLeftCell="A2" zoomScale="70" zoomScaleNormal="70" workbookViewId="0">
      <selection activeCell="B2" sqref="B2:AG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v>
      </c>
      <c r="R3" s="113">
        <v>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12</v>
      </c>
      <c r="R7" s="113">
        <v>24</v>
      </c>
      <c r="S7" s="113" t="s">
        <v>225</v>
      </c>
      <c r="T7" s="105" t="s">
        <v>227</v>
      </c>
      <c r="U7" s="105">
        <v>0.5</v>
      </c>
      <c r="V7" s="105">
        <v>0.25</v>
      </c>
      <c r="W7" s="105">
        <v>2.5</v>
      </c>
      <c r="X7" s="105">
        <v>2.5</v>
      </c>
      <c r="Y7" s="105">
        <v>0</v>
      </c>
      <c r="Z7" s="105">
        <v>0</v>
      </c>
      <c r="AA7" s="105">
        <v>0</v>
      </c>
      <c r="AB7" s="105">
        <v>9</v>
      </c>
      <c r="AC7" s="105">
        <v>0.8</v>
      </c>
      <c r="AD7" s="31">
        <v>1.25</v>
      </c>
      <c r="AE7" s="169">
        <v>2</v>
      </c>
      <c r="AF7" s="31">
        <v>0.8</v>
      </c>
      <c r="AG7" s="31">
        <v>1</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24</v>
      </c>
      <c r="R8" s="113">
        <v>36</v>
      </c>
      <c r="S8" s="113" t="s">
        <v>225</v>
      </c>
      <c r="T8" s="105" t="s">
        <v>227</v>
      </c>
      <c r="U8" s="105">
        <v>0.5</v>
      </c>
      <c r="V8" s="105">
        <v>0.25</v>
      </c>
      <c r="W8" s="105">
        <v>2.5</v>
      </c>
      <c r="X8" s="105">
        <v>2.5</v>
      </c>
      <c r="Y8" s="105">
        <v>0</v>
      </c>
      <c r="Z8" s="105">
        <v>0</v>
      </c>
      <c r="AA8" s="105">
        <v>0</v>
      </c>
      <c r="AB8" s="105">
        <v>9</v>
      </c>
      <c r="AC8" s="105">
        <v>0.8</v>
      </c>
      <c r="AD8" s="31">
        <v>1.25</v>
      </c>
      <c r="AE8" s="169">
        <v>2</v>
      </c>
      <c r="AF8" s="31">
        <v>0.8</v>
      </c>
      <c r="AG8" s="31">
        <v>1</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36</v>
      </c>
      <c r="R9" s="113">
        <v>80</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9">
    <cfRule type="expression" dxfId="79" priority="4">
      <formula>$T2="Stevens"</formula>
    </cfRule>
  </conditionalFormatting>
  <conditionalFormatting sqref="U2:X9">
    <cfRule type="expression" dxfId="78" priority="3">
      <formula>$T2="Alm_Hamre"</formula>
    </cfRule>
  </conditionalFormatting>
  <conditionalFormatting sqref="U2:X9">
    <cfRule type="expression" dxfId="77" priority="2">
      <formula>$T2="ICP_18"</formula>
    </cfRule>
  </conditionalFormatting>
  <conditionalFormatting sqref="U2:X9">
    <cfRule type="expression" dxfId="76" priority="1">
      <formula>$T$2="Stevens"</formula>
    </cfRule>
  </conditionalFormatting>
  <dataValidations count="2">
    <dataValidation type="list" allowBlank="1" showInputMessage="1" showErrorMessage="1" sqref="S2:S9" xr:uid="{3763565E-F401-4CC5-9B88-7516CE845915}">
      <formula1>$A$67:$A$71</formula1>
    </dataValidation>
    <dataValidation type="list" allowBlank="1" showInputMessage="1" showErrorMessage="1" sqref="T2:T9" xr:uid="{9498E357-068D-4D7B-8E48-695BA77E8451}">
      <formula1>$A$60:$A$63</formula1>
    </dataValidation>
  </dataValidations>
  <pageMargins left="0.7" right="0.7" top="0.75" bottom="0.75" header="0.3" footer="0.3"/>
  <pageSetup paperSize="9" orientation="portrait" horizontalDpi="300" verticalDpi="300" r:id="rId1"/>
  <legacyDrawing r:id="rId2"/>
</worksheet>
</file>

<file path=xl/worksheets/sheet1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99CB-56DF-4D69-9A6E-7EF5B037E2E1}">
  <sheetPr>
    <tabColor rgb="FFFF0000"/>
  </sheetPr>
  <dimension ref="A1:AG71"/>
  <sheetViews>
    <sheetView topLeftCell="N1" zoomScale="70" zoomScaleNormal="70" workbookViewId="0">
      <selection activeCell="AG9" sqref="AG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v>
      </c>
      <c r="R3" s="113">
        <v>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12</v>
      </c>
      <c r="R7" s="113">
        <v>24</v>
      </c>
      <c r="S7" s="113" t="s">
        <v>225</v>
      </c>
      <c r="T7" s="105" t="s">
        <v>227</v>
      </c>
      <c r="U7" s="105">
        <v>0.5</v>
      </c>
      <c r="V7" s="105">
        <v>0.25</v>
      </c>
      <c r="W7" s="105">
        <v>2.5</v>
      </c>
      <c r="X7" s="105">
        <v>2.5</v>
      </c>
      <c r="Y7" s="105">
        <v>0</v>
      </c>
      <c r="Z7" s="105">
        <v>0</v>
      </c>
      <c r="AA7" s="105">
        <v>0</v>
      </c>
      <c r="AB7" s="105">
        <v>9</v>
      </c>
      <c r="AC7" s="105">
        <v>0.8</v>
      </c>
      <c r="AD7" s="31">
        <v>1.25</v>
      </c>
      <c r="AE7" s="169">
        <v>2</v>
      </c>
      <c r="AF7" s="31">
        <v>0.8</v>
      </c>
      <c r="AG7" s="31">
        <v>2</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24</v>
      </c>
      <c r="R8" s="113">
        <v>36</v>
      </c>
      <c r="S8" s="113" t="s">
        <v>225</v>
      </c>
      <c r="T8" s="105" t="s">
        <v>227</v>
      </c>
      <c r="U8" s="105">
        <v>0.5</v>
      </c>
      <c r="V8" s="105">
        <v>0.25</v>
      </c>
      <c r="W8" s="105">
        <v>2.5</v>
      </c>
      <c r="X8" s="105">
        <v>2.5</v>
      </c>
      <c r="Y8" s="105">
        <v>0</v>
      </c>
      <c r="Z8" s="105">
        <v>0</v>
      </c>
      <c r="AA8" s="105">
        <v>0</v>
      </c>
      <c r="AB8" s="105">
        <v>9</v>
      </c>
      <c r="AC8" s="105">
        <v>0.8</v>
      </c>
      <c r="AD8" s="31">
        <v>1.25</v>
      </c>
      <c r="AE8" s="169">
        <v>2</v>
      </c>
      <c r="AF8" s="31">
        <v>0.8</v>
      </c>
      <c r="AG8" s="31">
        <v>2</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36</v>
      </c>
      <c r="R9" s="113">
        <v>80</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9">
    <cfRule type="expression" dxfId="75" priority="4">
      <formula>$T2="Stevens"</formula>
    </cfRule>
  </conditionalFormatting>
  <conditionalFormatting sqref="U2:X9">
    <cfRule type="expression" dxfId="74" priority="3">
      <formula>$T2="Alm_Hamre"</formula>
    </cfRule>
  </conditionalFormatting>
  <conditionalFormatting sqref="U2:X9">
    <cfRule type="expression" dxfId="73" priority="2">
      <formula>$T2="ICP_18"</formula>
    </cfRule>
  </conditionalFormatting>
  <conditionalFormatting sqref="U2:X9">
    <cfRule type="expression" dxfId="72" priority="1">
      <formula>$T$2="Stevens"</formula>
    </cfRule>
  </conditionalFormatting>
  <dataValidations count="2">
    <dataValidation type="list" allowBlank="1" showInputMessage="1" showErrorMessage="1" sqref="T2:T9" xr:uid="{66855341-D308-49EA-9B61-340746E9B758}">
      <formula1>$A$60:$A$63</formula1>
    </dataValidation>
    <dataValidation type="list" allowBlank="1" showInputMessage="1" showErrorMessage="1" sqref="S2:S9" xr:uid="{93E2D717-1709-48E2-8409-A3240B9055BB}">
      <formula1>$A$67:$A$71</formula1>
    </dataValidation>
  </dataValidations>
  <pageMargins left="0.7" right="0.7" top="0.75" bottom="0.75" header="0.3" footer="0.3"/>
  <pageSetup paperSize="9" orientation="portrait" horizontalDpi="300" verticalDpi="300" r:id="rId1"/>
  <legacyDrawing r:id="rId2"/>
</worksheet>
</file>

<file path=xl/worksheets/sheet1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762C-654B-49E5-9E2A-B3FFB4CA3A6B}">
  <sheetPr>
    <tabColor rgb="FFFF0000"/>
  </sheetPr>
  <dimension ref="A1:AG71"/>
  <sheetViews>
    <sheetView zoomScale="70" zoomScaleNormal="70" workbookViewId="0">
      <selection activeCell="AD18" sqref="AD1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f>R2</f>
        <v>0.7</v>
      </c>
      <c r="R3" s="113">
        <v>2</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f t="shared" ref="Q4:Q13" si="1">R3</f>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f t="shared" si="1"/>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f t="shared" si="1"/>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f t="shared" si="1"/>
        <v>12</v>
      </c>
      <c r="R7" s="113">
        <v>20</v>
      </c>
      <c r="S7" s="113" t="s">
        <v>225</v>
      </c>
      <c r="T7" s="105" t="s">
        <v>227</v>
      </c>
      <c r="U7" s="105">
        <v>0.5</v>
      </c>
      <c r="V7" s="105">
        <v>0.25</v>
      </c>
      <c r="W7" s="105">
        <v>2.5</v>
      </c>
      <c r="X7" s="105">
        <v>2.5</v>
      </c>
      <c r="Y7" s="105">
        <v>0</v>
      </c>
      <c r="Z7" s="105">
        <v>0</v>
      </c>
      <c r="AA7" s="105">
        <v>0</v>
      </c>
      <c r="AB7" s="105">
        <v>9</v>
      </c>
      <c r="AC7" s="105">
        <v>0.8</v>
      </c>
      <c r="AD7" s="31">
        <v>1.25</v>
      </c>
      <c r="AE7" s="169">
        <v>2</v>
      </c>
      <c r="AF7" s="31">
        <v>0.8</v>
      </c>
      <c r="AG7" s="183">
        <v>2</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f t="shared" si="1"/>
        <v>20</v>
      </c>
      <c r="R8" s="113">
        <v>24</v>
      </c>
      <c r="S8" s="113" t="s">
        <v>225</v>
      </c>
      <c r="T8" s="105" t="s">
        <v>227</v>
      </c>
      <c r="U8" s="105">
        <v>0.5</v>
      </c>
      <c r="V8" s="105">
        <v>0.25</v>
      </c>
      <c r="W8" s="105">
        <v>2.5</v>
      </c>
      <c r="X8" s="105">
        <v>2.5</v>
      </c>
      <c r="Y8" s="105">
        <v>0</v>
      </c>
      <c r="Z8" s="105">
        <v>0</v>
      </c>
      <c r="AA8" s="105">
        <v>0</v>
      </c>
      <c r="AB8" s="105">
        <v>9</v>
      </c>
      <c r="AC8" s="105">
        <v>0.8</v>
      </c>
      <c r="AD8" s="31">
        <v>1.25</v>
      </c>
      <c r="AE8" s="169">
        <v>2</v>
      </c>
      <c r="AF8" s="31">
        <v>0.8</v>
      </c>
      <c r="AG8" s="183">
        <v>4</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f t="shared" si="1"/>
        <v>24</v>
      </c>
      <c r="R9" s="113">
        <v>29</v>
      </c>
      <c r="S9" s="113" t="s">
        <v>225</v>
      </c>
      <c r="T9" s="105" t="s">
        <v>227</v>
      </c>
      <c r="U9" s="105">
        <v>0.5</v>
      </c>
      <c r="V9" s="105">
        <v>0.25</v>
      </c>
      <c r="W9" s="105">
        <v>2.5</v>
      </c>
      <c r="X9" s="105">
        <v>2.5</v>
      </c>
      <c r="Y9" s="105">
        <v>0</v>
      </c>
      <c r="Z9" s="105">
        <v>0</v>
      </c>
      <c r="AA9" s="105">
        <v>0</v>
      </c>
      <c r="AB9" s="105">
        <v>9</v>
      </c>
      <c r="AC9" s="105">
        <v>0.8</v>
      </c>
      <c r="AD9" s="31">
        <v>1.25</v>
      </c>
      <c r="AE9" s="169">
        <v>2</v>
      </c>
      <c r="AF9" s="31">
        <v>0.8</v>
      </c>
      <c r="AG9" s="185">
        <v>2</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f t="shared" si="1"/>
        <v>29</v>
      </c>
      <c r="R10" s="113">
        <v>33</v>
      </c>
      <c r="S10" s="113" t="s">
        <v>225</v>
      </c>
      <c r="T10" s="105" t="s">
        <v>227</v>
      </c>
      <c r="U10" s="105">
        <v>0.5</v>
      </c>
      <c r="V10" s="105">
        <v>0.25</v>
      </c>
      <c r="W10" s="105">
        <v>2.5</v>
      </c>
      <c r="X10" s="105">
        <v>2.5</v>
      </c>
      <c r="Y10" s="105">
        <v>0</v>
      </c>
      <c r="Z10" s="105">
        <v>0</v>
      </c>
      <c r="AA10" s="105">
        <v>0</v>
      </c>
      <c r="AB10" s="105">
        <v>9</v>
      </c>
      <c r="AC10" s="105">
        <v>0.8</v>
      </c>
      <c r="AD10" s="31">
        <v>1.25</v>
      </c>
      <c r="AE10" s="169">
        <v>2</v>
      </c>
      <c r="AF10" s="31">
        <v>0.8</v>
      </c>
      <c r="AG10" s="185">
        <v>4</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f t="shared" si="1"/>
        <v>33</v>
      </c>
      <c r="R11" s="113">
        <v>35.1</v>
      </c>
      <c r="S11" s="113" t="s">
        <v>225</v>
      </c>
      <c r="T11" s="105" t="s">
        <v>227</v>
      </c>
      <c r="U11" s="105">
        <v>0.5</v>
      </c>
      <c r="V11" s="105">
        <v>0.25</v>
      </c>
      <c r="W11" s="105">
        <v>2.5</v>
      </c>
      <c r="X11" s="105">
        <v>2.5</v>
      </c>
      <c r="Y11" s="105">
        <v>0</v>
      </c>
      <c r="Z11" s="105">
        <v>0</v>
      </c>
      <c r="AA11" s="105">
        <v>0</v>
      </c>
      <c r="AB11" s="105">
        <v>9</v>
      </c>
      <c r="AC11" s="105">
        <v>0.8</v>
      </c>
      <c r="AD11" s="31">
        <v>1.25</v>
      </c>
      <c r="AE11" s="169">
        <v>2</v>
      </c>
      <c r="AF11" s="31">
        <v>0.8</v>
      </c>
      <c r="AG11" s="185">
        <v>4</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f t="shared" si="1"/>
        <v>35.1</v>
      </c>
      <c r="R12" s="113">
        <v>36</v>
      </c>
      <c r="S12" s="113" t="s">
        <v>225</v>
      </c>
      <c r="T12" s="105" t="s">
        <v>227</v>
      </c>
      <c r="U12" s="105">
        <v>0.5</v>
      </c>
      <c r="V12" s="105">
        <v>0.25</v>
      </c>
      <c r="W12" s="105">
        <v>2.5</v>
      </c>
      <c r="X12" s="105">
        <v>2.5</v>
      </c>
      <c r="Y12" s="105">
        <v>0</v>
      </c>
      <c r="Z12" s="105">
        <v>0</v>
      </c>
      <c r="AA12" s="105">
        <v>0</v>
      </c>
      <c r="AB12" s="105">
        <v>9</v>
      </c>
      <c r="AC12" s="105">
        <v>0.8</v>
      </c>
      <c r="AD12" s="31">
        <v>1.25</v>
      </c>
      <c r="AE12" s="169">
        <v>2</v>
      </c>
      <c r="AF12" s="31">
        <v>0.8</v>
      </c>
      <c r="AG12" s="185">
        <v>2</v>
      </c>
    </row>
    <row r="13" spans="2:33" x14ac:dyDescent="0.25">
      <c r="B13">
        <v>9.39</v>
      </c>
      <c r="C13">
        <v>9.6</v>
      </c>
      <c r="D13" s="181">
        <v>2</v>
      </c>
      <c r="E13">
        <v>93</v>
      </c>
      <c r="G13" s="49">
        <v>3.3</v>
      </c>
      <c r="H13" s="50">
        <v>3</v>
      </c>
      <c r="I13" s="50" t="s">
        <v>198</v>
      </c>
      <c r="J13" s="51" t="s">
        <v>199</v>
      </c>
      <c r="K13" s="4"/>
      <c r="L13" s="49">
        <v>12</v>
      </c>
      <c r="M13" s="50">
        <v>51</v>
      </c>
      <c r="N13" s="51">
        <v>0</v>
      </c>
      <c r="P13" s="113">
        <v>12</v>
      </c>
      <c r="Q13" s="113">
        <f t="shared" si="1"/>
        <v>36</v>
      </c>
      <c r="R13" s="113">
        <v>80</v>
      </c>
      <c r="S13" s="113" t="s">
        <v>224</v>
      </c>
      <c r="T13" s="105" t="s">
        <v>227</v>
      </c>
      <c r="U13" s="105">
        <v>0.5</v>
      </c>
      <c r="V13" s="105">
        <v>0.25</v>
      </c>
      <c r="W13" s="105">
        <v>2.5</v>
      </c>
      <c r="X13" s="105">
        <v>2.5</v>
      </c>
      <c r="Y13" s="105">
        <v>0</v>
      </c>
      <c r="Z13" s="105">
        <v>0</v>
      </c>
      <c r="AA13" s="105">
        <v>0</v>
      </c>
      <c r="AB13" s="105">
        <v>9</v>
      </c>
      <c r="AC13" s="105">
        <v>0.8</v>
      </c>
      <c r="AD13" s="31">
        <v>1.25</v>
      </c>
      <c r="AE13" s="31">
        <f t="shared" ref="AE13" si="2">IF(T13="Alm_Hamre_2018",1.5,369/102)</f>
        <v>1.5</v>
      </c>
      <c r="AF13" s="31">
        <v>0.8</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3">
    <cfRule type="expression" dxfId="71" priority="4">
      <formula>$T2="Stevens"</formula>
    </cfRule>
  </conditionalFormatting>
  <conditionalFormatting sqref="U2:X13">
    <cfRule type="expression" dxfId="70" priority="3">
      <formula>$T2="Alm_Hamre"</formula>
    </cfRule>
  </conditionalFormatting>
  <conditionalFormatting sqref="U2:X13">
    <cfRule type="expression" dxfId="69" priority="2">
      <formula>$T2="ICP_18"</formula>
    </cfRule>
  </conditionalFormatting>
  <conditionalFormatting sqref="U2:X13">
    <cfRule type="expression" dxfId="68" priority="1">
      <formula>$T$2="Stevens"</formula>
    </cfRule>
  </conditionalFormatting>
  <dataValidations count="2">
    <dataValidation type="list" allowBlank="1" showInputMessage="1" showErrorMessage="1" sqref="T2:T13" xr:uid="{8533C53D-5DB7-4432-9E3B-3AE66AF15EFB}">
      <formula1>$A$60:$A$63</formula1>
    </dataValidation>
    <dataValidation type="list" allowBlank="1" showInputMessage="1" showErrorMessage="1" sqref="S2:S9" xr:uid="{B4ADA069-EB68-4240-BE73-BD50479E61EA}">
      <formula1>$A$67:$A$71</formula1>
    </dataValidation>
  </dataValidations>
  <pageMargins left="0.7" right="0.7" top="0.75" bottom="0.75" header="0.3" footer="0.3"/>
  <pageSetup paperSize="9" orientation="portrait" horizontalDpi="300" verticalDpi="300" r:id="rId1"/>
  <legacyDrawing r:id="rId2"/>
</worksheet>
</file>

<file path=xl/worksheets/sheet1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4E4B-0F39-4E4C-87A9-88CC98332C86}">
  <sheetPr>
    <tabColor rgb="FFFF0000"/>
  </sheetPr>
  <dimension ref="A1:AG71"/>
  <sheetViews>
    <sheetView zoomScale="70" zoomScaleNormal="70" workbookViewId="0">
      <selection activeCell="P2" sqref="P2:AG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f>R2</f>
        <v>0.7</v>
      </c>
      <c r="R3" s="113">
        <v>2</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f t="shared" ref="Q4:Q13" si="1">R3</f>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f t="shared" si="1"/>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f t="shared" si="1"/>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f t="shared" si="1"/>
        <v>12</v>
      </c>
      <c r="R7" s="113">
        <v>20</v>
      </c>
      <c r="S7" s="113" t="s">
        <v>225</v>
      </c>
      <c r="T7" s="105" t="s">
        <v>227</v>
      </c>
      <c r="U7" s="105">
        <v>0.5</v>
      </c>
      <c r="V7" s="105">
        <v>0.25</v>
      </c>
      <c r="W7" s="105">
        <v>2.5</v>
      </c>
      <c r="X7" s="105">
        <v>2.5</v>
      </c>
      <c r="Y7" s="105">
        <v>0</v>
      </c>
      <c r="Z7" s="105">
        <v>0</v>
      </c>
      <c r="AA7" s="105">
        <v>0</v>
      </c>
      <c r="AB7" s="105">
        <v>9</v>
      </c>
      <c r="AC7" s="105">
        <v>0.8</v>
      </c>
      <c r="AD7" s="31">
        <v>1.25</v>
      </c>
      <c r="AE7" s="169">
        <v>2</v>
      </c>
      <c r="AF7" s="31">
        <v>0.8</v>
      </c>
      <c r="AG7" s="183">
        <v>2</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f t="shared" si="1"/>
        <v>20</v>
      </c>
      <c r="R8" s="113">
        <v>24</v>
      </c>
      <c r="S8" s="113" t="s">
        <v>225</v>
      </c>
      <c r="T8" s="105" t="s">
        <v>227</v>
      </c>
      <c r="U8" s="105">
        <v>0.5</v>
      </c>
      <c r="V8" s="105">
        <v>0.25</v>
      </c>
      <c r="W8" s="105">
        <v>2.5</v>
      </c>
      <c r="X8" s="105">
        <v>2.5</v>
      </c>
      <c r="Y8" s="105">
        <v>0</v>
      </c>
      <c r="Z8" s="105">
        <v>0</v>
      </c>
      <c r="AA8" s="105">
        <v>0</v>
      </c>
      <c r="AB8" s="105">
        <v>9</v>
      </c>
      <c r="AC8" s="105">
        <v>0.8</v>
      </c>
      <c r="AD8" s="31">
        <v>1.25</v>
      </c>
      <c r="AE8" s="169">
        <v>2</v>
      </c>
      <c r="AF8" s="31">
        <v>0.8</v>
      </c>
      <c r="AG8" s="183">
        <v>4</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f t="shared" si="1"/>
        <v>24</v>
      </c>
      <c r="R9" s="113">
        <v>29</v>
      </c>
      <c r="S9" s="113" t="s">
        <v>225</v>
      </c>
      <c r="T9" s="105" t="s">
        <v>227</v>
      </c>
      <c r="U9" s="105">
        <v>0.5</v>
      </c>
      <c r="V9" s="105">
        <v>0.25</v>
      </c>
      <c r="W9" s="105">
        <v>2.5</v>
      </c>
      <c r="X9" s="105">
        <v>2.5</v>
      </c>
      <c r="Y9" s="105">
        <v>0</v>
      </c>
      <c r="Z9" s="105">
        <v>0</v>
      </c>
      <c r="AA9" s="105">
        <v>0</v>
      </c>
      <c r="AB9" s="105">
        <v>9</v>
      </c>
      <c r="AC9" s="105">
        <v>0.8</v>
      </c>
      <c r="AD9" s="31">
        <v>1.25</v>
      </c>
      <c r="AE9" s="169">
        <v>2</v>
      </c>
      <c r="AF9" s="31">
        <v>0.8</v>
      </c>
      <c r="AG9" s="185">
        <v>2</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f t="shared" si="1"/>
        <v>29</v>
      </c>
      <c r="R10" s="113">
        <v>33</v>
      </c>
      <c r="S10" s="113" t="s">
        <v>225</v>
      </c>
      <c r="T10" s="105" t="s">
        <v>227</v>
      </c>
      <c r="U10" s="105">
        <v>0.5</v>
      </c>
      <c r="V10" s="105">
        <v>0.25</v>
      </c>
      <c r="W10" s="105">
        <v>2.5</v>
      </c>
      <c r="X10" s="105">
        <v>2.5</v>
      </c>
      <c r="Y10" s="105">
        <v>0</v>
      </c>
      <c r="Z10" s="105">
        <v>0</v>
      </c>
      <c r="AA10" s="105">
        <v>0</v>
      </c>
      <c r="AB10" s="105">
        <v>9</v>
      </c>
      <c r="AC10" s="105">
        <v>0.8</v>
      </c>
      <c r="AD10" s="31">
        <v>1.25</v>
      </c>
      <c r="AE10" s="169">
        <v>2</v>
      </c>
      <c r="AF10" s="31">
        <v>0.8</v>
      </c>
      <c r="AG10" s="185">
        <v>4</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f t="shared" si="1"/>
        <v>33</v>
      </c>
      <c r="R11" s="113">
        <v>35</v>
      </c>
      <c r="S11" s="113" t="s">
        <v>225</v>
      </c>
      <c r="T11" s="105" t="s">
        <v>227</v>
      </c>
      <c r="U11" s="105">
        <v>0.5</v>
      </c>
      <c r="V11" s="105">
        <v>0.25</v>
      </c>
      <c r="W11" s="105">
        <v>2.5</v>
      </c>
      <c r="X11" s="105">
        <v>2.5</v>
      </c>
      <c r="Y11" s="105">
        <v>0</v>
      </c>
      <c r="Z11" s="105">
        <v>0</v>
      </c>
      <c r="AA11" s="105">
        <v>0</v>
      </c>
      <c r="AB11" s="105">
        <v>9</v>
      </c>
      <c r="AC11" s="105">
        <v>0.8</v>
      </c>
      <c r="AD11" s="31">
        <v>1.25</v>
      </c>
      <c r="AE11" s="169">
        <v>2</v>
      </c>
      <c r="AF11" s="31">
        <v>0.8</v>
      </c>
      <c r="AG11" s="185">
        <v>4</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f t="shared" si="1"/>
        <v>35</v>
      </c>
      <c r="R12" s="113">
        <v>36</v>
      </c>
      <c r="S12" s="113" t="s">
        <v>225</v>
      </c>
      <c r="T12" s="105" t="s">
        <v>227</v>
      </c>
      <c r="U12" s="105">
        <v>0.5</v>
      </c>
      <c r="V12" s="105">
        <v>0.25</v>
      </c>
      <c r="W12" s="105">
        <v>2.5</v>
      </c>
      <c r="X12" s="105">
        <v>2.5</v>
      </c>
      <c r="Y12" s="105">
        <v>0</v>
      </c>
      <c r="Z12" s="105">
        <v>0</v>
      </c>
      <c r="AA12" s="105">
        <v>0</v>
      </c>
      <c r="AB12" s="105">
        <v>9</v>
      </c>
      <c r="AC12" s="105">
        <v>0.8</v>
      </c>
      <c r="AD12" s="31">
        <v>1.25</v>
      </c>
      <c r="AE12" s="169">
        <v>2</v>
      </c>
      <c r="AF12" s="31">
        <v>0.8</v>
      </c>
      <c r="AG12" s="185">
        <v>2</v>
      </c>
    </row>
    <row r="13" spans="2:33" x14ac:dyDescent="0.25">
      <c r="B13">
        <v>9.39</v>
      </c>
      <c r="C13">
        <v>9.6</v>
      </c>
      <c r="D13" s="181">
        <v>2</v>
      </c>
      <c r="E13">
        <v>93</v>
      </c>
      <c r="G13" s="49">
        <v>3.3</v>
      </c>
      <c r="H13" s="50">
        <v>3</v>
      </c>
      <c r="I13" s="50" t="s">
        <v>198</v>
      </c>
      <c r="J13" s="51" t="s">
        <v>199</v>
      </c>
      <c r="K13" s="4"/>
      <c r="L13" s="49">
        <v>12</v>
      </c>
      <c r="M13" s="50">
        <v>51</v>
      </c>
      <c r="N13" s="51">
        <v>0</v>
      </c>
      <c r="P13" s="113">
        <v>12</v>
      </c>
      <c r="Q13" s="113">
        <f t="shared" si="1"/>
        <v>36</v>
      </c>
      <c r="R13" s="113">
        <v>80</v>
      </c>
      <c r="S13" s="113" t="s">
        <v>224</v>
      </c>
      <c r="T13" s="105" t="s">
        <v>227</v>
      </c>
      <c r="U13" s="105">
        <v>0.5</v>
      </c>
      <c r="V13" s="105">
        <v>0.25</v>
      </c>
      <c r="W13" s="105">
        <v>2.5</v>
      </c>
      <c r="X13" s="105">
        <v>2.5</v>
      </c>
      <c r="Y13" s="105">
        <v>0</v>
      </c>
      <c r="Z13" s="105">
        <v>0</v>
      </c>
      <c r="AA13" s="105">
        <v>0</v>
      </c>
      <c r="AB13" s="105">
        <v>9</v>
      </c>
      <c r="AC13" s="105">
        <v>0.8</v>
      </c>
      <c r="AD13" s="31">
        <v>1.25</v>
      </c>
      <c r="AE13" s="31">
        <f t="shared" ref="AE13" si="2">IF(T13="Alm_Hamre_2018",1.5,369/102)</f>
        <v>1.5</v>
      </c>
      <c r="AF13" s="31">
        <v>0.8</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67" priority="4">
      <formula>$T2="Stevens"</formula>
    </cfRule>
  </conditionalFormatting>
  <conditionalFormatting sqref="U2:X13">
    <cfRule type="expression" dxfId="66" priority="3">
      <formula>$T2="Alm_Hamre"</formula>
    </cfRule>
  </conditionalFormatting>
  <conditionalFormatting sqref="U2:X13">
    <cfRule type="expression" dxfId="65" priority="2">
      <formula>$T2="ICP_18"</formula>
    </cfRule>
  </conditionalFormatting>
  <conditionalFormatting sqref="U2:X13">
    <cfRule type="expression" dxfId="64" priority="1">
      <formula>$T$2="Stevens"</formula>
    </cfRule>
  </conditionalFormatting>
  <dataValidations count="2">
    <dataValidation type="list" allowBlank="1" showInputMessage="1" showErrorMessage="1" sqref="S2:S9" xr:uid="{7F61C4C1-2603-4DCE-A75D-EB91C845AD05}">
      <formula1>$A$67:$A$71</formula1>
    </dataValidation>
    <dataValidation type="list" allowBlank="1" showInputMessage="1" showErrorMessage="1" sqref="T2:T13" xr:uid="{54558679-807E-4315-A897-F75DBDD1AA72}">
      <formula1>$A$60:$A$63</formula1>
    </dataValidation>
  </dataValidations>
  <pageMargins left="0.7" right="0.7" top="0.75" bottom="0.75" header="0.3" footer="0.3"/>
  <pageSetup paperSize="9" orientation="portrait" horizontalDpi="300" verticalDpi="300" r:id="rId1"/>
  <legacyDrawing r:id="rId2"/>
</worksheet>
</file>

<file path=xl/worksheets/sheet1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B104-DB5E-4F5F-B718-5B5B82265AED}">
  <sheetPr>
    <tabColor rgb="FFFF0000"/>
  </sheetPr>
  <dimension ref="A1:AG71"/>
  <sheetViews>
    <sheetView zoomScale="70" zoomScaleNormal="70" workbookViewId="0">
      <selection activeCell="P2" sqref="P2:S1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f>R2</f>
        <v>0.7</v>
      </c>
      <c r="R3" s="113">
        <v>2</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f t="shared" ref="Q4:Q13" si="1">R3</f>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f t="shared" si="1"/>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f t="shared" si="1"/>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f t="shared" si="1"/>
        <v>12</v>
      </c>
      <c r="R7" s="113">
        <v>20</v>
      </c>
      <c r="S7" s="113" t="s">
        <v>225</v>
      </c>
      <c r="T7" s="105" t="s">
        <v>227</v>
      </c>
      <c r="U7" s="105">
        <v>0.5</v>
      </c>
      <c r="V7" s="105">
        <v>0.25</v>
      </c>
      <c r="W7" s="105">
        <v>2.5</v>
      </c>
      <c r="X7" s="105">
        <v>2.5</v>
      </c>
      <c r="Y7" s="105">
        <v>0</v>
      </c>
      <c r="Z7" s="105">
        <v>0</v>
      </c>
      <c r="AA7" s="105">
        <v>0</v>
      </c>
      <c r="AB7" s="105">
        <v>9</v>
      </c>
      <c r="AC7" s="105">
        <v>0.8</v>
      </c>
      <c r="AD7" s="31">
        <v>1.25</v>
      </c>
      <c r="AE7" s="169">
        <v>2</v>
      </c>
      <c r="AF7" s="31">
        <v>0.8</v>
      </c>
      <c r="AG7" s="183">
        <v>2</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f t="shared" si="1"/>
        <v>20</v>
      </c>
      <c r="R8" s="113">
        <v>24</v>
      </c>
      <c r="S8" s="113" t="s">
        <v>225</v>
      </c>
      <c r="T8" s="105" t="s">
        <v>227</v>
      </c>
      <c r="U8" s="105">
        <v>0.5</v>
      </c>
      <c r="V8" s="105">
        <v>0.25</v>
      </c>
      <c r="W8" s="105">
        <v>2.5</v>
      </c>
      <c r="X8" s="105">
        <v>2.5</v>
      </c>
      <c r="Y8" s="105">
        <v>0</v>
      </c>
      <c r="Z8" s="105">
        <v>0</v>
      </c>
      <c r="AA8" s="105">
        <v>0</v>
      </c>
      <c r="AB8" s="105">
        <v>9</v>
      </c>
      <c r="AC8" s="105">
        <v>0.8</v>
      </c>
      <c r="AD8" s="31">
        <v>1.25</v>
      </c>
      <c r="AE8" s="169">
        <v>2</v>
      </c>
      <c r="AF8" s="31">
        <v>0.8</v>
      </c>
      <c r="AG8" s="183">
        <v>4</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f t="shared" si="1"/>
        <v>24</v>
      </c>
      <c r="R9" s="113">
        <v>29</v>
      </c>
      <c r="S9" s="113" t="s">
        <v>225</v>
      </c>
      <c r="T9" s="105" t="s">
        <v>227</v>
      </c>
      <c r="U9" s="105">
        <v>0.5</v>
      </c>
      <c r="V9" s="105">
        <v>0.25</v>
      </c>
      <c r="W9" s="105">
        <v>2.5</v>
      </c>
      <c r="X9" s="105">
        <v>2.5</v>
      </c>
      <c r="Y9" s="105">
        <v>0</v>
      </c>
      <c r="Z9" s="105">
        <v>0</v>
      </c>
      <c r="AA9" s="105">
        <v>0</v>
      </c>
      <c r="AB9" s="105">
        <v>9</v>
      </c>
      <c r="AC9" s="105">
        <v>0.8</v>
      </c>
      <c r="AD9" s="31">
        <v>1.25</v>
      </c>
      <c r="AE9" s="169">
        <v>2</v>
      </c>
      <c r="AF9" s="31">
        <v>0.8</v>
      </c>
      <c r="AG9" s="185">
        <v>2</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f t="shared" si="1"/>
        <v>29</v>
      </c>
      <c r="R10" s="113">
        <v>33</v>
      </c>
      <c r="S10" s="113" t="s">
        <v>225</v>
      </c>
      <c r="T10" s="105" t="s">
        <v>227</v>
      </c>
      <c r="U10" s="105">
        <v>0.5</v>
      </c>
      <c r="V10" s="105">
        <v>0.25</v>
      </c>
      <c r="W10" s="105">
        <v>2.5</v>
      </c>
      <c r="X10" s="105">
        <v>2.5</v>
      </c>
      <c r="Y10" s="105">
        <v>0</v>
      </c>
      <c r="Z10" s="105">
        <v>0</v>
      </c>
      <c r="AA10" s="105">
        <v>0</v>
      </c>
      <c r="AB10" s="105">
        <v>9</v>
      </c>
      <c r="AC10" s="105">
        <v>0.8</v>
      </c>
      <c r="AD10" s="31">
        <v>1.25</v>
      </c>
      <c r="AE10" s="169">
        <v>2</v>
      </c>
      <c r="AF10" s="31">
        <v>0.8</v>
      </c>
      <c r="AG10" s="185">
        <v>4</v>
      </c>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f t="shared" si="1"/>
        <v>33</v>
      </c>
      <c r="R11" s="113">
        <v>35.1</v>
      </c>
      <c r="S11" s="113" t="s">
        <v>225</v>
      </c>
      <c r="T11" s="105" t="s">
        <v>227</v>
      </c>
      <c r="U11" s="105">
        <v>0.5</v>
      </c>
      <c r="V11" s="105">
        <v>0.25</v>
      </c>
      <c r="W11" s="105">
        <v>2.5</v>
      </c>
      <c r="X11" s="105">
        <v>2.5</v>
      </c>
      <c r="Y11" s="105">
        <v>0</v>
      </c>
      <c r="Z11" s="105">
        <v>0</v>
      </c>
      <c r="AA11" s="105">
        <v>0</v>
      </c>
      <c r="AB11" s="105">
        <v>9</v>
      </c>
      <c r="AC11" s="105">
        <v>0.8</v>
      </c>
      <c r="AD11" s="31">
        <v>1.25</v>
      </c>
      <c r="AE11" s="169">
        <v>2</v>
      </c>
      <c r="AF11" s="31">
        <v>0.8</v>
      </c>
      <c r="AG11" s="185">
        <v>4</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f t="shared" si="1"/>
        <v>35.1</v>
      </c>
      <c r="R12" s="113">
        <v>36</v>
      </c>
      <c r="S12" s="113" t="s">
        <v>225</v>
      </c>
      <c r="T12" s="105" t="s">
        <v>227</v>
      </c>
      <c r="U12" s="105">
        <v>0.5</v>
      </c>
      <c r="V12" s="105">
        <v>0.25</v>
      </c>
      <c r="W12" s="105">
        <v>2.5</v>
      </c>
      <c r="X12" s="105">
        <v>2.5</v>
      </c>
      <c r="Y12" s="105">
        <v>0</v>
      </c>
      <c r="Z12" s="105">
        <v>0</v>
      </c>
      <c r="AA12" s="105">
        <v>0</v>
      </c>
      <c r="AB12" s="105">
        <v>9</v>
      </c>
      <c r="AC12" s="105">
        <v>0.8</v>
      </c>
      <c r="AD12" s="31">
        <v>1.25</v>
      </c>
      <c r="AE12" s="169">
        <v>2</v>
      </c>
      <c r="AF12" s="31">
        <v>0.8</v>
      </c>
      <c r="AG12" s="185">
        <v>2</v>
      </c>
    </row>
    <row r="13" spans="2:33" x14ac:dyDescent="0.25">
      <c r="B13">
        <v>9.39</v>
      </c>
      <c r="C13">
        <v>9.6</v>
      </c>
      <c r="D13" s="181">
        <v>2</v>
      </c>
      <c r="E13">
        <v>93</v>
      </c>
      <c r="G13" s="49">
        <v>3.3</v>
      </c>
      <c r="H13" s="50">
        <v>3</v>
      </c>
      <c r="I13" s="50" t="s">
        <v>198</v>
      </c>
      <c r="J13" s="51" t="s">
        <v>199</v>
      </c>
      <c r="K13" s="4"/>
      <c r="L13" s="49">
        <v>12</v>
      </c>
      <c r="M13" s="50">
        <v>51</v>
      </c>
      <c r="N13" s="51">
        <v>0</v>
      </c>
      <c r="P13" s="113">
        <v>12</v>
      </c>
      <c r="Q13" s="113">
        <f t="shared" si="1"/>
        <v>36</v>
      </c>
      <c r="R13" s="113">
        <v>80</v>
      </c>
      <c r="S13" s="113" t="s">
        <v>224</v>
      </c>
      <c r="T13" s="105" t="s">
        <v>227</v>
      </c>
      <c r="U13" s="105">
        <v>0.5</v>
      </c>
      <c r="V13" s="105">
        <v>0.25</v>
      </c>
      <c r="W13" s="105">
        <v>2.5</v>
      </c>
      <c r="X13" s="105">
        <v>2.5</v>
      </c>
      <c r="Y13" s="105">
        <v>0</v>
      </c>
      <c r="Z13" s="105">
        <v>0</v>
      </c>
      <c r="AA13" s="105">
        <v>0</v>
      </c>
      <c r="AB13" s="105">
        <v>9</v>
      </c>
      <c r="AC13" s="105">
        <v>0.8</v>
      </c>
      <c r="AD13" s="31">
        <v>1.25</v>
      </c>
      <c r="AE13" s="31">
        <f t="shared" ref="AE13" si="2">IF(T13="Alm_Hamre_2018",1.5,369/102)</f>
        <v>1.5</v>
      </c>
      <c r="AF13" s="31">
        <v>0.8</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3">
    <cfRule type="expression" dxfId="63" priority="4">
      <formula>$T2="Stevens"</formula>
    </cfRule>
  </conditionalFormatting>
  <conditionalFormatting sqref="U2:X13">
    <cfRule type="expression" dxfId="62" priority="3">
      <formula>$T2="Alm_Hamre"</formula>
    </cfRule>
  </conditionalFormatting>
  <conditionalFormatting sqref="U2:X13">
    <cfRule type="expression" dxfId="61" priority="2">
      <formula>$T2="ICP_18"</formula>
    </cfRule>
  </conditionalFormatting>
  <conditionalFormatting sqref="U2:X13">
    <cfRule type="expression" dxfId="60" priority="1">
      <formula>$T$2="Stevens"</formula>
    </cfRule>
  </conditionalFormatting>
  <dataValidations count="2">
    <dataValidation type="list" allowBlank="1" showInputMessage="1" showErrorMessage="1" sqref="T2:T13" xr:uid="{9660844C-12C0-475F-AC9C-C4E2844F7E0C}">
      <formula1>$A$60:$A$63</formula1>
    </dataValidation>
    <dataValidation type="list" allowBlank="1" showInputMessage="1" showErrorMessage="1" sqref="S2:S9" xr:uid="{A3B1617D-0995-4FA3-95A2-8EDB4852A273}">
      <formula1>$A$67:$A$71</formula1>
    </dataValidation>
  </dataValidations>
  <pageMargins left="0.7" right="0.7" top="0.75" bottom="0.75" header="0.3" footer="0.3"/>
  <pageSetup paperSize="9"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1E34-484B-4A2C-80D5-2EC856088F84}">
  <sheetPr>
    <tabColor rgb="FF7030A0"/>
  </sheetPr>
  <dimension ref="A1:AG71"/>
  <sheetViews>
    <sheetView zoomScale="70" zoomScaleNormal="70" workbookViewId="0">
      <selection activeCell="T2" sqref="T2:T11"/>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v>
      </c>
      <c r="C2" s="196">
        <v>3</v>
      </c>
      <c r="D2" s="196">
        <v>12</v>
      </c>
      <c r="E2" s="196">
        <v>65</v>
      </c>
      <c r="G2" s="49">
        <v>0.215</v>
      </c>
      <c r="H2" s="50">
        <v>1.383</v>
      </c>
      <c r="I2" s="50" t="s">
        <v>197</v>
      </c>
      <c r="J2" s="51" t="s">
        <v>71</v>
      </c>
      <c r="K2" s="197"/>
      <c r="L2" s="107">
        <v>1</v>
      </c>
      <c r="M2" s="108">
        <v>0.1</v>
      </c>
      <c r="N2" s="109">
        <v>1</v>
      </c>
      <c r="P2" s="198">
        <v>1</v>
      </c>
      <c r="Q2" s="198">
        <v>0</v>
      </c>
      <c r="R2" s="198">
        <v>1.7</v>
      </c>
      <c r="S2" s="198" t="s">
        <v>223</v>
      </c>
      <c r="T2" s="202"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v>
      </c>
      <c r="C3" s="196">
        <v>3</v>
      </c>
      <c r="D3" s="196">
        <v>60</v>
      </c>
      <c r="E3" s="196">
        <v>50</v>
      </c>
      <c r="G3" s="49">
        <v>1.1000000000000001</v>
      </c>
      <c r="H3" s="50">
        <v>3</v>
      </c>
      <c r="I3" s="50" t="s">
        <v>198</v>
      </c>
      <c r="J3" s="51" t="s">
        <v>199</v>
      </c>
      <c r="K3" s="197"/>
      <c r="L3" s="49">
        <v>2</v>
      </c>
      <c r="M3" s="50">
        <v>3</v>
      </c>
      <c r="N3" s="51">
        <v>0</v>
      </c>
      <c r="P3" s="198">
        <v>2</v>
      </c>
      <c r="Q3" s="198">
        <f>R2</f>
        <v>1.7</v>
      </c>
      <c r="R3" s="198">
        <v>2.5</v>
      </c>
      <c r="S3" s="198" t="s">
        <v>224</v>
      </c>
      <c r="T3" s="202" t="s">
        <v>395</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1" si="1">R3</f>
        <v>2.5</v>
      </c>
      <c r="R4" s="198">
        <v>4</v>
      </c>
      <c r="S4" s="198" t="s">
        <v>223</v>
      </c>
      <c r="T4" s="202"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4</v>
      </c>
      <c r="R5" s="198">
        <v>5.5</v>
      </c>
      <c r="S5" s="198" t="s">
        <v>223</v>
      </c>
      <c r="T5" s="202"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5.5</v>
      </c>
      <c r="R6" s="198">
        <v>9</v>
      </c>
      <c r="S6" s="198" t="s">
        <v>224</v>
      </c>
      <c r="T6" s="202" t="s">
        <v>395</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9</v>
      </c>
      <c r="R7" s="198">
        <v>14</v>
      </c>
      <c r="S7" s="198" t="s">
        <v>223</v>
      </c>
      <c r="T7" s="202"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14</v>
      </c>
      <c r="R8" s="198">
        <v>25</v>
      </c>
      <c r="S8" s="198" t="s">
        <v>224</v>
      </c>
      <c r="T8" s="202"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202" t="s">
        <v>395</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40.299999999999997</v>
      </c>
      <c r="R10" s="198">
        <v>43.8</v>
      </c>
      <c r="S10" s="198" t="s">
        <v>223</v>
      </c>
      <c r="T10" s="202"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202" t="s">
        <v>395</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671" priority="4">
      <formula>$T2="Stevens"</formula>
    </cfRule>
  </conditionalFormatting>
  <conditionalFormatting sqref="U2:X11">
    <cfRule type="expression" dxfId="670" priority="3">
      <formula>$T2="Alm_Hamre"</formula>
    </cfRule>
  </conditionalFormatting>
  <conditionalFormatting sqref="U2:X11">
    <cfRule type="expression" dxfId="669" priority="2">
      <formula>$T2="ICP_18"</formula>
    </cfRule>
  </conditionalFormatting>
  <conditionalFormatting sqref="U2:X11">
    <cfRule type="expression" dxfId="668" priority="1">
      <formula>$T$2="Stevens"</formula>
    </cfRule>
  </conditionalFormatting>
  <dataValidations count="3">
    <dataValidation type="list" allowBlank="1" showInputMessage="1" showErrorMessage="1" sqref="T10 T7 T2 T4:T5" xr:uid="{07A15F75-0981-4EA1-BB54-E6C566BEAE66}">
      <formula1>$A$60:$A$63</formula1>
    </dataValidation>
    <dataValidation type="list" allowBlank="1" showInputMessage="1" showErrorMessage="1" sqref="S2:S11" xr:uid="{BC11CFE8-5980-4481-B03F-B2532ED2AB35}">
      <formula1>$A$67:$A$71</formula1>
    </dataValidation>
    <dataValidation type="list" allowBlank="1" showInputMessage="1" showErrorMessage="1" sqref="T11 T8:T9 T6 T3" xr:uid="{CF643616-3CC9-4149-875C-4628F5B2907A}">
      <formula1>$A$60:$A$64</formula1>
    </dataValidation>
  </dataValidations>
  <pageMargins left="0.7" right="0.7" top="0.75" bottom="0.75" header="0.3" footer="0.3"/>
  <pageSetup paperSize="9" orientation="portrait" horizontalDpi="300" verticalDpi="300" r:id="rId1"/>
  <legacyDrawing r:id="rId2"/>
</worksheet>
</file>

<file path=xl/worksheets/sheet1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7CEA-7EB8-48A2-AE8F-35E879861C83}">
  <sheetPr>
    <tabColor rgb="FFFF0000"/>
  </sheetPr>
  <dimension ref="A1:AG71"/>
  <sheetViews>
    <sheetView zoomScale="70" zoomScaleNormal="70" workbookViewId="0">
      <selection activeCell="W8" sqref="W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v>
      </c>
      <c r="R3" s="113">
        <v>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12</v>
      </c>
      <c r="R7" s="113">
        <v>24</v>
      </c>
      <c r="S7" s="113" t="s">
        <v>225</v>
      </c>
      <c r="T7" s="105" t="s">
        <v>227</v>
      </c>
      <c r="U7" s="105">
        <v>0.5</v>
      </c>
      <c r="V7" s="105">
        <v>0.25</v>
      </c>
      <c r="W7" s="105">
        <v>2.5</v>
      </c>
      <c r="X7" s="105">
        <v>2.5</v>
      </c>
      <c r="Y7" s="105">
        <v>0</v>
      </c>
      <c r="Z7" s="105">
        <v>0</v>
      </c>
      <c r="AA7" s="105">
        <v>0</v>
      </c>
      <c r="AB7" s="105">
        <v>9</v>
      </c>
      <c r="AC7" s="105">
        <v>0.8</v>
      </c>
      <c r="AD7" s="31">
        <v>1.25</v>
      </c>
      <c r="AE7" s="169">
        <v>2</v>
      </c>
      <c r="AF7" s="31">
        <v>0.8</v>
      </c>
      <c r="AG7" s="183">
        <v>4</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24</v>
      </c>
      <c r="R8" s="113">
        <v>36</v>
      </c>
      <c r="S8" s="113" t="s">
        <v>225</v>
      </c>
      <c r="T8" s="105" t="s">
        <v>227</v>
      </c>
      <c r="U8" s="105">
        <v>0.5</v>
      </c>
      <c r="V8" s="105">
        <v>0.25</v>
      </c>
      <c r="W8" s="105">
        <v>2.5</v>
      </c>
      <c r="X8" s="105">
        <v>2.5</v>
      </c>
      <c r="Y8" s="105">
        <v>0</v>
      </c>
      <c r="Z8" s="105">
        <v>0</v>
      </c>
      <c r="AA8" s="105">
        <v>0</v>
      </c>
      <c r="AB8" s="105">
        <v>9</v>
      </c>
      <c r="AC8" s="105">
        <v>0.8</v>
      </c>
      <c r="AD8" s="31">
        <v>1.25</v>
      </c>
      <c r="AE8" s="169">
        <v>2</v>
      </c>
      <c r="AF8" s="31">
        <v>0.8</v>
      </c>
      <c r="AG8" s="183">
        <v>4</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36</v>
      </c>
      <c r="R9" s="113">
        <v>80</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9">
    <cfRule type="expression" dxfId="59" priority="4">
      <formula>$T2="Stevens"</formula>
    </cfRule>
  </conditionalFormatting>
  <conditionalFormatting sqref="U2:X9">
    <cfRule type="expression" dxfId="58" priority="3">
      <formula>$T2="Alm_Hamre"</formula>
    </cfRule>
  </conditionalFormatting>
  <conditionalFormatting sqref="U2:X9">
    <cfRule type="expression" dxfId="57" priority="2">
      <formula>$T2="ICP_18"</formula>
    </cfRule>
  </conditionalFormatting>
  <conditionalFormatting sqref="U2:X9">
    <cfRule type="expression" dxfId="56" priority="1">
      <formula>$T$2="Stevens"</formula>
    </cfRule>
  </conditionalFormatting>
  <dataValidations count="2">
    <dataValidation type="list" allowBlank="1" showInputMessage="1" showErrorMessage="1" sqref="S2:S9" xr:uid="{8A4659F6-0479-4629-A412-1CA1DA7435D2}">
      <formula1>$A$67:$A$71</formula1>
    </dataValidation>
    <dataValidation type="list" allowBlank="1" showInputMessage="1" showErrorMessage="1" sqref="T2:T9" xr:uid="{8EFB72AF-5FC5-4D1D-A392-9EEC20A8B3CE}">
      <formula1>$A$60:$A$63</formula1>
    </dataValidation>
  </dataValidations>
  <pageMargins left="0.7" right="0.7" top="0.75" bottom="0.75" header="0.3" footer="0.3"/>
  <pageSetup paperSize="9" orientation="portrait" horizontalDpi="300" verticalDpi="300" r:id="rId1"/>
  <legacyDrawing r:id="rId2"/>
</worksheet>
</file>

<file path=xl/worksheets/sheet1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0C2C-BD40-465E-9189-68D25E93C74F}">
  <sheetPr>
    <tabColor rgb="FFFF0000"/>
  </sheetPr>
  <dimension ref="A1:AG71"/>
  <sheetViews>
    <sheetView zoomScale="70" zoomScaleNormal="70" workbookViewId="0">
      <selection activeCell="I29" sqref="I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v>
      </c>
      <c r="R3" s="113">
        <v>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12</v>
      </c>
      <c r="R7" s="113">
        <v>24</v>
      </c>
      <c r="S7" s="113" t="s">
        <v>225</v>
      </c>
      <c r="T7" s="105" t="s">
        <v>227</v>
      </c>
      <c r="U7" s="105">
        <v>0.5</v>
      </c>
      <c r="V7" s="105">
        <v>0.25</v>
      </c>
      <c r="W7" s="105">
        <v>2.5</v>
      </c>
      <c r="X7" s="105">
        <v>2.5</v>
      </c>
      <c r="Y7" s="105">
        <v>0</v>
      </c>
      <c r="Z7" s="105">
        <v>0</v>
      </c>
      <c r="AA7" s="105">
        <v>0</v>
      </c>
      <c r="AB7" s="105">
        <v>9</v>
      </c>
      <c r="AC7" s="105">
        <v>0.8</v>
      </c>
      <c r="AD7" s="31">
        <v>1.25</v>
      </c>
      <c r="AE7" s="169">
        <v>2</v>
      </c>
      <c r="AF7" s="31">
        <v>0.8</v>
      </c>
      <c r="AG7" s="183">
        <v>4</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24</v>
      </c>
      <c r="R8" s="113">
        <v>36</v>
      </c>
      <c r="S8" s="113" t="s">
        <v>225</v>
      </c>
      <c r="T8" s="105" t="s">
        <v>227</v>
      </c>
      <c r="U8" s="105">
        <v>0.5</v>
      </c>
      <c r="V8" s="105">
        <v>0.25</v>
      </c>
      <c r="W8" s="105">
        <v>2.5</v>
      </c>
      <c r="X8" s="105">
        <v>2.5</v>
      </c>
      <c r="Y8" s="105">
        <v>0</v>
      </c>
      <c r="Z8" s="105">
        <v>0</v>
      </c>
      <c r="AA8" s="105">
        <v>0</v>
      </c>
      <c r="AB8" s="105">
        <v>9</v>
      </c>
      <c r="AC8" s="105">
        <v>0.8</v>
      </c>
      <c r="AD8" s="31">
        <v>1.25</v>
      </c>
      <c r="AE8" s="169">
        <v>2</v>
      </c>
      <c r="AF8" s="31">
        <v>0.8</v>
      </c>
      <c r="AG8" s="183">
        <v>4</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36</v>
      </c>
      <c r="R9" s="113">
        <v>80</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9">
    <cfRule type="expression" dxfId="55" priority="4">
      <formula>$T2="Stevens"</formula>
    </cfRule>
  </conditionalFormatting>
  <conditionalFormatting sqref="U2:X9">
    <cfRule type="expression" dxfId="54" priority="3">
      <formula>$T2="Alm_Hamre"</formula>
    </cfRule>
  </conditionalFormatting>
  <conditionalFormatting sqref="U2:X9">
    <cfRule type="expression" dxfId="53" priority="2">
      <formula>$T2="ICP_18"</formula>
    </cfRule>
  </conditionalFormatting>
  <conditionalFormatting sqref="U2:X9">
    <cfRule type="expression" dxfId="52" priority="1">
      <formula>$T$2="Stevens"</formula>
    </cfRule>
  </conditionalFormatting>
  <dataValidations count="2">
    <dataValidation type="list" allowBlank="1" showInputMessage="1" showErrorMessage="1" sqref="T2:T9" xr:uid="{5EB7C2A2-2FF3-49A0-904F-4D3E7716D335}">
      <formula1>$A$60:$A$63</formula1>
    </dataValidation>
    <dataValidation type="list" allowBlank="1" showInputMessage="1" showErrorMessage="1" sqref="S2:S9" xr:uid="{E2E352BD-63CA-4B77-860B-B8A9DF4A65B4}">
      <formula1>$A$67:$A$71</formula1>
    </dataValidation>
  </dataValidations>
  <pageMargins left="0.7" right="0.7" top="0.75" bottom="0.75" header="0.3" footer="0.3"/>
  <pageSetup paperSize="9" orientation="portrait" horizontalDpi="300" verticalDpi="300" r:id="rId1"/>
  <legacyDrawing r:id="rId2"/>
</worksheet>
</file>

<file path=xl/worksheets/sheet1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0FAD-0AD6-4BDD-8302-F9C8FC7D812F}">
  <sheetPr>
    <tabColor rgb="FFFF0000"/>
  </sheetPr>
  <dimension ref="A1:AG71"/>
  <sheetViews>
    <sheetView zoomScale="70" zoomScaleNormal="70" workbookViewId="0">
      <selection activeCell="T23" sqref="T2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v>
      </c>
      <c r="R3" s="113">
        <v>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2</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4</v>
      </c>
      <c r="R5" s="113">
        <v>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6</v>
      </c>
      <c r="R6" s="113">
        <v>12</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12</v>
      </c>
      <c r="R7" s="113">
        <v>24</v>
      </c>
      <c r="S7" s="113" t="s">
        <v>225</v>
      </c>
      <c r="T7" s="105" t="s">
        <v>227</v>
      </c>
      <c r="U7" s="105">
        <v>0.5</v>
      </c>
      <c r="V7" s="105">
        <v>0.25</v>
      </c>
      <c r="W7" s="105">
        <v>2.5</v>
      </c>
      <c r="X7" s="105">
        <v>2.5</v>
      </c>
      <c r="Y7" s="105">
        <v>0</v>
      </c>
      <c r="Z7" s="105">
        <v>0</v>
      </c>
      <c r="AA7" s="105">
        <v>0</v>
      </c>
      <c r="AB7" s="105">
        <v>9</v>
      </c>
      <c r="AC7" s="105">
        <v>0.8</v>
      </c>
      <c r="AD7" s="31">
        <v>1.25</v>
      </c>
      <c r="AE7" s="169">
        <v>2</v>
      </c>
      <c r="AF7" s="31">
        <v>0.8</v>
      </c>
      <c r="AG7" s="31">
        <v>1</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24</v>
      </c>
      <c r="R8" s="113">
        <v>36</v>
      </c>
      <c r="S8" s="113" t="s">
        <v>225</v>
      </c>
      <c r="T8" s="105" t="s">
        <v>227</v>
      </c>
      <c r="U8" s="105">
        <v>0.5</v>
      </c>
      <c r="V8" s="105">
        <v>0.25</v>
      </c>
      <c r="W8" s="105">
        <v>2.5</v>
      </c>
      <c r="X8" s="105">
        <v>2.5</v>
      </c>
      <c r="Y8" s="105">
        <v>0</v>
      </c>
      <c r="Z8" s="105">
        <v>0</v>
      </c>
      <c r="AA8" s="105">
        <v>0</v>
      </c>
      <c r="AB8" s="105">
        <v>9</v>
      </c>
      <c r="AC8" s="105">
        <v>0.8</v>
      </c>
      <c r="AD8" s="31">
        <v>1.25</v>
      </c>
      <c r="AE8" s="169">
        <v>2</v>
      </c>
      <c r="AF8" s="31">
        <v>0.8</v>
      </c>
      <c r="AG8" s="31">
        <v>1</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36</v>
      </c>
      <c r="R9" s="113">
        <v>80</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s="182">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9">
    <cfRule type="expression" dxfId="51" priority="4">
      <formula>$T2="Stevens"</formula>
    </cfRule>
  </conditionalFormatting>
  <conditionalFormatting sqref="U2:X9">
    <cfRule type="expression" dxfId="50" priority="3">
      <formula>$T2="Alm_Hamre"</formula>
    </cfRule>
  </conditionalFormatting>
  <conditionalFormatting sqref="U2:X9">
    <cfRule type="expression" dxfId="49" priority="2">
      <formula>$T2="ICP_18"</formula>
    </cfRule>
  </conditionalFormatting>
  <conditionalFormatting sqref="U2:X9">
    <cfRule type="expression" dxfId="48" priority="1">
      <formula>$T$2="Stevens"</formula>
    </cfRule>
  </conditionalFormatting>
  <dataValidations count="2">
    <dataValidation type="list" allowBlank="1" showInputMessage="1" showErrorMessage="1" sqref="T2:T9" xr:uid="{F5F04B92-201F-4E0D-B139-A1F8CC967F70}">
      <formula1>$A$60:$A$63</formula1>
    </dataValidation>
    <dataValidation type="list" allowBlank="1" showInputMessage="1" showErrorMessage="1" sqref="S2:S9" xr:uid="{D081284B-F597-4934-84FD-D451B17592CA}">
      <formula1>$A$67:$A$71</formula1>
    </dataValidation>
  </dataValidations>
  <pageMargins left="0.7" right="0.7" top="0.75" bottom="0.75" header="0.3" footer="0.3"/>
  <pageSetup paperSize="9" orientation="portrait" horizontalDpi="300" verticalDpi="300" r:id="rId1"/>
  <legacyDrawing r:id="rId2"/>
</worksheet>
</file>

<file path=xl/worksheets/sheet1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7FC67-A96A-4D85-93A5-1BDA37632844}">
  <sheetPr codeName="Sheet56"/>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31">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31">
        <v>1</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7" priority="4">
      <formula>$T2="Stevens"</formula>
    </cfRule>
  </conditionalFormatting>
  <conditionalFormatting sqref="U2:X11">
    <cfRule type="expression" dxfId="46" priority="3">
      <formula>$T2="Alm_Hamre"</formula>
    </cfRule>
  </conditionalFormatting>
  <conditionalFormatting sqref="U2:X11">
    <cfRule type="expression" dxfId="45" priority="2">
      <formula>$T2="ICP_18"</formula>
    </cfRule>
  </conditionalFormatting>
  <conditionalFormatting sqref="U2:X11">
    <cfRule type="expression" dxfId="44" priority="1">
      <formula>$T$2="Stevens"</formula>
    </cfRule>
  </conditionalFormatting>
  <dataValidations count="2">
    <dataValidation type="list" allowBlank="1" showInputMessage="1" showErrorMessage="1" sqref="T2:T11" xr:uid="{C4ABAD57-28B5-419D-A487-758FB4191EBB}">
      <formula1>$A$60:$A$63</formula1>
    </dataValidation>
    <dataValidation type="list" allowBlank="1" showInputMessage="1" showErrorMessage="1" sqref="S2:S11" xr:uid="{1AD1C02A-3E89-49D7-BEC5-FB864CB6F509}">
      <formula1>$A$67:$A$71</formula1>
    </dataValidation>
  </dataValidations>
  <pageMargins left="0.7" right="0.7" top="0.75" bottom="0.75" header="0.3" footer="0.3"/>
  <pageSetup paperSize="9" orientation="portrait" horizontalDpi="300" verticalDpi="300" r:id="rId1"/>
  <legacyDrawing r:id="rId2"/>
</worksheet>
</file>

<file path=xl/worksheets/sheet1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79E6-3651-41BC-87F9-29CD436B263E}">
  <sheetPr codeName="Sheet57"/>
  <dimension ref="A1:AG71"/>
  <sheetViews>
    <sheetView topLeftCell="W1" zoomScale="70" zoomScaleNormal="70" workbookViewId="0">
      <selection activeCell="AG11" sqref="AG11"/>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31">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31">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3" priority="4">
      <formula>$T2="Stevens"</formula>
    </cfRule>
  </conditionalFormatting>
  <conditionalFormatting sqref="U2:X11">
    <cfRule type="expression" dxfId="42" priority="3">
      <formula>$T2="Alm_Hamre"</formula>
    </cfRule>
  </conditionalFormatting>
  <conditionalFormatting sqref="U2:X11">
    <cfRule type="expression" dxfId="41" priority="2">
      <formula>$T2="ICP_18"</formula>
    </cfRule>
  </conditionalFormatting>
  <conditionalFormatting sqref="U2:X11">
    <cfRule type="expression" dxfId="40" priority="1">
      <formula>$T$2="Stevens"</formula>
    </cfRule>
  </conditionalFormatting>
  <dataValidations count="2">
    <dataValidation type="list" allowBlank="1" showInputMessage="1" showErrorMessage="1" sqref="S2:S11" xr:uid="{ADACB2DE-81C9-4910-83D1-7AC546EEFBE5}">
      <formula1>$A$67:$A$71</formula1>
    </dataValidation>
    <dataValidation type="list" allowBlank="1" showInputMessage="1" showErrorMessage="1" sqref="T2:T11" xr:uid="{7FE4E81B-F398-4191-BD9A-C6A90E6D8B30}">
      <formula1>$A$60:$A$63</formula1>
    </dataValidation>
  </dataValidations>
  <pageMargins left="0.7" right="0.7" top="0.75" bottom="0.75" header="0.3" footer="0.3"/>
  <pageSetup paperSize="9" orientation="portrait" horizontalDpi="300" verticalDpi="300" r:id="rId1"/>
  <legacyDrawing r:id="rId2"/>
</worksheet>
</file>

<file path=xl/worksheets/sheet1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AE83-0C52-4480-A1ED-F35F25C85456}">
  <dimension ref="A1:AG71"/>
  <sheetViews>
    <sheetView topLeftCell="L1" zoomScale="70" zoomScaleNormal="70" workbookViewId="0">
      <selection activeCell="AG10" sqref="AG1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128"/>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8"/>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128">
        <v>3</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128">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8">
        <v>3</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39" priority="4">
      <formula>$T2="Stevens"</formula>
    </cfRule>
  </conditionalFormatting>
  <conditionalFormatting sqref="U2:X11">
    <cfRule type="expression" dxfId="38" priority="3">
      <formula>$T2="Alm_Hamre"</formula>
    </cfRule>
  </conditionalFormatting>
  <conditionalFormatting sqref="U2:X11">
    <cfRule type="expression" dxfId="37" priority="2">
      <formula>$T2="ICP_18"</formula>
    </cfRule>
  </conditionalFormatting>
  <conditionalFormatting sqref="U2:X11">
    <cfRule type="expression" dxfId="36" priority="1">
      <formula>$T$2="Stevens"</formula>
    </cfRule>
  </conditionalFormatting>
  <dataValidations count="2">
    <dataValidation type="list" allowBlank="1" showInputMessage="1" showErrorMessage="1" sqref="S2:S11" xr:uid="{C982645B-D205-4843-8663-E04E56B09AA5}">
      <formula1>$A$67:$A$71</formula1>
    </dataValidation>
    <dataValidation type="list" allowBlank="1" showInputMessage="1" showErrorMessage="1" sqref="T2:T11" xr:uid="{B2A61234-8676-49BC-AE0E-DE53A07B60D3}">
      <formula1>$A$60:$A$63</formula1>
    </dataValidation>
  </dataValidations>
  <pageMargins left="0.7" right="0.7" top="0.75" bottom="0.75" header="0.3" footer="0.3"/>
  <pageSetup paperSize="9" orientation="portrait" horizontalDpi="300" verticalDpi="300" r:id="rId1"/>
  <legacyDrawing r:id="rId2"/>
</worksheet>
</file>

<file path=xl/worksheets/sheet1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01280-C306-400F-8D91-044276C6B34C}">
  <dimension ref="A1:AG71"/>
  <sheetViews>
    <sheetView zoomScale="70" zoomScaleNormal="70" workbookViewId="0">
      <selection activeCell="AH12" sqref="AH12"/>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128"/>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8"/>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128">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8">
        <v>4</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35" priority="4">
      <formula>$T2="Stevens"</formula>
    </cfRule>
  </conditionalFormatting>
  <conditionalFormatting sqref="U2:X11">
    <cfRule type="expression" dxfId="34" priority="3">
      <formula>$T2="Alm_Hamre"</formula>
    </cfRule>
  </conditionalFormatting>
  <conditionalFormatting sqref="U2:X11">
    <cfRule type="expression" dxfId="33" priority="2">
      <formula>$T2="ICP_18"</formula>
    </cfRule>
  </conditionalFormatting>
  <conditionalFormatting sqref="U2:X11">
    <cfRule type="expression" dxfId="32" priority="1">
      <formula>$T$2="Stevens"</formula>
    </cfRule>
  </conditionalFormatting>
  <dataValidations count="2">
    <dataValidation type="list" allowBlank="1" showInputMessage="1" showErrorMessage="1" sqref="S2:S11" xr:uid="{B2D4BA9E-C47A-4717-B537-561690098370}">
      <formula1>$A$67:$A$71</formula1>
    </dataValidation>
    <dataValidation type="list" allowBlank="1" showInputMessage="1" showErrorMessage="1" sqref="T2:T11" xr:uid="{2883A00C-BF63-4146-849D-91E705E01CCD}">
      <formula1>$A$60:$A$63</formula1>
    </dataValidation>
  </dataValidations>
  <pageMargins left="0.7" right="0.7" top="0.75" bottom="0.75" header="0.3" footer="0.3"/>
  <pageSetup paperSize="9" orientation="portrait" horizontalDpi="300" verticalDpi="300" r:id="rId1"/>
  <legacyDrawing r:id="rId2"/>
</worksheet>
</file>

<file path=xl/worksheets/sheet1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64674-CC8D-419E-B293-CF4535E36D72}">
  <sheetPr codeName="Sheet58"/>
  <dimension ref="A1:AG71"/>
  <sheetViews>
    <sheetView topLeftCell="L1" zoomScale="70" zoomScaleNormal="70" workbookViewId="0">
      <selection activeCell="AH12" sqref="AH12"/>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128"/>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8"/>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128">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8">
        <v>4</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31" priority="4">
      <formula>$T2="Stevens"</formula>
    </cfRule>
  </conditionalFormatting>
  <conditionalFormatting sqref="U2:X11">
    <cfRule type="expression" dxfId="30" priority="3">
      <formula>$T2="Alm_Hamre"</formula>
    </cfRule>
  </conditionalFormatting>
  <conditionalFormatting sqref="U2:X11">
    <cfRule type="expression" dxfId="29" priority="2">
      <formula>$T2="ICP_18"</formula>
    </cfRule>
  </conditionalFormatting>
  <conditionalFormatting sqref="U2:X11">
    <cfRule type="expression" dxfId="28" priority="1">
      <formula>$T$2="Stevens"</formula>
    </cfRule>
  </conditionalFormatting>
  <dataValidations count="2">
    <dataValidation type="list" allowBlank="1" showInputMessage="1" showErrorMessage="1" sqref="T2:T11" xr:uid="{447BC70C-79FC-4114-894E-DE2D5A41A3D2}">
      <formula1>$A$60:$A$63</formula1>
    </dataValidation>
    <dataValidation type="list" allowBlank="1" showInputMessage="1" showErrorMessage="1" sqref="S2:S11" xr:uid="{F01ABB44-03A2-46CB-9623-14EF74EDB035}">
      <formula1>$A$67:$A$71</formula1>
    </dataValidation>
  </dataValidations>
  <pageMargins left="0.7" right="0.7" top="0.75" bottom="0.75" header="0.3" footer="0.3"/>
  <pageSetup paperSize="9" orientation="portrait" horizontalDpi="300" verticalDpi="300" r:id="rId1"/>
  <legacyDrawing r:id="rId2"/>
</worksheet>
</file>

<file path=xl/worksheets/sheet1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5749-12A0-4528-B98F-66CE452C7CCA}">
  <sheetPr codeName="Sheet59"/>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19" max="19" width="11.8554687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5"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2.1</v>
      </c>
      <c r="S3" s="113"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2.1</v>
      </c>
      <c r="R4" s="113">
        <v>7</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7</v>
      </c>
      <c r="R5" s="113">
        <v>15.1</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15.1</v>
      </c>
      <c r="R6" s="113">
        <v>18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22.8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22.8</v>
      </c>
      <c r="R8" s="113">
        <v>25</v>
      </c>
      <c r="S8" s="113" t="s">
        <v>225</v>
      </c>
      <c r="T8" s="105" t="s">
        <v>227</v>
      </c>
      <c r="U8" s="105">
        <v>0.5</v>
      </c>
      <c r="V8" s="105">
        <v>0.25</v>
      </c>
      <c r="W8" s="105">
        <v>2.5</v>
      </c>
      <c r="X8" s="105">
        <v>2.5</v>
      </c>
      <c r="Y8" s="105">
        <v>0</v>
      </c>
      <c r="Z8" s="105">
        <v>0</v>
      </c>
      <c r="AA8" s="105">
        <v>0</v>
      </c>
      <c r="AB8" s="105">
        <v>9</v>
      </c>
      <c r="AC8" s="105">
        <v>0.8</v>
      </c>
      <c r="AD8" s="31">
        <v>1.25</v>
      </c>
      <c r="AE8" s="132">
        <v>2</v>
      </c>
      <c r="AF8" s="31">
        <v>0.8</v>
      </c>
      <c r="AG8" s="31">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25</v>
      </c>
      <c r="R9" s="113">
        <v>31.9</v>
      </c>
      <c r="S9" s="113" t="s">
        <v>225</v>
      </c>
      <c r="T9" s="105" t="s">
        <v>227</v>
      </c>
      <c r="U9" s="105">
        <v>0.5</v>
      </c>
      <c r="V9" s="105">
        <v>0.25</v>
      </c>
      <c r="W9" s="105">
        <v>2.5</v>
      </c>
      <c r="X9" s="105">
        <v>2.5</v>
      </c>
      <c r="Y9" s="105">
        <v>0</v>
      </c>
      <c r="Z9" s="105">
        <v>0</v>
      </c>
      <c r="AA9" s="105">
        <v>0</v>
      </c>
      <c r="AB9" s="105">
        <v>9</v>
      </c>
      <c r="AC9" s="105">
        <v>0.8</v>
      </c>
      <c r="AD9" s="31">
        <v>1.25</v>
      </c>
      <c r="AE9" s="132">
        <v>2</v>
      </c>
      <c r="AF9" s="31">
        <v>0.8</v>
      </c>
      <c r="AG9" s="31">
        <v>1</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31.9</v>
      </c>
      <c r="R10" s="113">
        <v>45</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45</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9.49</v>
      </c>
      <c r="C13">
        <v>9.6999999999999993</v>
      </c>
      <c r="D13">
        <v>2</v>
      </c>
      <c r="E13">
        <v>83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3"/>
      <c r="Q14" s="4"/>
      <c r="R14" s="4"/>
      <c r="S14" s="4"/>
      <c r="T14" s="4"/>
      <c r="U14" s="4"/>
      <c r="V14" s="4"/>
      <c r="W14" s="4"/>
      <c r="X14" s="4"/>
      <c r="Y14" s="4"/>
      <c r="Z14" s="4"/>
      <c r="AA14" s="4"/>
      <c r="AB14" s="4"/>
      <c r="AC14" s="4"/>
      <c r="AD14" s="4"/>
      <c r="AE14" s="5"/>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27" priority="4">
      <formula>$T2="Stevens"</formula>
    </cfRule>
  </conditionalFormatting>
  <conditionalFormatting sqref="U2:X11">
    <cfRule type="expression" dxfId="26" priority="3">
      <formula>$T2="Alm_Hamre"</formula>
    </cfRule>
  </conditionalFormatting>
  <conditionalFormatting sqref="U2:X11">
    <cfRule type="expression" dxfId="25" priority="2">
      <formula>$T2="ICP_18"</formula>
    </cfRule>
  </conditionalFormatting>
  <conditionalFormatting sqref="U2:X11">
    <cfRule type="expression" dxfId="24" priority="1">
      <formula>$T$2="Stevens"</formula>
    </cfRule>
  </conditionalFormatting>
  <dataValidations count="2">
    <dataValidation type="list" allowBlank="1" showInputMessage="1" showErrorMessage="1" sqref="S2:S11" xr:uid="{BCC25927-77A3-458E-B6FB-C490109C7E2F}">
      <formula1>$A$67:$A$71</formula1>
    </dataValidation>
    <dataValidation type="list" allowBlank="1" showInputMessage="1" showErrorMessage="1" sqref="T2:T11" xr:uid="{936FB0AB-1BB8-4FE6-A72C-AD88B2472539}">
      <formula1>$A$60:$A$63</formula1>
    </dataValidation>
  </dataValidations>
  <pageMargins left="0.7" right="0.7" top="0.75" bottom="0.75" header="0.3" footer="0.3"/>
  <pageSetup paperSize="9" orientation="portrait" horizontalDpi="300" verticalDpi="300" r:id="rId1"/>
  <legacyDrawing r:id="rId2"/>
</worksheet>
</file>

<file path=xl/worksheets/sheet1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A4E7-3EB0-4D49-A896-8198615A6330}">
  <sheetPr>
    <tabColor rgb="FFFF0000"/>
  </sheetPr>
  <dimension ref="A1:AG71"/>
  <sheetViews>
    <sheetView zoomScale="70" zoomScaleNormal="70" workbookViewId="0">
      <selection activeCell="AF19" sqref="AF1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0.75</v>
      </c>
      <c r="R3" s="113">
        <v>1.7</v>
      </c>
      <c r="S3" s="113" t="s">
        <v>223</v>
      </c>
      <c r="T3" s="105" t="s">
        <v>227</v>
      </c>
      <c r="U3" s="105">
        <v>0.5</v>
      </c>
      <c r="V3" s="105">
        <v>0.25</v>
      </c>
      <c r="W3" s="105">
        <v>2.5</v>
      </c>
      <c r="X3" s="105">
        <v>2.5</v>
      </c>
      <c r="Y3" s="105">
        <v>0</v>
      </c>
      <c r="Z3" s="105">
        <v>0</v>
      </c>
      <c r="AA3" s="105">
        <v>0</v>
      </c>
      <c r="AB3" s="105">
        <v>9</v>
      </c>
      <c r="AC3" s="105">
        <v>0.8</v>
      </c>
      <c r="AD3" s="31">
        <v>1.25</v>
      </c>
      <c r="AE3" s="31">
        <f t="shared" ref="AE3:AE10"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1.7</v>
      </c>
      <c r="R4" s="113">
        <v>2.9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2.9</v>
      </c>
      <c r="R5" s="113">
        <v>5.6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5.6</v>
      </c>
      <c r="R6" s="113">
        <v>7.5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7.5</v>
      </c>
      <c r="R7" s="113">
        <v>9.3000000000000007</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9.3000000000000007</v>
      </c>
      <c r="R8" s="113">
        <v>17.8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17.8</v>
      </c>
      <c r="R9" s="113">
        <v>27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27</v>
      </c>
      <c r="R10" s="113">
        <v>29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29</v>
      </c>
      <c r="R11" s="113">
        <v>32</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1</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32</v>
      </c>
      <c r="R12" s="113">
        <v>36.299999999999997</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v>1</v>
      </c>
    </row>
    <row r="13" spans="2:33" x14ac:dyDescent="0.25">
      <c r="B13">
        <v>9.39</v>
      </c>
      <c r="C13">
        <v>9.6</v>
      </c>
      <c r="D13" s="181">
        <v>2</v>
      </c>
      <c r="E13">
        <v>93</v>
      </c>
      <c r="G13" s="49">
        <v>3.3</v>
      </c>
      <c r="H13" s="50">
        <v>3</v>
      </c>
      <c r="I13" s="50" t="s">
        <v>198</v>
      </c>
      <c r="J13" s="51" t="s">
        <v>199</v>
      </c>
      <c r="K13" s="4"/>
      <c r="L13" s="49">
        <v>12</v>
      </c>
      <c r="M13" s="50">
        <v>51</v>
      </c>
      <c r="N13" s="51">
        <v>0</v>
      </c>
      <c r="P13" s="113">
        <v>12</v>
      </c>
      <c r="Q13" s="113">
        <v>36.299999999999997</v>
      </c>
      <c r="R13" s="113">
        <v>40</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1</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40</v>
      </c>
      <c r="R14" s="113">
        <v>44</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1</v>
      </c>
    </row>
    <row r="15" spans="2:33" x14ac:dyDescent="0.25">
      <c r="B15">
        <v>9.6</v>
      </c>
      <c r="C15">
        <v>9.6</v>
      </c>
      <c r="D15" s="181">
        <v>3</v>
      </c>
      <c r="E15">
        <v>83</v>
      </c>
      <c r="G15" s="49">
        <v>3.6819999999999999</v>
      </c>
      <c r="H15" s="50">
        <v>1.07</v>
      </c>
      <c r="I15" s="50" t="s">
        <v>200</v>
      </c>
      <c r="J15" s="51" t="s">
        <v>199</v>
      </c>
      <c r="K15" s="4"/>
      <c r="P15" s="113">
        <v>14</v>
      </c>
      <c r="Q15" s="113">
        <v>44</v>
      </c>
      <c r="R15" s="113">
        <v>50</v>
      </c>
      <c r="S15" s="113" t="s">
        <v>225</v>
      </c>
      <c r="T15" s="105" t="s">
        <v>227</v>
      </c>
      <c r="U15" s="105">
        <v>0.5</v>
      </c>
      <c r="V15" s="105">
        <v>0.25</v>
      </c>
      <c r="W15" s="105">
        <v>2.5</v>
      </c>
      <c r="X15" s="105">
        <v>2.5</v>
      </c>
      <c r="Y15" s="105">
        <v>0</v>
      </c>
      <c r="Z15" s="105">
        <v>0</v>
      </c>
      <c r="AA15" s="105">
        <v>0</v>
      </c>
      <c r="AB15" s="105">
        <v>9</v>
      </c>
      <c r="AC15" s="105">
        <v>0.8</v>
      </c>
      <c r="AD15" s="31">
        <v>1.25</v>
      </c>
      <c r="AE15" s="169">
        <v>2</v>
      </c>
      <c r="AF15" s="31">
        <v>2.5</v>
      </c>
      <c r="AG15" s="31">
        <v>1</v>
      </c>
    </row>
    <row r="16" spans="2:33" x14ac:dyDescent="0.25">
      <c r="B16">
        <v>9.6</v>
      </c>
      <c r="C16">
        <v>9.6</v>
      </c>
      <c r="D16" s="181">
        <v>3</v>
      </c>
      <c r="E16">
        <v>83</v>
      </c>
      <c r="G16" s="49">
        <v>3.6970000000000001</v>
      </c>
      <c r="H16" s="50">
        <v>1.07</v>
      </c>
      <c r="I16" s="50" t="s">
        <v>200</v>
      </c>
      <c r="J16" s="51" t="s">
        <v>199</v>
      </c>
      <c r="K16" s="4"/>
      <c r="P16" s="113">
        <v>15</v>
      </c>
      <c r="Q16" s="113">
        <v>50</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ref="AE16" si="1">IF(T16="Alm_Hamre_2018",1.5,369/102)</f>
        <v>1.5</v>
      </c>
      <c r="AF16" s="31">
        <v>3.5</v>
      </c>
      <c r="AG16" s="31"/>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6">
    <cfRule type="expression" dxfId="23" priority="4">
      <formula>$T2="Stevens"</formula>
    </cfRule>
  </conditionalFormatting>
  <conditionalFormatting sqref="U2:X16">
    <cfRule type="expression" dxfId="22" priority="3">
      <formula>$T2="Alm_Hamre"</formula>
    </cfRule>
  </conditionalFormatting>
  <conditionalFormatting sqref="U2:X16">
    <cfRule type="expression" dxfId="21" priority="2">
      <formula>$T2="ICP_18"</formula>
    </cfRule>
  </conditionalFormatting>
  <conditionalFormatting sqref="U2:X16">
    <cfRule type="expression" dxfId="20" priority="1">
      <formula>$T$2="Stevens"</formula>
    </cfRule>
  </conditionalFormatting>
  <dataValidations count="2">
    <dataValidation type="list" allowBlank="1" showInputMessage="1" showErrorMessage="1" sqref="T2:T16" xr:uid="{73AD0E8B-3654-4CFA-AFD3-6CA6D2F168F8}">
      <formula1>$A$60:$A$63</formula1>
    </dataValidation>
    <dataValidation type="list" allowBlank="1" showInputMessage="1" showErrorMessage="1" sqref="S2:S16" xr:uid="{CD067EC3-5247-4701-B1A3-C7779916E0DD}">
      <formula1>$A$67:$A$71</formula1>
    </dataValidation>
  </dataValidation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EB77-B15A-4CC4-9639-4969DEB7EEB7}">
  <sheetPr>
    <tabColor rgb="FF7030A0"/>
  </sheetPr>
  <dimension ref="A1:AG71"/>
  <sheetViews>
    <sheetView zoomScale="70" zoomScaleNormal="70" workbookViewId="0">
      <selection activeCell="M33" sqref="M33"/>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ht="15.75" thickBot="1" x14ac:dyDescent="0.3">
      <c r="B2" s="196">
        <v>3</v>
      </c>
      <c r="C2" s="196">
        <v>3</v>
      </c>
      <c r="D2" s="196">
        <v>12</v>
      </c>
      <c r="E2" s="196">
        <v>65</v>
      </c>
      <c r="G2" s="49">
        <v>0.215</v>
      </c>
      <c r="H2" s="50">
        <v>1.383</v>
      </c>
      <c r="I2" s="50" t="s">
        <v>197</v>
      </c>
      <c r="J2" s="51" t="s">
        <v>71</v>
      </c>
      <c r="K2" s="197"/>
      <c r="L2" s="107">
        <v>1</v>
      </c>
      <c r="M2" s="108">
        <v>0.1</v>
      </c>
      <c r="N2" s="109">
        <v>1</v>
      </c>
      <c r="P2" s="198">
        <v>1</v>
      </c>
      <c r="Q2" s="198">
        <v>0</v>
      </c>
      <c r="R2" s="198">
        <v>1.7</v>
      </c>
      <c r="S2" s="198" t="s">
        <v>223</v>
      </c>
      <c r="T2" s="104"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ht="15.75" thickBot="1" x14ac:dyDescent="0.3">
      <c r="B3" s="196">
        <v>3</v>
      </c>
      <c r="C3" s="196">
        <v>3</v>
      </c>
      <c r="D3" s="196">
        <v>60</v>
      </c>
      <c r="E3" s="196">
        <v>50</v>
      </c>
      <c r="G3" s="49">
        <v>1.1000000000000001</v>
      </c>
      <c r="H3" s="50">
        <v>3</v>
      </c>
      <c r="I3" s="50" t="s">
        <v>198</v>
      </c>
      <c r="J3" s="51" t="s">
        <v>199</v>
      </c>
      <c r="K3" s="197"/>
      <c r="L3" s="49">
        <v>2</v>
      </c>
      <c r="M3" s="50">
        <v>3</v>
      </c>
      <c r="N3" s="51">
        <v>0</v>
      </c>
      <c r="P3" s="198">
        <v>2</v>
      </c>
      <c r="Q3" s="198">
        <f>R2</f>
        <v>1.7</v>
      </c>
      <c r="R3" s="198">
        <v>2.5</v>
      </c>
      <c r="S3" s="198" t="s">
        <v>224</v>
      </c>
      <c r="T3" s="104" t="s">
        <v>152</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ht="15.75" thickBot="1" x14ac:dyDescent="0.3">
      <c r="G4" s="49">
        <v>1.25</v>
      </c>
      <c r="H4" s="50">
        <v>1.27</v>
      </c>
      <c r="I4" s="50" t="s">
        <v>197</v>
      </c>
      <c r="J4" s="51" t="s">
        <v>199</v>
      </c>
      <c r="K4" s="197"/>
      <c r="L4" s="49">
        <v>3</v>
      </c>
      <c r="M4" s="50">
        <v>3.7</v>
      </c>
      <c r="N4" s="51">
        <v>0</v>
      </c>
      <c r="P4" s="198">
        <v>3</v>
      </c>
      <c r="Q4" s="198">
        <f t="shared" ref="Q4:Q11" si="1">R3</f>
        <v>2.5</v>
      </c>
      <c r="R4" s="198">
        <v>4</v>
      </c>
      <c r="S4" s="198" t="s">
        <v>223</v>
      </c>
      <c r="T4" s="104"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ht="15.75" thickBot="1" x14ac:dyDescent="0.3">
      <c r="G5" s="49">
        <v>1.35</v>
      </c>
      <c r="H5" s="50">
        <v>1.27</v>
      </c>
      <c r="I5" s="50" t="s">
        <v>197</v>
      </c>
      <c r="J5" s="51" t="s">
        <v>199</v>
      </c>
      <c r="K5" s="197"/>
      <c r="L5" s="49">
        <v>4</v>
      </c>
      <c r="M5" s="50">
        <v>5</v>
      </c>
      <c r="N5" s="51">
        <v>0</v>
      </c>
      <c r="P5" s="198">
        <v>4</v>
      </c>
      <c r="Q5" s="198">
        <f t="shared" si="1"/>
        <v>4</v>
      </c>
      <c r="R5" s="198">
        <v>5.5</v>
      </c>
      <c r="S5" s="198" t="s">
        <v>223</v>
      </c>
      <c r="T5" s="104"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ht="15.75" thickBot="1" x14ac:dyDescent="0.3">
      <c r="G6" s="49">
        <v>2</v>
      </c>
      <c r="H6" s="50">
        <v>1.325</v>
      </c>
      <c r="I6" s="50" t="s">
        <v>197</v>
      </c>
      <c r="J6" s="51" t="s">
        <v>71</v>
      </c>
      <c r="K6" s="197"/>
      <c r="L6" s="49">
        <v>5</v>
      </c>
      <c r="M6" s="50">
        <v>6</v>
      </c>
      <c r="N6" s="51">
        <v>0</v>
      </c>
      <c r="P6" s="198">
        <v>5</v>
      </c>
      <c r="Q6" s="198">
        <f t="shared" si="1"/>
        <v>5.5</v>
      </c>
      <c r="R6" s="198">
        <v>9</v>
      </c>
      <c r="S6" s="198" t="s">
        <v>224</v>
      </c>
      <c r="T6" s="104" t="s">
        <v>152</v>
      </c>
      <c r="U6" s="105">
        <v>0.5</v>
      </c>
      <c r="V6" s="105">
        <v>0.25</v>
      </c>
      <c r="W6" s="105">
        <v>2.5</v>
      </c>
      <c r="X6" s="105">
        <v>2.5</v>
      </c>
      <c r="Y6" s="105">
        <v>0</v>
      </c>
      <c r="Z6" s="105">
        <v>0</v>
      </c>
      <c r="AA6" s="105">
        <v>0</v>
      </c>
      <c r="AB6" s="105">
        <v>9</v>
      </c>
      <c r="AC6" s="105">
        <v>0.8</v>
      </c>
      <c r="AD6" s="31">
        <v>1.25</v>
      </c>
      <c r="AE6" s="31">
        <f t="shared" si="0"/>
        <v>3.6176470588235294</v>
      </c>
      <c r="AF6" s="31">
        <v>0.8</v>
      </c>
    </row>
    <row r="7" spans="2:33" ht="15.75" thickBot="1" x14ac:dyDescent="0.3">
      <c r="G7" s="49">
        <v>2.7149999999999999</v>
      </c>
      <c r="H7" s="50">
        <v>1.1100000000000001</v>
      </c>
      <c r="I7" s="50" t="s">
        <v>200</v>
      </c>
      <c r="J7" s="51" t="s">
        <v>199</v>
      </c>
      <c r="K7" s="197"/>
      <c r="L7" s="49">
        <v>6</v>
      </c>
      <c r="M7" s="50">
        <v>7.3</v>
      </c>
      <c r="N7" s="51">
        <v>0</v>
      </c>
      <c r="P7" s="198">
        <v>6</v>
      </c>
      <c r="Q7" s="198">
        <f t="shared" si="1"/>
        <v>9</v>
      </c>
      <c r="R7" s="198">
        <v>14</v>
      </c>
      <c r="S7" s="198" t="s">
        <v>223</v>
      </c>
      <c r="T7" s="104" t="s">
        <v>152</v>
      </c>
      <c r="U7" s="105">
        <v>0.5</v>
      </c>
      <c r="V7" s="105">
        <v>0.25</v>
      </c>
      <c r="W7" s="105">
        <v>2.5</v>
      </c>
      <c r="X7" s="105">
        <v>2.5</v>
      </c>
      <c r="Y7" s="105">
        <v>0</v>
      </c>
      <c r="Z7" s="105">
        <v>0</v>
      </c>
      <c r="AA7" s="105">
        <v>0</v>
      </c>
      <c r="AB7" s="105">
        <v>9</v>
      </c>
      <c r="AC7" s="105">
        <v>0.8</v>
      </c>
      <c r="AD7" s="31">
        <v>1.25</v>
      </c>
      <c r="AE7" s="31">
        <f t="shared" si="0"/>
        <v>3.6176470588235294</v>
      </c>
      <c r="AF7" s="31">
        <v>0.8</v>
      </c>
    </row>
    <row r="8" spans="2:33" ht="15.75" thickBot="1" x14ac:dyDescent="0.3">
      <c r="G8" s="49">
        <v>2.8149999999999999</v>
      </c>
      <c r="H8" s="50">
        <v>1.23</v>
      </c>
      <c r="I8" s="50" t="s">
        <v>200</v>
      </c>
      <c r="J8" s="51" t="s">
        <v>199</v>
      </c>
      <c r="K8" s="197"/>
      <c r="L8" s="49">
        <v>7</v>
      </c>
      <c r="M8" s="50">
        <v>10</v>
      </c>
      <c r="N8" s="51">
        <v>0</v>
      </c>
      <c r="P8" s="198">
        <v>7</v>
      </c>
      <c r="Q8" s="198">
        <f t="shared" si="1"/>
        <v>14</v>
      </c>
      <c r="R8" s="198">
        <v>25</v>
      </c>
      <c r="S8" s="198" t="s">
        <v>224</v>
      </c>
      <c r="T8" s="104" t="s">
        <v>152</v>
      </c>
      <c r="U8" s="105">
        <v>0.5</v>
      </c>
      <c r="V8" s="105">
        <v>0.25</v>
      </c>
      <c r="W8" s="105">
        <v>2.5</v>
      </c>
      <c r="X8" s="105">
        <v>2.5</v>
      </c>
      <c r="Y8" s="105">
        <v>0</v>
      </c>
      <c r="Z8" s="105">
        <v>0</v>
      </c>
      <c r="AA8" s="105">
        <v>0</v>
      </c>
      <c r="AB8" s="105">
        <v>9</v>
      </c>
      <c r="AC8" s="105">
        <v>0.8</v>
      </c>
      <c r="AD8" s="31">
        <v>1.25</v>
      </c>
      <c r="AE8" s="31">
        <f t="shared" si="0"/>
        <v>3.6176470588235294</v>
      </c>
      <c r="AF8" s="31">
        <v>0.8</v>
      </c>
    </row>
    <row r="9" spans="2:33" ht="15.75" thickBot="1" x14ac:dyDescent="0.3">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104"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ht="15.75" thickBot="1" x14ac:dyDescent="0.3">
      <c r="G10" s="49">
        <v>2.89</v>
      </c>
      <c r="H10" s="50">
        <v>1.23</v>
      </c>
      <c r="I10" s="50" t="s">
        <v>200</v>
      </c>
      <c r="J10" s="51" t="s">
        <v>199</v>
      </c>
      <c r="K10" s="197"/>
      <c r="L10" s="49">
        <v>9</v>
      </c>
      <c r="M10" s="50">
        <v>17.399999999999999</v>
      </c>
      <c r="N10" s="51">
        <v>0</v>
      </c>
      <c r="P10" s="198">
        <v>9</v>
      </c>
      <c r="Q10" s="198">
        <f t="shared" si="1"/>
        <v>40.299999999999997</v>
      </c>
      <c r="R10" s="198">
        <v>43.8</v>
      </c>
      <c r="S10" s="198" t="s">
        <v>223</v>
      </c>
      <c r="T10" s="104"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104"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667" priority="4">
      <formula>$T2="Stevens"</formula>
    </cfRule>
  </conditionalFormatting>
  <conditionalFormatting sqref="U2:X11">
    <cfRule type="expression" dxfId="666" priority="3">
      <formula>$T2="Alm_Hamre"</formula>
    </cfRule>
  </conditionalFormatting>
  <conditionalFormatting sqref="U2:X11">
    <cfRule type="expression" dxfId="665" priority="2">
      <formula>$T2="ICP_18"</formula>
    </cfRule>
  </conditionalFormatting>
  <conditionalFormatting sqref="U2:X11">
    <cfRule type="expression" dxfId="664" priority="1">
      <formula>$T$2="Stevens"</formula>
    </cfRule>
  </conditionalFormatting>
  <dataValidations count="2">
    <dataValidation type="list" allowBlank="1" showInputMessage="1" showErrorMessage="1" sqref="S2:S11" xr:uid="{34C372C4-5E51-4122-9A0A-5169F29D622F}">
      <formula1>$A$67:$A$71</formula1>
    </dataValidation>
    <dataValidation type="list" allowBlank="1" showInputMessage="1" showErrorMessage="1" sqref="T2:T11" xr:uid="{14993B4E-D9FA-4DD5-B5B0-E622449437BA}">
      <formula1>$A$60:$A$63</formula1>
    </dataValidation>
  </dataValidations>
  <pageMargins left="0.7" right="0.7" top="0.75" bottom="0.75" header="0.3" footer="0.3"/>
  <pageSetup paperSize="9" orientation="portrait" horizontalDpi="300" verticalDpi="300" r:id="rId1"/>
  <legacyDrawing r:id="rId2"/>
</worksheet>
</file>

<file path=xl/worksheets/sheet1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1E628-6056-4C24-A397-6D8C32ABD0FD}">
  <sheetPr>
    <tabColor rgb="FFFF0000"/>
  </sheetPr>
  <dimension ref="A1:AG71"/>
  <sheetViews>
    <sheetView topLeftCell="Z1" zoomScale="70" zoomScaleNormal="70" workbookViewId="0">
      <selection activeCell="AG16" sqref="AG1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0.75</v>
      </c>
      <c r="R3" s="113">
        <v>1.7</v>
      </c>
      <c r="S3" s="113" t="s">
        <v>223</v>
      </c>
      <c r="T3" s="105" t="s">
        <v>227</v>
      </c>
      <c r="U3" s="105">
        <v>0.5</v>
      </c>
      <c r="V3" s="105">
        <v>0.25</v>
      </c>
      <c r="W3" s="105">
        <v>2.5</v>
      </c>
      <c r="X3" s="105">
        <v>2.5</v>
      </c>
      <c r="Y3" s="105">
        <v>0</v>
      </c>
      <c r="Z3" s="105">
        <v>0</v>
      </c>
      <c r="AA3" s="105">
        <v>0</v>
      </c>
      <c r="AB3" s="105">
        <v>9</v>
      </c>
      <c r="AC3" s="105">
        <v>0.8</v>
      </c>
      <c r="AD3" s="31">
        <v>1.25</v>
      </c>
      <c r="AE3" s="31">
        <f t="shared" ref="AE3:AE10"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1.7</v>
      </c>
      <c r="R4" s="113">
        <v>2.9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2.9</v>
      </c>
      <c r="R5" s="113">
        <v>5.6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5.6</v>
      </c>
      <c r="R6" s="113">
        <v>7.5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7.5</v>
      </c>
      <c r="R7" s="113">
        <v>9.3000000000000007</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9.3000000000000007</v>
      </c>
      <c r="R8" s="113">
        <v>17.8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17.8</v>
      </c>
      <c r="R9" s="113">
        <v>27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27</v>
      </c>
      <c r="R10" s="113">
        <v>29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29</v>
      </c>
      <c r="R11" s="113">
        <v>32</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2</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32</v>
      </c>
      <c r="R12" s="113">
        <v>36.299999999999997</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v>2</v>
      </c>
    </row>
    <row r="13" spans="2:33" x14ac:dyDescent="0.25">
      <c r="B13">
        <v>9.39</v>
      </c>
      <c r="C13">
        <v>9.6</v>
      </c>
      <c r="D13" s="181">
        <v>2</v>
      </c>
      <c r="E13">
        <v>93</v>
      </c>
      <c r="G13" s="49">
        <v>3.3</v>
      </c>
      <c r="H13" s="50">
        <v>3</v>
      </c>
      <c r="I13" s="50" t="s">
        <v>198</v>
      </c>
      <c r="J13" s="51" t="s">
        <v>199</v>
      </c>
      <c r="K13" s="4"/>
      <c r="L13" s="49">
        <v>12</v>
      </c>
      <c r="M13" s="50">
        <v>51</v>
      </c>
      <c r="N13" s="51">
        <v>0</v>
      </c>
      <c r="P13" s="113">
        <v>12</v>
      </c>
      <c r="Q13" s="113">
        <v>36.299999999999997</v>
      </c>
      <c r="R13" s="113">
        <v>40</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2</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40</v>
      </c>
      <c r="R14" s="113">
        <v>44</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2</v>
      </c>
    </row>
    <row r="15" spans="2:33" x14ac:dyDescent="0.25">
      <c r="B15">
        <v>9.6</v>
      </c>
      <c r="C15">
        <v>9.6</v>
      </c>
      <c r="D15" s="181">
        <v>3</v>
      </c>
      <c r="E15">
        <v>83</v>
      </c>
      <c r="G15" s="49">
        <v>3.6819999999999999</v>
      </c>
      <c r="H15" s="50">
        <v>1.07</v>
      </c>
      <c r="I15" s="50" t="s">
        <v>200</v>
      </c>
      <c r="J15" s="51" t="s">
        <v>199</v>
      </c>
      <c r="K15" s="4"/>
      <c r="P15" s="113">
        <v>14</v>
      </c>
      <c r="Q15" s="113">
        <v>44</v>
      </c>
      <c r="R15" s="113">
        <v>50</v>
      </c>
      <c r="S15" s="113" t="s">
        <v>225</v>
      </c>
      <c r="T15" s="105" t="s">
        <v>227</v>
      </c>
      <c r="U15" s="105">
        <v>0.5</v>
      </c>
      <c r="V15" s="105">
        <v>0.25</v>
      </c>
      <c r="W15" s="105">
        <v>2.5</v>
      </c>
      <c r="X15" s="105">
        <v>2.5</v>
      </c>
      <c r="Y15" s="105">
        <v>0</v>
      </c>
      <c r="Z15" s="105">
        <v>0</v>
      </c>
      <c r="AA15" s="105">
        <v>0</v>
      </c>
      <c r="AB15" s="105">
        <v>9</v>
      </c>
      <c r="AC15" s="105">
        <v>0.8</v>
      </c>
      <c r="AD15" s="31">
        <v>1.25</v>
      </c>
      <c r="AE15" s="169">
        <v>2</v>
      </c>
      <c r="AF15" s="31">
        <v>2.5</v>
      </c>
      <c r="AG15" s="31">
        <v>2</v>
      </c>
    </row>
    <row r="16" spans="2:33" x14ac:dyDescent="0.25">
      <c r="B16">
        <v>9.6</v>
      </c>
      <c r="C16">
        <v>9.6</v>
      </c>
      <c r="D16" s="181">
        <v>3</v>
      </c>
      <c r="E16">
        <v>83</v>
      </c>
      <c r="G16" s="49">
        <v>3.6970000000000001</v>
      </c>
      <c r="H16" s="50">
        <v>1.07</v>
      </c>
      <c r="I16" s="50" t="s">
        <v>200</v>
      </c>
      <c r="J16" s="51" t="s">
        <v>199</v>
      </c>
      <c r="K16" s="4"/>
      <c r="P16" s="113">
        <v>15</v>
      </c>
      <c r="Q16" s="113">
        <v>50</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ref="AE16" si="1">IF(T16="Alm_Hamre_2018",1.5,369/102)</f>
        <v>1.5</v>
      </c>
      <c r="AF16" s="31">
        <v>3.5</v>
      </c>
      <c r="AG16" s="31"/>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9" priority="4">
      <formula>$T2="Stevens"</formula>
    </cfRule>
  </conditionalFormatting>
  <conditionalFormatting sqref="U2:X16">
    <cfRule type="expression" dxfId="18" priority="3">
      <formula>$T2="Alm_Hamre"</formula>
    </cfRule>
  </conditionalFormatting>
  <conditionalFormatting sqref="U2:X16">
    <cfRule type="expression" dxfId="17" priority="2">
      <formula>$T2="ICP_18"</formula>
    </cfRule>
  </conditionalFormatting>
  <conditionalFormatting sqref="U2:X16">
    <cfRule type="expression" dxfId="16" priority="1">
      <formula>$T$2="Stevens"</formula>
    </cfRule>
  </conditionalFormatting>
  <dataValidations count="2">
    <dataValidation type="list" allowBlank="1" showInputMessage="1" showErrorMessage="1" sqref="S2:S16" xr:uid="{A233744C-649A-4F87-ABF1-3AAAA421A215}">
      <formula1>$A$67:$A$71</formula1>
    </dataValidation>
    <dataValidation type="list" allowBlank="1" showInputMessage="1" showErrorMessage="1" sqref="T2:T16" xr:uid="{1953DB92-6E41-430B-888B-5E426424694B}">
      <formula1>$A$60:$A$63</formula1>
    </dataValidation>
  </dataValidations>
  <pageMargins left="0.7" right="0.7" top="0.75" bottom="0.75" header="0.3" footer="0.3"/>
  <pageSetup paperSize="9" orientation="portrait" horizontalDpi="300" verticalDpi="300" r:id="rId1"/>
  <legacyDrawing r:id="rId2"/>
</worksheet>
</file>

<file path=xl/worksheets/sheet1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1B04-725A-4CD8-A133-1A21C778934E}">
  <sheetPr>
    <tabColor rgb="FFFF0000"/>
  </sheetPr>
  <dimension ref="A1:AG71"/>
  <sheetViews>
    <sheetView topLeftCell="Y1" zoomScale="70" zoomScaleNormal="70" workbookViewId="0">
      <selection activeCell="AH4" sqref="AH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0.75</v>
      </c>
      <c r="R3" s="113">
        <v>1.7</v>
      </c>
      <c r="S3" s="113" t="s">
        <v>223</v>
      </c>
      <c r="T3" s="105" t="s">
        <v>227</v>
      </c>
      <c r="U3" s="105">
        <v>0.5</v>
      </c>
      <c r="V3" s="105">
        <v>0.25</v>
      </c>
      <c r="W3" s="105">
        <v>2.5</v>
      </c>
      <c r="X3" s="105">
        <v>2.5</v>
      </c>
      <c r="Y3" s="105">
        <v>0</v>
      </c>
      <c r="Z3" s="105">
        <v>0</v>
      </c>
      <c r="AA3" s="105">
        <v>0</v>
      </c>
      <c r="AB3" s="105">
        <v>9</v>
      </c>
      <c r="AC3" s="105">
        <v>0.8</v>
      </c>
      <c r="AD3" s="31">
        <v>1.25</v>
      </c>
      <c r="AE3" s="31">
        <f t="shared" ref="AE3:AE10"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1.7</v>
      </c>
      <c r="R4" s="113">
        <v>2.9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2.9</v>
      </c>
      <c r="R5" s="113">
        <v>5.6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5.6</v>
      </c>
      <c r="R6" s="113">
        <v>7.5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7.5</v>
      </c>
      <c r="R7" s="113">
        <v>9.3000000000000007</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9.3000000000000007</v>
      </c>
      <c r="R8" s="113">
        <v>17.8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17.8</v>
      </c>
      <c r="R9" s="113">
        <v>27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27</v>
      </c>
      <c r="R10" s="113">
        <v>29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29</v>
      </c>
      <c r="R11" s="113">
        <v>32</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183">
        <v>2</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32</v>
      </c>
      <c r="R12" s="113">
        <v>36.299999999999997</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185">
        <v>4</v>
      </c>
    </row>
    <row r="13" spans="2:33" x14ac:dyDescent="0.25">
      <c r="B13">
        <v>9.39</v>
      </c>
      <c r="C13">
        <v>9.6</v>
      </c>
      <c r="D13" s="181">
        <v>2</v>
      </c>
      <c r="E13">
        <v>93</v>
      </c>
      <c r="G13" s="49">
        <v>3.3</v>
      </c>
      <c r="H13" s="50">
        <v>3</v>
      </c>
      <c r="I13" s="50" t="s">
        <v>198</v>
      </c>
      <c r="J13" s="51" t="s">
        <v>199</v>
      </c>
      <c r="K13" s="4"/>
      <c r="L13" s="49">
        <v>12</v>
      </c>
      <c r="M13" s="50">
        <v>51</v>
      </c>
      <c r="N13" s="51">
        <v>0</v>
      </c>
      <c r="P13" s="113">
        <v>12</v>
      </c>
      <c r="Q13" s="113">
        <v>36.299999999999997</v>
      </c>
      <c r="R13" s="113">
        <v>40</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183">
        <v>4</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40</v>
      </c>
      <c r="R14" s="113">
        <v>44</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183">
        <v>4</v>
      </c>
    </row>
    <row r="15" spans="2:33" x14ac:dyDescent="0.25">
      <c r="B15">
        <v>9.6</v>
      </c>
      <c r="C15">
        <v>9.6</v>
      </c>
      <c r="D15" s="181">
        <v>3</v>
      </c>
      <c r="E15">
        <v>83</v>
      </c>
      <c r="G15" s="49">
        <v>3.6819999999999999</v>
      </c>
      <c r="H15" s="50">
        <v>1.07</v>
      </c>
      <c r="I15" s="50" t="s">
        <v>200</v>
      </c>
      <c r="J15" s="51" t="s">
        <v>199</v>
      </c>
      <c r="K15" s="4"/>
      <c r="P15" s="113">
        <v>14</v>
      </c>
      <c r="Q15" s="113">
        <v>44</v>
      </c>
      <c r="R15" s="113">
        <v>50</v>
      </c>
      <c r="S15" s="113" t="s">
        <v>225</v>
      </c>
      <c r="T15" s="105" t="s">
        <v>227</v>
      </c>
      <c r="U15" s="105">
        <v>0.5</v>
      </c>
      <c r="V15" s="105">
        <v>0.25</v>
      </c>
      <c r="W15" s="105">
        <v>2.5</v>
      </c>
      <c r="X15" s="105">
        <v>2.5</v>
      </c>
      <c r="Y15" s="105">
        <v>0</v>
      </c>
      <c r="Z15" s="105">
        <v>0</v>
      </c>
      <c r="AA15" s="105">
        <v>0</v>
      </c>
      <c r="AB15" s="105">
        <v>9</v>
      </c>
      <c r="AC15" s="105">
        <v>0.8</v>
      </c>
      <c r="AD15" s="31">
        <v>1.25</v>
      </c>
      <c r="AE15" s="169">
        <v>2</v>
      </c>
      <c r="AF15" s="31">
        <v>2.5</v>
      </c>
      <c r="AG15" s="183">
        <v>4</v>
      </c>
    </row>
    <row r="16" spans="2:33" x14ac:dyDescent="0.25">
      <c r="B16">
        <v>9.6</v>
      </c>
      <c r="C16">
        <v>9.6</v>
      </c>
      <c r="D16" s="181">
        <v>3</v>
      </c>
      <c r="E16">
        <v>83</v>
      </c>
      <c r="G16" s="49">
        <v>3.6970000000000001</v>
      </c>
      <c r="H16" s="50">
        <v>1.07</v>
      </c>
      <c r="I16" s="50" t="s">
        <v>200</v>
      </c>
      <c r="J16" s="51" t="s">
        <v>199</v>
      </c>
      <c r="K16" s="4"/>
      <c r="P16" s="113">
        <v>15</v>
      </c>
      <c r="Q16" s="113">
        <v>50</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ref="AE16" si="1">IF(T16="Alm_Hamre_2018",1.5,369/102)</f>
        <v>1.5</v>
      </c>
      <c r="AF16" s="31">
        <v>3.5</v>
      </c>
      <c r="AG16" s="31"/>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5" priority="4">
      <formula>$T2="Stevens"</formula>
    </cfRule>
  </conditionalFormatting>
  <conditionalFormatting sqref="U2:X16">
    <cfRule type="expression" dxfId="14" priority="3">
      <formula>$T2="Alm_Hamre"</formula>
    </cfRule>
  </conditionalFormatting>
  <conditionalFormatting sqref="U2:X16">
    <cfRule type="expression" dxfId="13" priority="2">
      <formula>$T2="ICP_18"</formula>
    </cfRule>
  </conditionalFormatting>
  <conditionalFormatting sqref="U2:X16">
    <cfRule type="expression" dxfId="12" priority="1">
      <formula>$T$2="Stevens"</formula>
    </cfRule>
  </conditionalFormatting>
  <dataValidations count="2">
    <dataValidation type="list" allowBlank="1" showInputMessage="1" showErrorMessage="1" sqref="T2:T16" xr:uid="{B7347E5A-74E8-4AAD-A0BD-9B3C7DA110A7}">
      <formula1>$A$60:$A$63</formula1>
    </dataValidation>
    <dataValidation type="list" allowBlank="1" showInputMessage="1" showErrorMessage="1" sqref="S2:S16" xr:uid="{A99EC926-55DB-41C5-8CAD-9C90BCAA4F96}">
      <formula1>$A$67:$A$71</formula1>
    </dataValidation>
  </dataValidations>
  <pageMargins left="0.7" right="0.7" top="0.75" bottom="0.75" header="0.3" footer="0.3"/>
  <pageSetup paperSize="9" orientation="portrait" horizontalDpi="300" verticalDpi="300" r:id="rId1"/>
  <legacyDrawing r:id="rId2"/>
</worksheet>
</file>

<file path=xl/worksheets/sheet1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8B7ED-7610-4BEC-94B5-8177D629B749}">
  <sheetPr>
    <tabColor rgb="FFFF0000"/>
  </sheetPr>
  <dimension ref="A1:AG71"/>
  <sheetViews>
    <sheetView topLeftCell="Y4" zoomScale="70" zoomScaleNormal="70" workbookViewId="0">
      <selection activeCell="AK27" sqref="AK27"/>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0.75</v>
      </c>
      <c r="R3" s="113">
        <v>1.7</v>
      </c>
      <c r="S3" s="113" t="s">
        <v>223</v>
      </c>
      <c r="T3" s="105" t="s">
        <v>227</v>
      </c>
      <c r="U3" s="105">
        <v>0.5</v>
      </c>
      <c r="V3" s="105">
        <v>0.25</v>
      </c>
      <c r="W3" s="105">
        <v>2.5</v>
      </c>
      <c r="X3" s="105">
        <v>2.5</v>
      </c>
      <c r="Y3" s="105">
        <v>0</v>
      </c>
      <c r="Z3" s="105">
        <v>0</v>
      </c>
      <c r="AA3" s="105">
        <v>0</v>
      </c>
      <c r="AB3" s="105">
        <v>9</v>
      </c>
      <c r="AC3" s="105">
        <v>0.8</v>
      </c>
      <c r="AD3" s="31">
        <v>1.25</v>
      </c>
      <c r="AE3" s="31">
        <f t="shared" ref="AE3:AE10"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1.7</v>
      </c>
      <c r="R4" s="113">
        <v>2.9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2.9</v>
      </c>
      <c r="R5" s="113">
        <v>5.6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5.6</v>
      </c>
      <c r="R6" s="113">
        <v>7.5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7.5</v>
      </c>
      <c r="R7" s="113">
        <v>9.3000000000000007</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9.3000000000000007</v>
      </c>
      <c r="R8" s="113">
        <v>17.8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17.8</v>
      </c>
      <c r="R9" s="113">
        <v>27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27</v>
      </c>
      <c r="R10" s="113">
        <v>29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29</v>
      </c>
      <c r="R11" s="113">
        <v>32</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183">
        <v>2</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32</v>
      </c>
      <c r="R12" s="113">
        <v>36.299999999999997</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s="185">
        <v>4</v>
      </c>
    </row>
    <row r="13" spans="2:33" x14ac:dyDescent="0.25">
      <c r="B13">
        <v>9.39</v>
      </c>
      <c r="C13">
        <v>9.6</v>
      </c>
      <c r="D13" s="181">
        <v>2</v>
      </c>
      <c r="E13">
        <v>93</v>
      </c>
      <c r="G13" s="49">
        <v>3.3</v>
      </c>
      <c r="H13" s="50">
        <v>3</v>
      </c>
      <c r="I13" s="50" t="s">
        <v>198</v>
      </c>
      <c r="J13" s="51" t="s">
        <v>199</v>
      </c>
      <c r="K13" s="4"/>
      <c r="L13" s="49">
        <v>12</v>
      </c>
      <c r="M13" s="50">
        <v>51</v>
      </c>
      <c r="N13" s="51">
        <v>0</v>
      </c>
      <c r="P13" s="113">
        <v>12</v>
      </c>
      <c r="Q13" s="113">
        <v>36.299999999999997</v>
      </c>
      <c r="R13" s="113">
        <v>40</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183">
        <v>4</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40</v>
      </c>
      <c r="R14" s="113">
        <v>44</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183">
        <v>4</v>
      </c>
    </row>
    <row r="15" spans="2:33" x14ac:dyDescent="0.25">
      <c r="B15">
        <v>9.6</v>
      </c>
      <c r="C15">
        <v>9.6</v>
      </c>
      <c r="D15" s="181">
        <v>3</v>
      </c>
      <c r="E15">
        <v>83</v>
      </c>
      <c r="G15" s="49">
        <v>3.6819999999999999</v>
      </c>
      <c r="H15" s="50">
        <v>1.07</v>
      </c>
      <c r="I15" s="50" t="s">
        <v>200</v>
      </c>
      <c r="J15" s="51" t="s">
        <v>199</v>
      </c>
      <c r="K15" s="4"/>
      <c r="P15" s="113">
        <v>14</v>
      </c>
      <c r="Q15" s="113">
        <v>44</v>
      </c>
      <c r="R15" s="113">
        <v>50</v>
      </c>
      <c r="S15" s="113" t="s">
        <v>225</v>
      </c>
      <c r="T15" s="105" t="s">
        <v>227</v>
      </c>
      <c r="U15" s="105">
        <v>0.5</v>
      </c>
      <c r="V15" s="105">
        <v>0.25</v>
      </c>
      <c r="W15" s="105">
        <v>2.5</v>
      </c>
      <c r="X15" s="105">
        <v>2.5</v>
      </c>
      <c r="Y15" s="105">
        <v>0</v>
      </c>
      <c r="Z15" s="105">
        <v>0</v>
      </c>
      <c r="AA15" s="105">
        <v>0</v>
      </c>
      <c r="AB15" s="105">
        <v>9</v>
      </c>
      <c r="AC15" s="105">
        <v>0.8</v>
      </c>
      <c r="AD15" s="31">
        <v>1.25</v>
      </c>
      <c r="AE15" s="169">
        <v>2</v>
      </c>
      <c r="AF15" s="31">
        <v>2.5</v>
      </c>
      <c r="AG15" s="183">
        <v>4</v>
      </c>
    </row>
    <row r="16" spans="2:33" x14ac:dyDescent="0.25">
      <c r="B16">
        <v>9.6</v>
      </c>
      <c r="C16">
        <v>9.6</v>
      </c>
      <c r="D16" s="181">
        <v>3</v>
      </c>
      <c r="E16">
        <v>83</v>
      </c>
      <c r="G16" s="49">
        <v>3.6970000000000001</v>
      </c>
      <c r="H16" s="50">
        <v>1.07</v>
      </c>
      <c r="I16" s="50" t="s">
        <v>200</v>
      </c>
      <c r="J16" s="51" t="s">
        <v>199</v>
      </c>
      <c r="K16" s="4"/>
      <c r="P16" s="113">
        <v>15</v>
      </c>
      <c r="Q16" s="113">
        <v>50</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ref="AE16" si="1">IF(T16="Alm_Hamre_2018",1.5,369/102)</f>
        <v>1.5</v>
      </c>
      <c r="AF16" s="31">
        <v>3.5</v>
      </c>
      <c r="AG16" s="31"/>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11" priority="4">
      <formula>$T2="Stevens"</formula>
    </cfRule>
  </conditionalFormatting>
  <conditionalFormatting sqref="U2:X16">
    <cfRule type="expression" dxfId="10" priority="3">
      <formula>$T2="Alm_Hamre"</formula>
    </cfRule>
  </conditionalFormatting>
  <conditionalFormatting sqref="U2:X16">
    <cfRule type="expression" dxfId="9" priority="2">
      <formula>$T2="ICP_18"</formula>
    </cfRule>
  </conditionalFormatting>
  <conditionalFormatting sqref="U2:X16">
    <cfRule type="expression" dxfId="8" priority="1">
      <formula>$T$2="Stevens"</formula>
    </cfRule>
  </conditionalFormatting>
  <dataValidations count="2">
    <dataValidation type="list" allowBlank="1" showInputMessage="1" showErrorMessage="1" sqref="S2:S16" xr:uid="{B3032880-2AD1-487B-AC05-D9273904378F}">
      <formula1>$A$67:$A$71</formula1>
    </dataValidation>
    <dataValidation type="list" allowBlank="1" showInputMessage="1" showErrorMessage="1" sqref="T2:T16" xr:uid="{89166F2A-534E-45BB-AB0E-FCC95C51567B}">
      <formula1>$A$60:$A$63</formula1>
    </dataValidation>
  </dataValidations>
  <pageMargins left="0.7" right="0.7" top="0.75" bottom="0.75" header="0.3" footer="0.3"/>
  <pageSetup paperSize="9" orientation="portrait" horizontalDpi="300" verticalDpi="300" r:id="rId1"/>
  <legacyDrawing r:id="rId2"/>
</worksheet>
</file>

<file path=xl/worksheets/sheet1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BFCE-276F-486B-970C-0BE6EC3E9827}">
  <sheetPr>
    <tabColor rgb="FFFF0000"/>
  </sheetPr>
  <dimension ref="A1:AG71"/>
  <sheetViews>
    <sheetView zoomScale="70" zoomScaleNormal="70" workbookViewId="0">
      <selection activeCell="E30" sqref="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0.75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13">
        <v>2</v>
      </c>
      <c r="Q3" s="113">
        <v>0.75</v>
      </c>
      <c r="R3" s="113">
        <v>1.7</v>
      </c>
      <c r="S3" s="113" t="s">
        <v>223</v>
      </c>
      <c r="T3" s="105" t="s">
        <v>227</v>
      </c>
      <c r="U3" s="105">
        <v>0.5</v>
      </c>
      <c r="V3" s="105">
        <v>0.25</v>
      </c>
      <c r="W3" s="105">
        <v>2.5</v>
      </c>
      <c r="X3" s="105">
        <v>2.5</v>
      </c>
      <c r="Y3" s="105">
        <v>0</v>
      </c>
      <c r="Z3" s="105">
        <v>0</v>
      </c>
      <c r="AA3" s="105">
        <v>0</v>
      </c>
      <c r="AB3" s="105">
        <v>9</v>
      </c>
      <c r="AC3" s="105">
        <v>0.8</v>
      </c>
      <c r="AD3" s="31">
        <v>1.25</v>
      </c>
      <c r="AE3" s="31">
        <f t="shared" ref="AE3:AE10"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13">
        <v>3</v>
      </c>
      <c r="Q4" s="113">
        <v>1.7</v>
      </c>
      <c r="R4" s="113">
        <v>2.9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s="181">
        <v>3</v>
      </c>
      <c r="E5">
        <v>89</v>
      </c>
      <c r="G5" s="49">
        <v>1.35</v>
      </c>
      <c r="H5" s="50">
        <v>1.27</v>
      </c>
      <c r="I5" s="50" t="s">
        <v>197</v>
      </c>
      <c r="J5" s="51" t="s">
        <v>199</v>
      </c>
      <c r="K5" s="4"/>
      <c r="L5" s="49">
        <v>4</v>
      </c>
      <c r="M5" s="50">
        <v>5</v>
      </c>
      <c r="N5" s="51">
        <v>0</v>
      </c>
      <c r="P5" s="113">
        <v>4</v>
      </c>
      <c r="Q5" s="113">
        <v>2.9</v>
      </c>
      <c r="R5" s="113">
        <v>5.6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s="181">
        <v>2.5</v>
      </c>
      <c r="E6">
        <v>86</v>
      </c>
      <c r="G6" s="49">
        <v>2</v>
      </c>
      <c r="H6" s="50">
        <v>1.325</v>
      </c>
      <c r="I6" s="50" t="s">
        <v>197</v>
      </c>
      <c r="J6" s="51" t="s">
        <v>71</v>
      </c>
      <c r="K6" s="4"/>
      <c r="L6" s="49">
        <v>5</v>
      </c>
      <c r="M6" s="50">
        <v>6</v>
      </c>
      <c r="N6" s="51">
        <v>0</v>
      </c>
      <c r="P6" s="113">
        <v>5</v>
      </c>
      <c r="Q6" s="113">
        <v>5.6</v>
      </c>
      <c r="R6" s="113">
        <v>7.5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13">
        <v>6</v>
      </c>
      <c r="Q7" s="113">
        <v>7.5</v>
      </c>
      <c r="R7" s="113">
        <v>9.3000000000000007</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13">
        <v>7</v>
      </c>
      <c r="Q8" s="113">
        <v>9.3000000000000007</v>
      </c>
      <c r="R8" s="113">
        <v>17.8</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13">
        <v>8</v>
      </c>
      <c r="Q9" s="113">
        <v>17.8</v>
      </c>
      <c r="R9" s="113">
        <v>27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13">
        <v>9</v>
      </c>
      <c r="Q10" s="113">
        <v>27</v>
      </c>
      <c r="R10" s="113">
        <v>29</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113">
        <v>10</v>
      </c>
      <c r="Q11" s="113">
        <v>29</v>
      </c>
      <c r="R11" s="113">
        <v>32</v>
      </c>
      <c r="S11" s="113" t="s">
        <v>225</v>
      </c>
      <c r="T11" s="105" t="s">
        <v>227</v>
      </c>
      <c r="U11" s="105">
        <v>0.5</v>
      </c>
      <c r="V11" s="105">
        <v>0.25</v>
      </c>
      <c r="W11" s="105">
        <v>2.5</v>
      </c>
      <c r="X11" s="105">
        <v>2.5</v>
      </c>
      <c r="Y11" s="105">
        <v>0</v>
      </c>
      <c r="Z11" s="105">
        <v>0</v>
      </c>
      <c r="AA11" s="105">
        <v>0</v>
      </c>
      <c r="AB11" s="105">
        <v>9</v>
      </c>
      <c r="AC11" s="105">
        <v>0.8</v>
      </c>
      <c r="AD11" s="31">
        <v>1.25</v>
      </c>
      <c r="AE11" s="169">
        <v>2</v>
      </c>
      <c r="AF11" s="31">
        <v>1.5</v>
      </c>
      <c r="AG11" s="31">
        <v>1</v>
      </c>
    </row>
    <row r="12" spans="2:33" x14ac:dyDescent="0.25">
      <c r="B12">
        <v>9.1809999999999992</v>
      </c>
      <c r="C12">
        <v>9.39</v>
      </c>
      <c r="D12" s="181">
        <v>2</v>
      </c>
      <c r="E12">
        <v>83</v>
      </c>
      <c r="G12" s="49">
        <v>3.24</v>
      </c>
      <c r="H12" s="50">
        <v>1.23</v>
      </c>
      <c r="I12" s="50" t="s">
        <v>200</v>
      </c>
      <c r="J12" s="51" t="s">
        <v>199</v>
      </c>
      <c r="K12" s="4"/>
      <c r="L12" s="49">
        <v>11</v>
      </c>
      <c r="M12" s="50">
        <v>34</v>
      </c>
      <c r="N12" s="51">
        <v>0</v>
      </c>
      <c r="P12" s="113">
        <v>11</v>
      </c>
      <c r="Q12" s="113">
        <v>32</v>
      </c>
      <c r="R12" s="113">
        <v>36.299999999999997</v>
      </c>
      <c r="S12" s="113" t="s">
        <v>225</v>
      </c>
      <c r="T12" s="105" t="s">
        <v>227</v>
      </c>
      <c r="U12" s="105">
        <v>0.5</v>
      </c>
      <c r="V12" s="105">
        <v>0.25</v>
      </c>
      <c r="W12" s="105">
        <v>2.5</v>
      </c>
      <c r="X12" s="105">
        <v>2.5</v>
      </c>
      <c r="Y12" s="105">
        <v>0</v>
      </c>
      <c r="Z12" s="105">
        <v>0</v>
      </c>
      <c r="AA12" s="105">
        <v>0</v>
      </c>
      <c r="AB12" s="105">
        <v>9</v>
      </c>
      <c r="AC12" s="105">
        <v>0.8</v>
      </c>
      <c r="AD12" s="31">
        <v>1.25</v>
      </c>
      <c r="AE12" s="169">
        <v>2</v>
      </c>
      <c r="AF12" s="31">
        <v>1.5</v>
      </c>
      <c r="AG12">
        <v>1</v>
      </c>
    </row>
    <row r="13" spans="2:33" x14ac:dyDescent="0.25">
      <c r="B13">
        <v>9.39</v>
      </c>
      <c r="C13">
        <v>9.6</v>
      </c>
      <c r="D13" s="181">
        <v>2</v>
      </c>
      <c r="E13">
        <v>93</v>
      </c>
      <c r="G13" s="49">
        <v>3.3</v>
      </c>
      <c r="H13" s="50">
        <v>3</v>
      </c>
      <c r="I13" s="50" t="s">
        <v>198</v>
      </c>
      <c r="J13" s="51" t="s">
        <v>199</v>
      </c>
      <c r="K13" s="4"/>
      <c r="L13" s="49">
        <v>12</v>
      </c>
      <c r="M13" s="50">
        <v>51</v>
      </c>
      <c r="N13" s="51">
        <v>0</v>
      </c>
      <c r="P13" s="113">
        <v>12</v>
      </c>
      <c r="Q13" s="113">
        <v>36.299999999999997</v>
      </c>
      <c r="R13" s="113">
        <v>40</v>
      </c>
      <c r="S13" s="113" t="s">
        <v>225</v>
      </c>
      <c r="T13" s="105" t="s">
        <v>227</v>
      </c>
      <c r="U13" s="105">
        <v>0.5</v>
      </c>
      <c r="V13" s="105">
        <v>0.25</v>
      </c>
      <c r="W13" s="105">
        <v>2.5</v>
      </c>
      <c r="X13" s="105">
        <v>2.5</v>
      </c>
      <c r="Y13" s="105">
        <v>0</v>
      </c>
      <c r="Z13" s="105">
        <v>0</v>
      </c>
      <c r="AA13" s="105">
        <v>0</v>
      </c>
      <c r="AB13" s="105">
        <v>9</v>
      </c>
      <c r="AC13" s="105">
        <v>0.8</v>
      </c>
      <c r="AD13" s="31">
        <v>1.25</v>
      </c>
      <c r="AE13" s="169">
        <v>2</v>
      </c>
      <c r="AF13" s="31">
        <v>1.5</v>
      </c>
      <c r="AG13" s="31">
        <v>1</v>
      </c>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113">
        <v>13</v>
      </c>
      <c r="Q14" s="113">
        <v>40</v>
      </c>
      <c r="R14" s="113">
        <v>44</v>
      </c>
      <c r="S14" s="113" t="s">
        <v>225</v>
      </c>
      <c r="T14" s="105" t="s">
        <v>227</v>
      </c>
      <c r="U14" s="105">
        <v>0.5</v>
      </c>
      <c r="V14" s="105">
        <v>0.25</v>
      </c>
      <c r="W14" s="105">
        <v>2.5</v>
      </c>
      <c r="X14" s="105">
        <v>2.5</v>
      </c>
      <c r="Y14" s="105">
        <v>0</v>
      </c>
      <c r="Z14" s="105">
        <v>0</v>
      </c>
      <c r="AA14" s="105">
        <v>0</v>
      </c>
      <c r="AB14" s="105">
        <v>9</v>
      </c>
      <c r="AC14" s="105">
        <v>0.8</v>
      </c>
      <c r="AD14" s="31">
        <v>1.25</v>
      </c>
      <c r="AE14" s="169">
        <v>2</v>
      </c>
      <c r="AF14" s="31">
        <v>1.5</v>
      </c>
      <c r="AG14" s="31">
        <v>1</v>
      </c>
    </row>
    <row r="15" spans="2:33" x14ac:dyDescent="0.25">
      <c r="B15">
        <v>9.6</v>
      </c>
      <c r="C15">
        <v>9.6</v>
      </c>
      <c r="D15" s="181">
        <v>3</v>
      </c>
      <c r="E15">
        <v>83</v>
      </c>
      <c r="G15" s="49">
        <v>3.6819999999999999</v>
      </c>
      <c r="H15" s="50">
        <v>1.07</v>
      </c>
      <c r="I15" s="50" t="s">
        <v>200</v>
      </c>
      <c r="J15" s="51" t="s">
        <v>199</v>
      </c>
      <c r="K15" s="4"/>
      <c r="P15" s="113">
        <v>14</v>
      </c>
      <c r="Q15" s="113">
        <v>44</v>
      </c>
      <c r="R15" s="113">
        <v>50</v>
      </c>
      <c r="S15" s="113" t="s">
        <v>225</v>
      </c>
      <c r="T15" s="105" t="s">
        <v>227</v>
      </c>
      <c r="U15" s="105">
        <v>0.5</v>
      </c>
      <c r="V15" s="105">
        <v>0.25</v>
      </c>
      <c r="W15" s="105">
        <v>2.5</v>
      </c>
      <c r="X15" s="105">
        <v>2.5</v>
      </c>
      <c r="Y15" s="105">
        <v>0</v>
      </c>
      <c r="Z15" s="105">
        <v>0</v>
      </c>
      <c r="AA15" s="105">
        <v>0</v>
      </c>
      <c r="AB15" s="105">
        <v>9</v>
      </c>
      <c r="AC15" s="105">
        <v>0.8</v>
      </c>
      <c r="AD15" s="31">
        <v>1.25</v>
      </c>
      <c r="AE15" s="169">
        <v>2</v>
      </c>
      <c r="AF15" s="31">
        <v>2.5</v>
      </c>
      <c r="AG15" s="31">
        <v>1</v>
      </c>
    </row>
    <row r="16" spans="2:33" x14ac:dyDescent="0.25">
      <c r="B16">
        <v>9.6</v>
      </c>
      <c r="C16">
        <v>9.6</v>
      </c>
      <c r="D16" s="181">
        <v>3</v>
      </c>
      <c r="E16">
        <v>83</v>
      </c>
      <c r="G16" s="49">
        <v>3.6970000000000001</v>
      </c>
      <c r="H16" s="50">
        <v>1.07</v>
      </c>
      <c r="I16" s="50" t="s">
        <v>200</v>
      </c>
      <c r="J16" s="51" t="s">
        <v>199</v>
      </c>
      <c r="K16" s="4"/>
      <c r="P16" s="113">
        <v>15</v>
      </c>
      <c r="Q16" s="113">
        <v>50</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ref="AE16" si="1">IF(T16="Alm_Hamre_2018",1.5,369/102)</f>
        <v>1.5</v>
      </c>
      <c r="AF16" s="31">
        <v>3.5</v>
      </c>
      <c r="AG16" s="31"/>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s="182">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7" priority="4">
      <formula>$T2="Stevens"</formula>
    </cfRule>
  </conditionalFormatting>
  <conditionalFormatting sqref="U2:X16">
    <cfRule type="expression" dxfId="6" priority="3">
      <formula>$T2="Alm_Hamre"</formula>
    </cfRule>
  </conditionalFormatting>
  <conditionalFormatting sqref="U2:X16">
    <cfRule type="expression" dxfId="5" priority="2">
      <formula>$T2="ICP_18"</formula>
    </cfRule>
  </conditionalFormatting>
  <conditionalFormatting sqref="U2:X16">
    <cfRule type="expression" dxfId="4" priority="1">
      <formula>$T$2="Stevens"</formula>
    </cfRule>
  </conditionalFormatting>
  <dataValidations count="2">
    <dataValidation type="list" allowBlank="1" showInputMessage="1" showErrorMessage="1" sqref="S2:S16" xr:uid="{2F58266A-AF34-4D52-A851-6E182C95453D}">
      <formula1>$A$67:$A$71</formula1>
    </dataValidation>
    <dataValidation type="list" allowBlank="1" showInputMessage="1" showErrorMessage="1" sqref="T2:T16" xr:uid="{CEA04E28-9A12-4822-8AEC-EA078CF54E6B}">
      <formula1>$A$60:$A$63</formula1>
    </dataValidation>
  </dataValidations>
  <pageMargins left="0.7" right="0.7" top="0.75" bottom="0.75" header="0.3" footer="0.3"/>
  <pageSetup paperSize="9" orientation="portrait" horizontalDpi="300" verticalDpi="300" r:id="rId1"/>
  <legacyDrawing r:id="rId2"/>
</worksheet>
</file>

<file path=xl/worksheets/sheet1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75F0-DB54-40BE-8EC6-3BF1E7918267}">
  <sheetPr>
    <tabColor rgb="FFFF0000"/>
  </sheetPr>
  <dimension ref="A1:AG71"/>
  <sheetViews>
    <sheetView topLeftCell="L1" zoomScale="70" zoomScaleNormal="70" workbookViewId="0">
      <selection activeCell="AF6" sqref="AF6"/>
    </sheetView>
  </sheetViews>
  <sheetFormatPr defaultColWidth="8.7109375" defaultRowHeight="15" x14ac:dyDescent="0.25"/>
  <cols>
    <col min="1" max="3" width="8.7109375" style="190"/>
    <col min="4" max="4" width="12.42578125" style="190" customWidth="1"/>
    <col min="5" max="12" width="8.7109375" style="190"/>
    <col min="13" max="13" width="18.140625" style="190" bestFit="1" customWidth="1"/>
    <col min="14" max="19" width="8.7109375" style="190"/>
    <col min="20" max="20" width="17.140625" style="190" customWidth="1"/>
    <col min="21" max="21" width="12.5703125" style="190" bestFit="1" customWidth="1"/>
    <col min="22" max="22" width="13.140625" style="190" bestFit="1" customWidth="1"/>
    <col min="23" max="25" width="8.7109375" style="190"/>
    <col min="26" max="26" width="12" style="190" customWidth="1"/>
    <col min="27" max="28" width="8.7109375" style="190"/>
    <col min="29" max="29" width="12" style="190" customWidth="1"/>
    <col min="30" max="30" width="10.85546875" style="190" customWidth="1"/>
    <col min="31" max="31" width="14.42578125" style="190" customWidth="1"/>
    <col min="32" max="32" width="11.5703125" style="190" customWidth="1"/>
    <col min="33" max="16384" width="8.7109375" style="190"/>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0">
        <v>8</v>
      </c>
      <c r="C2" s="190">
        <v>8</v>
      </c>
      <c r="D2" s="190">
        <v>0.28999999999999998</v>
      </c>
      <c r="E2" s="190">
        <v>100</v>
      </c>
      <c r="G2" s="49">
        <v>0.215</v>
      </c>
      <c r="H2" s="50">
        <v>1.383</v>
      </c>
      <c r="I2" s="50" t="s">
        <v>197</v>
      </c>
      <c r="J2" s="51" t="s">
        <v>71</v>
      </c>
      <c r="K2" s="191"/>
      <c r="L2" s="107">
        <v>1</v>
      </c>
      <c r="M2" s="108">
        <v>2</v>
      </c>
      <c r="N2" s="109">
        <v>0</v>
      </c>
      <c r="P2" s="195">
        <v>1</v>
      </c>
      <c r="Q2" s="195">
        <v>0</v>
      </c>
      <c r="R2" s="195">
        <v>0.5</v>
      </c>
      <c r="S2" s="195"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90">
        <v>8</v>
      </c>
      <c r="C3" s="190">
        <v>8</v>
      </c>
      <c r="D3" s="193">
        <v>2.71</v>
      </c>
      <c r="E3" s="190">
        <v>100</v>
      </c>
      <c r="G3" s="49">
        <v>1.1000000000000001</v>
      </c>
      <c r="H3" s="50">
        <v>3</v>
      </c>
      <c r="I3" s="50" t="s">
        <v>198</v>
      </c>
      <c r="J3" s="51" t="s">
        <v>199</v>
      </c>
      <c r="K3" s="191"/>
      <c r="L3" s="49">
        <v>2</v>
      </c>
      <c r="M3" s="50">
        <v>3</v>
      </c>
      <c r="N3" s="51">
        <v>0</v>
      </c>
      <c r="P3" s="195">
        <v>2</v>
      </c>
      <c r="Q3" s="195">
        <v>0.5</v>
      </c>
      <c r="R3" s="195">
        <v>1.5</v>
      </c>
      <c r="S3" s="195" t="s">
        <v>223</v>
      </c>
      <c r="T3" s="105" t="s">
        <v>227</v>
      </c>
      <c r="U3" s="105">
        <v>0.5</v>
      </c>
      <c r="V3" s="105">
        <v>0.25</v>
      </c>
      <c r="W3" s="105">
        <v>2.5</v>
      </c>
      <c r="X3" s="105">
        <v>2.5</v>
      </c>
      <c r="Y3" s="105">
        <v>0</v>
      </c>
      <c r="Z3" s="105">
        <v>0</v>
      </c>
      <c r="AA3" s="105">
        <v>0</v>
      </c>
      <c r="AB3" s="105">
        <v>9</v>
      </c>
      <c r="AC3" s="105">
        <v>0.8</v>
      </c>
      <c r="AD3" s="31">
        <v>1.25</v>
      </c>
      <c r="AE3" s="31">
        <f t="shared" ref="AE3:AE13" si="0">IF(T3="Alm_Hamre_2018",1.5,369/102)</f>
        <v>1.5</v>
      </c>
      <c r="AF3" s="31">
        <v>0.8</v>
      </c>
    </row>
    <row r="4" spans="2:33" x14ac:dyDescent="0.25">
      <c r="B4" s="190">
        <v>8</v>
      </c>
      <c r="C4" s="190">
        <v>8</v>
      </c>
      <c r="D4" s="193">
        <v>3</v>
      </c>
      <c r="E4" s="190">
        <v>89</v>
      </c>
      <c r="G4" s="49">
        <v>1.25</v>
      </c>
      <c r="H4" s="50">
        <v>1.27</v>
      </c>
      <c r="I4" s="50" t="s">
        <v>197</v>
      </c>
      <c r="J4" s="51" t="s">
        <v>199</v>
      </c>
      <c r="K4" s="191"/>
      <c r="L4" s="49">
        <v>3</v>
      </c>
      <c r="M4" s="50">
        <v>3.7</v>
      </c>
      <c r="N4" s="51">
        <v>1</v>
      </c>
      <c r="P4" s="195">
        <v>3</v>
      </c>
      <c r="Q4" s="195">
        <v>1.5</v>
      </c>
      <c r="R4" s="195">
        <v>3.3</v>
      </c>
      <c r="S4" s="195" t="s">
        <v>223</v>
      </c>
      <c r="T4" s="105" t="s">
        <v>227</v>
      </c>
      <c r="U4" s="105">
        <v>0.5</v>
      </c>
      <c r="V4" s="105">
        <v>0.25</v>
      </c>
      <c r="W4" s="105">
        <v>2.5</v>
      </c>
      <c r="X4" s="105">
        <v>2.5</v>
      </c>
      <c r="Y4" s="105">
        <v>0</v>
      </c>
      <c r="Z4" s="105">
        <v>0</v>
      </c>
      <c r="AA4" s="105">
        <v>0</v>
      </c>
      <c r="AB4" s="105">
        <v>9</v>
      </c>
      <c r="AC4" s="105">
        <v>0.8</v>
      </c>
      <c r="AD4" s="31">
        <v>1.25</v>
      </c>
      <c r="AE4" s="31">
        <f t="shared" si="0"/>
        <v>1.5</v>
      </c>
      <c r="AF4" s="31">
        <v>0.8</v>
      </c>
      <c r="AG4" s="31"/>
    </row>
    <row r="5" spans="2:33" x14ac:dyDescent="0.25">
      <c r="B5" s="190">
        <v>8</v>
      </c>
      <c r="C5" s="190">
        <v>8</v>
      </c>
      <c r="D5" s="193">
        <v>3</v>
      </c>
      <c r="E5" s="190">
        <v>89</v>
      </c>
      <c r="G5" s="49">
        <v>1.35</v>
      </c>
      <c r="H5" s="50">
        <v>1.27</v>
      </c>
      <c r="I5" s="50" t="s">
        <v>197</v>
      </c>
      <c r="J5" s="51" t="s">
        <v>199</v>
      </c>
      <c r="K5" s="191"/>
      <c r="L5" s="49">
        <v>4</v>
      </c>
      <c r="M5" s="50">
        <v>5</v>
      </c>
      <c r="N5" s="51">
        <v>0</v>
      </c>
      <c r="P5" s="195">
        <v>4</v>
      </c>
      <c r="Q5" s="195">
        <v>3.3</v>
      </c>
      <c r="R5" s="195">
        <v>7</v>
      </c>
      <c r="S5" s="195"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90">
        <v>8</v>
      </c>
      <c r="C6" s="190">
        <v>8</v>
      </c>
      <c r="D6" s="193">
        <v>2.5</v>
      </c>
      <c r="E6" s="190">
        <v>86</v>
      </c>
      <c r="G6" s="49">
        <v>2</v>
      </c>
      <c r="H6" s="50">
        <v>1.325</v>
      </c>
      <c r="I6" s="50" t="s">
        <v>197</v>
      </c>
      <c r="J6" s="51" t="s">
        <v>71</v>
      </c>
      <c r="K6" s="191"/>
      <c r="L6" s="49">
        <v>5</v>
      </c>
      <c r="M6" s="50">
        <v>6</v>
      </c>
      <c r="N6" s="51">
        <v>0</v>
      </c>
      <c r="P6" s="195">
        <v>5</v>
      </c>
      <c r="Q6" s="195">
        <v>7</v>
      </c>
      <c r="R6" s="195">
        <v>10.199999999999999</v>
      </c>
      <c r="S6" s="195"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90">
        <v>8</v>
      </c>
      <c r="C7" s="190">
        <v>8</v>
      </c>
      <c r="D7" s="193">
        <v>2</v>
      </c>
      <c r="E7" s="190">
        <v>101</v>
      </c>
      <c r="G7" s="49">
        <v>2.7149999999999999</v>
      </c>
      <c r="H7" s="50">
        <v>1.1100000000000001</v>
      </c>
      <c r="I7" s="50" t="s">
        <v>200</v>
      </c>
      <c r="J7" s="51" t="s">
        <v>199</v>
      </c>
      <c r="K7" s="191"/>
      <c r="L7" s="49">
        <v>6</v>
      </c>
      <c r="M7" s="50">
        <v>7.3</v>
      </c>
      <c r="N7" s="51">
        <v>1</v>
      </c>
      <c r="P7" s="195">
        <v>6</v>
      </c>
      <c r="Q7" s="195">
        <v>10.199999999999999</v>
      </c>
      <c r="R7" s="195">
        <v>17.100000000000001</v>
      </c>
      <c r="S7" s="195"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90">
        <v>8</v>
      </c>
      <c r="C8" s="190">
        <v>8.3140000000000001</v>
      </c>
      <c r="D8" s="193">
        <v>3</v>
      </c>
      <c r="E8" s="190">
        <v>100</v>
      </c>
      <c r="G8" s="49">
        <v>2.8149999999999999</v>
      </c>
      <c r="H8" s="50">
        <v>1.23</v>
      </c>
      <c r="I8" s="50" t="s">
        <v>200</v>
      </c>
      <c r="J8" s="51" t="s">
        <v>199</v>
      </c>
      <c r="K8" s="191"/>
      <c r="L8" s="49">
        <v>7</v>
      </c>
      <c r="M8" s="50">
        <v>10</v>
      </c>
      <c r="N8" s="51">
        <v>0</v>
      </c>
      <c r="P8" s="195">
        <v>7</v>
      </c>
      <c r="Q8" s="195">
        <v>17.100000000000001</v>
      </c>
      <c r="R8" s="195">
        <v>20</v>
      </c>
      <c r="S8" s="195"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s="190">
        <v>8.3140000000000001</v>
      </c>
      <c r="C9" s="190">
        <v>8.6289999999999996</v>
      </c>
      <c r="D9" s="193">
        <v>3</v>
      </c>
      <c r="E9" s="190">
        <v>78</v>
      </c>
      <c r="G9" s="49">
        <v>2.8849999999999998</v>
      </c>
      <c r="H9" s="50">
        <v>1.1100000000000001</v>
      </c>
      <c r="I9" s="50" t="s">
        <v>200</v>
      </c>
      <c r="J9" s="51" t="s">
        <v>199</v>
      </c>
      <c r="K9" s="191"/>
      <c r="L9" s="49">
        <v>8</v>
      </c>
      <c r="M9" s="50">
        <v>12.93</v>
      </c>
      <c r="N9" s="51">
        <v>1</v>
      </c>
      <c r="P9" s="195">
        <v>8</v>
      </c>
      <c r="Q9" s="195">
        <v>20</v>
      </c>
      <c r="R9" s="195">
        <v>22</v>
      </c>
      <c r="S9" s="195" t="s">
        <v>224</v>
      </c>
      <c r="T9" s="105" t="s">
        <v>227</v>
      </c>
      <c r="U9" s="105">
        <v>0.5</v>
      </c>
      <c r="V9" s="105">
        <v>0.25</v>
      </c>
      <c r="W9" s="105">
        <v>2.5</v>
      </c>
      <c r="X9" s="105">
        <v>2.5</v>
      </c>
      <c r="Y9" s="105">
        <v>0</v>
      </c>
      <c r="Z9" s="105">
        <v>0</v>
      </c>
      <c r="AA9" s="105">
        <v>0</v>
      </c>
      <c r="AB9" s="105">
        <v>9</v>
      </c>
      <c r="AC9" s="105">
        <v>0.8</v>
      </c>
      <c r="AD9" s="31">
        <v>1.25</v>
      </c>
      <c r="AE9" s="31">
        <f t="shared" si="0"/>
        <v>1.5</v>
      </c>
      <c r="AF9" s="31">
        <v>0.8</v>
      </c>
      <c r="AG9" s="183"/>
    </row>
    <row r="10" spans="2:33" x14ac:dyDescent="0.25">
      <c r="B10" s="190">
        <v>8.6289999999999996</v>
      </c>
      <c r="C10" s="190">
        <v>8.9429999999999996</v>
      </c>
      <c r="D10" s="193">
        <v>3</v>
      </c>
      <c r="E10" s="190">
        <v>73</v>
      </c>
      <c r="G10" s="49">
        <v>2.89</v>
      </c>
      <c r="H10" s="50">
        <v>1.23</v>
      </c>
      <c r="I10" s="50" t="s">
        <v>200</v>
      </c>
      <c r="J10" s="51" t="s">
        <v>199</v>
      </c>
      <c r="K10" s="191"/>
      <c r="L10" s="49">
        <v>9</v>
      </c>
      <c r="M10" s="50">
        <v>17.399999999999999</v>
      </c>
      <c r="N10" s="51">
        <v>0</v>
      </c>
      <c r="P10" s="195">
        <v>9</v>
      </c>
      <c r="Q10" s="195">
        <v>22</v>
      </c>
      <c r="R10" s="195">
        <v>25.5</v>
      </c>
      <c r="S10" s="195"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183"/>
    </row>
    <row r="11" spans="2:33" x14ac:dyDescent="0.25">
      <c r="B11" s="190">
        <v>8.9429999999999996</v>
      </c>
      <c r="C11" s="190">
        <v>9.1809999999999992</v>
      </c>
      <c r="D11" s="193">
        <v>2.2650000000000001</v>
      </c>
      <c r="E11" s="190">
        <v>73</v>
      </c>
      <c r="G11" s="49">
        <v>3.165</v>
      </c>
      <c r="H11" s="50">
        <v>1.23</v>
      </c>
      <c r="I11" s="50" t="s">
        <v>200</v>
      </c>
      <c r="J11" s="51" t="s">
        <v>199</v>
      </c>
      <c r="K11" s="191"/>
      <c r="L11" s="49">
        <v>10</v>
      </c>
      <c r="M11" s="50">
        <v>25</v>
      </c>
      <c r="N11" s="51">
        <v>0</v>
      </c>
      <c r="P11" s="195">
        <v>10</v>
      </c>
      <c r="Q11" s="195">
        <v>25.5</v>
      </c>
      <c r="R11" s="195">
        <v>27</v>
      </c>
      <c r="S11" s="195" t="s">
        <v>224</v>
      </c>
      <c r="T11" s="105" t="s">
        <v>227</v>
      </c>
      <c r="U11" s="105">
        <v>0.5</v>
      </c>
      <c r="V11" s="105">
        <v>0.25</v>
      </c>
      <c r="W11" s="105">
        <v>2.5</v>
      </c>
      <c r="X11" s="105">
        <v>2.5</v>
      </c>
      <c r="Y11" s="105">
        <v>0</v>
      </c>
      <c r="Z11" s="105">
        <v>0</v>
      </c>
      <c r="AA11" s="105">
        <v>0</v>
      </c>
      <c r="AB11" s="105">
        <v>9</v>
      </c>
      <c r="AC11" s="105">
        <v>0.8</v>
      </c>
      <c r="AD11" s="31">
        <v>1.25</v>
      </c>
      <c r="AE11" s="31">
        <f t="shared" si="0"/>
        <v>1.5</v>
      </c>
      <c r="AF11" s="31">
        <v>1.25</v>
      </c>
      <c r="AG11" s="183"/>
    </row>
    <row r="12" spans="2:33" x14ac:dyDescent="0.25">
      <c r="B12" s="190">
        <v>9.1809999999999992</v>
      </c>
      <c r="C12" s="190">
        <v>9.39</v>
      </c>
      <c r="D12" s="193">
        <v>2</v>
      </c>
      <c r="E12" s="190">
        <v>83</v>
      </c>
      <c r="G12" s="49">
        <v>3.24</v>
      </c>
      <c r="H12" s="50">
        <v>1.23</v>
      </c>
      <c r="I12" s="50" t="s">
        <v>200</v>
      </c>
      <c r="J12" s="51" t="s">
        <v>199</v>
      </c>
      <c r="K12" s="191"/>
      <c r="L12" s="49">
        <v>11</v>
      </c>
      <c r="M12" s="50">
        <v>34</v>
      </c>
      <c r="N12" s="51">
        <v>0</v>
      </c>
      <c r="P12" s="195">
        <v>11</v>
      </c>
      <c r="Q12" s="195">
        <v>27</v>
      </c>
      <c r="R12" s="195">
        <v>30</v>
      </c>
      <c r="S12" s="195" t="s">
        <v>223</v>
      </c>
      <c r="T12" s="105" t="s">
        <v>227</v>
      </c>
      <c r="U12" s="105">
        <v>0.5</v>
      </c>
      <c r="V12" s="105">
        <v>0.25</v>
      </c>
      <c r="W12" s="105">
        <v>2.5</v>
      </c>
      <c r="X12" s="105">
        <v>2.5</v>
      </c>
      <c r="Y12" s="105">
        <v>0</v>
      </c>
      <c r="Z12" s="105">
        <v>0</v>
      </c>
      <c r="AA12" s="105">
        <v>0</v>
      </c>
      <c r="AB12" s="105">
        <v>9</v>
      </c>
      <c r="AC12" s="105">
        <v>0.8</v>
      </c>
      <c r="AD12" s="31">
        <v>1.25</v>
      </c>
      <c r="AE12" s="31">
        <f t="shared" si="0"/>
        <v>1.5</v>
      </c>
      <c r="AF12" s="31">
        <v>1.25</v>
      </c>
      <c r="AG12" s="183"/>
    </row>
    <row r="13" spans="2:33" x14ac:dyDescent="0.25">
      <c r="B13" s="190">
        <v>9.39</v>
      </c>
      <c r="C13" s="190">
        <v>9.6</v>
      </c>
      <c r="D13" s="193">
        <v>2</v>
      </c>
      <c r="E13" s="190">
        <v>93</v>
      </c>
      <c r="G13" s="49">
        <v>3.3</v>
      </c>
      <c r="H13" s="50">
        <v>3</v>
      </c>
      <c r="I13" s="50" t="s">
        <v>198</v>
      </c>
      <c r="J13" s="51" t="s">
        <v>199</v>
      </c>
      <c r="K13" s="191"/>
      <c r="L13" s="49">
        <v>12</v>
      </c>
      <c r="M13" s="50">
        <v>51</v>
      </c>
      <c r="N13" s="51">
        <v>0</v>
      </c>
      <c r="P13" s="195">
        <v>12</v>
      </c>
      <c r="Q13" s="195">
        <v>30</v>
      </c>
      <c r="R13" s="195">
        <v>53.3</v>
      </c>
      <c r="S13" s="195" t="s">
        <v>223</v>
      </c>
      <c r="T13" s="105" t="s">
        <v>227</v>
      </c>
      <c r="U13" s="105">
        <v>0.5</v>
      </c>
      <c r="V13" s="105">
        <v>0.25</v>
      </c>
      <c r="W13" s="105">
        <v>2.5</v>
      </c>
      <c r="X13" s="105">
        <v>2.5</v>
      </c>
      <c r="Y13" s="105">
        <v>0</v>
      </c>
      <c r="Z13" s="105">
        <v>0</v>
      </c>
      <c r="AA13" s="105">
        <v>0</v>
      </c>
      <c r="AB13" s="105">
        <v>9</v>
      </c>
      <c r="AC13" s="105">
        <v>0.8</v>
      </c>
      <c r="AD13" s="31">
        <v>1.25</v>
      </c>
      <c r="AE13" s="31">
        <f t="shared" si="0"/>
        <v>1.5</v>
      </c>
      <c r="AF13" s="31">
        <v>1.25</v>
      </c>
      <c r="AG13" s="183"/>
    </row>
    <row r="14" spans="2:33" ht="15.75" thickBot="1" x14ac:dyDescent="0.3">
      <c r="B14" s="190">
        <v>9.6</v>
      </c>
      <c r="C14" s="190">
        <v>9.6</v>
      </c>
      <c r="D14" s="193">
        <v>2.1349999999999998</v>
      </c>
      <c r="E14" s="190">
        <v>88</v>
      </c>
      <c r="G14" s="49">
        <v>3.4</v>
      </c>
      <c r="H14" s="50">
        <v>3</v>
      </c>
      <c r="I14" s="50" t="s">
        <v>198</v>
      </c>
      <c r="J14" s="51" t="s">
        <v>199</v>
      </c>
      <c r="K14" s="191"/>
      <c r="L14" s="110">
        <v>13</v>
      </c>
      <c r="M14" s="111">
        <f>SUM(D2:D36)-5</f>
        <v>73.5</v>
      </c>
      <c r="N14" s="112">
        <v>0</v>
      </c>
      <c r="P14" s="3"/>
      <c r="Q14" s="191"/>
      <c r="R14" s="191"/>
      <c r="S14" s="191"/>
      <c r="T14" s="191"/>
      <c r="U14" s="191"/>
      <c r="V14" s="191"/>
      <c r="W14" s="191"/>
      <c r="X14" s="191"/>
      <c r="Y14" s="191"/>
      <c r="Z14" s="191"/>
      <c r="AA14" s="191"/>
      <c r="AB14" s="191"/>
      <c r="AC14" s="191"/>
      <c r="AD14" s="191"/>
      <c r="AE14" s="5"/>
    </row>
    <row r="15" spans="2:33" x14ac:dyDescent="0.25">
      <c r="B15" s="190">
        <v>9.6</v>
      </c>
      <c r="C15" s="190">
        <v>9.6</v>
      </c>
      <c r="D15" s="193">
        <v>3</v>
      </c>
      <c r="E15" s="190">
        <v>83</v>
      </c>
      <c r="G15" s="49">
        <v>3.6819999999999999</v>
      </c>
      <c r="H15" s="50">
        <v>1.07</v>
      </c>
      <c r="I15" s="50" t="s">
        <v>200</v>
      </c>
      <c r="J15" s="51" t="s">
        <v>199</v>
      </c>
      <c r="K15" s="191"/>
      <c r="P15" s="3"/>
      <c r="Q15" s="191"/>
      <c r="R15" s="191"/>
      <c r="S15" s="191"/>
      <c r="T15" s="191"/>
      <c r="U15" s="191"/>
      <c r="V15" s="191"/>
      <c r="W15" s="191"/>
      <c r="X15" s="191"/>
      <c r="Y15" s="191"/>
      <c r="Z15" s="191"/>
      <c r="AA15" s="191"/>
      <c r="AB15" s="191"/>
      <c r="AC15" s="191"/>
      <c r="AD15" s="191"/>
      <c r="AE15" s="5"/>
    </row>
    <row r="16" spans="2:33" x14ac:dyDescent="0.25">
      <c r="B16" s="190">
        <v>9.6</v>
      </c>
      <c r="C16" s="190">
        <v>9.6</v>
      </c>
      <c r="D16" s="193">
        <v>3</v>
      </c>
      <c r="E16" s="190">
        <v>83</v>
      </c>
      <c r="G16" s="49">
        <v>3.6970000000000001</v>
      </c>
      <c r="H16" s="50">
        <v>1.07</v>
      </c>
      <c r="I16" s="50" t="s">
        <v>200</v>
      </c>
      <c r="J16" s="51" t="s">
        <v>199</v>
      </c>
      <c r="K16" s="191"/>
      <c r="P16" s="3"/>
      <c r="Q16" s="191"/>
      <c r="R16" s="191"/>
      <c r="S16" s="191"/>
      <c r="T16" s="191"/>
      <c r="U16" s="191"/>
      <c r="V16" s="191"/>
      <c r="W16" s="191"/>
      <c r="X16" s="191"/>
      <c r="Y16" s="191"/>
      <c r="Z16" s="191"/>
      <c r="AA16" s="191"/>
      <c r="AB16" s="191"/>
      <c r="AC16" s="191"/>
      <c r="AD16" s="191"/>
      <c r="AE16" s="5"/>
    </row>
    <row r="17" spans="2:31" x14ac:dyDescent="0.25">
      <c r="B17" s="190">
        <v>9.6</v>
      </c>
      <c r="C17" s="190">
        <v>9.6</v>
      </c>
      <c r="D17" s="193">
        <v>3</v>
      </c>
      <c r="E17" s="190">
        <v>91</v>
      </c>
      <c r="G17" s="49">
        <v>3.722</v>
      </c>
      <c r="H17" s="50">
        <v>1.1399999999999999</v>
      </c>
      <c r="I17" s="50" t="s">
        <v>200</v>
      </c>
      <c r="J17" s="51" t="s">
        <v>199</v>
      </c>
      <c r="K17" s="191"/>
      <c r="P17" s="3"/>
      <c r="Q17" s="191"/>
      <c r="R17" s="191"/>
      <c r="S17" s="191"/>
      <c r="T17" s="191"/>
      <c r="U17" s="191"/>
      <c r="V17" s="191"/>
      <c r="W17" s="191"/>
      <c r="X17" s="191"/>
      <c r="Y17" s="191"/>
      <c r="Z17" s="191"/>
      <c r="AA17" s="191"/>
      <c r="AB17" s="191"/>
      <c r="AC17" s="191"/>
      <c r="AD17" s="191"/>
      <c r="AE17" s="5"/>
    </row>
    <row r="18" spans="2:31" x14ac:dyDescent="0.25">
      <c r="B18" s="190">
        <v>9.6</v>
      </c>
      <c r="C18" s="190">
        <v>9.6</v>
      </c>
      <c r="D18" s="193">
        <v>3</v>
      </c>
      <c r="E18" s="190">
        <v>88</v>
      </c>
      <c r="G18" s="49">
        <v>4.077</v>
      </c>
      <c r="H18" s="50">
        <v>1.1399999999999999</v>
      </c>
      <c r="I18" s="50" t="s">
        <v>200</v>
      </c>
      <c r="J18" s="51" t="s">
        <v>199</v>
      </c>
      <c r="K18" s="191"/>
      <c r="P18" s="3"/>
      <c r="Q18" s="191"/>
      <c r="R18" s="191"/>
      <c r="S18" s="191"/>
      <c r="T18" s="191"/>
      <c r="U18" s="191"/>
      <c r="V18" s="191"/>
      <c r="W18" s="191"/>
      <c r="X18" s="191"/>
      <c r="Y18" s="191"/>
      <c r="Z18" s="191"/>
      <c r="AA18" s="191"/>
      <c r="AB18" s="191"/>
      <c r="AC18" s="191"/>
      <c r="AD18" s="191"/>
      <c r="AE18" s="5"/>
    </row>
    <row r="19" spans="2:31" x14ac:dyDescent="0.25">
      <c r="B19" s="190">
        <v>9.6</v>
      </c>
      <c r="C19" s="190">
        <v>9.6</v>
      </c>
      <c r="D19" s="193">
        <v>3</v>
      </c>
      <c r="E19" s="190">
        <v>89</v>
      </c>
      <c r="G19" s="49">
        <v>4.125</v>
      </c>
      <c r="H19" s="50">
        <v>3</v>
      </c>
      <c r="I19" s="50" t="s">
        <v>198</v>
      </c>
      <c r="J19" s="51" t="s">
        <v>199</v>
      </c>
      <c r="K19" s="191"/>
      <c r="P19" s="3"/>
      <c r="Q19" s="191"/>
      <c r="R19" s="191"/>
      <c r="S19" s="191"/>
      <c r="T19" s="191"/>
      <c r="U19" s="191"/>
      <c r="V19" s="191"/>
      <c r="W19" s="191"/>
      <c r="X19" s="191"/>
      <c r="Y19" s="191"/>
      <c r="Z19" s="191"/>
      <c r="AA19" s="191"/>
      <c r="AB19" s="191"/>
      <c r="AC19" s="191"/>
      <c r="AD19" s="191"/>
      <c r="AE19" s="5"/>
    </row>
    <row r="20" spans="2:31" x14ac:dyDescent="0.25">
      <c r="B20" s="190">
        <v>9.6</v>
      </c>
      <c r="C20" s="190">
        <v>9.6</v>
      </c>
      <c r="D20" s="193">
        <v>3</v>
      </c>
      <c r="E20" s="190">
        <v>86</v>
      </c>
      <c r="G20" s="49">
        <v>5.2</v>
      </c>
      <c r="H20" s="50">
        <v>1.0509999999999999</v>
      </c>
      <c r="I20" s="50" t="s">
        <v>200</v>
      </c>
      <c r="J20" s="51" t="s">
        <v>71</v>
      </c>
      <c r="K20" s="191"/>
      <c r="P20" s="3"/>
      <c r="Q20" s="191"/>
      <c r="R20" s="191"/>
      <c r="S20" s="191"/>
      <c r="T20" s="191"/>
      <c r="U20" s="191"/>
      <c r="V20" s="191"/>
      <c r="W20" s="191"/>
      <c r="X20" s="191"/>
      <c r="Y20" s="191"/>
      <c r="Z20" s="191"/>
      <c r="AA20" s="191"/>
      <c r="AB20" s="191"/>
      <c r="AC20" s="191"/>
      <c r="AD20" s="191"/>
      <c r="AE20" s="5"/>
    </row>
    <row r="21" spans="2:31" x14ac:dyDescent="0.25">
      <c r="B21" s="190">
        <v>9.6</v>
      </c>
      <c r="C21" s="190">
        <v>9.6</v>
      </c>
      <c r="D21" s="193">
        <v>3</v>
      </c>
      <c r="E21" s="190">
        <v>81</v>
      </c>
      <c r="G21" s="49">
        <v>6.9320000000000004</v>
      </c>
      <c r="H21" s="50">
        <v>1.1599999999999999</v>
      </c>
      <c r="I21" s="50" t="s">
        <v>197</v>
      </c>
      <c r="J21" s="51" t="s">
        <v>199</v>
      </c>
      <c r="K21" s="191"/>
      <c r="P21" s="3"/>
      <c r="Q21" s="191"/>
      <c r="R21" s="191"/>
      <c r="S21" s="191"/>
      <c r="T21" s="191"/>
      <c r="U21" s="191"/>
      <c r="V21" s="191"/>
      <c r="W21" s="191"/>
      <c r="X21" s="191"/>
      <c r="Y21" s="191"/>
      <c r="Z21" s="191"/>
      <c r="AA21" s="191"/>
      <c r="AB21" s="191"/>
      <c r="AC21" s="191"/>
      <c r="AD21" s="191"/>
      <c r="AE21" s="5"/>
    </row>
    <row r="22" spans="2:31" x14ac:dyDescent="0.25">
      <c r="B22" s="190">
        <v>9.6</v>
      </c>
      <c r="C22" s="190">
        <v>9.6</v>
      </c>
      <c r="D22" s="193">
        <v>3</v>
      </c>
      <c r="E22" s="190">
        <v>80</v>
      </c>
      <c r="G22" s="49">
        <v>7.2880000000000003</v>
      </c>
      <c r="H22" s="50">
        <v>1.1599999999999999</v>
      </c>
      <c r="I22" s="50" t="s">
        <v>197</v>
      </c>
      <c r="J22" s="51" t="s">
        <v>199</v>
      </c>
      <c r="K22" s="191"/>
      <c r="P22" s="3"/>
      <c r="Q22" s="191"/>
      <c r="R22" s="191"/>
      <c r="S22" s="191"/>
      <c r="T22" s="191"/>
      <c r="U22" s="191"/>
      <c r="V22" s="191"/>
      <c r="W22" s="191"/>
      <c r="X22" s="191"/>
      <c r="Y22" s="191"/>
      <c r="Z22" s="191"/>
      <c r="AA22" s="191"/>
      <c r="AB22" s="191"/>
      <c r="AC22" s="191"/>
      <c r="AD22" s="191"/>
      <c r="AE22" s="5"/>
    </row>
    <row r="23" spans="2:31" x14ac:dyDescent="0.25">
      <c r="B23" s="190">
        <v>9.6</v>
      </c>
      <c r="C23" s="190">
        <v>9.6</v>
      </c>
      <c r="D23" s="193">
        <v>3</v>
      </c>
      <c r="E23" s="190">
        <v>76</v>
      </c>
      <c r="G23" s="49">
        <v>8.6</v>
      </c>
      <c r="H23" s="50">
        <v>0.97599999999999998</v>
      </c>
      <c r="I23" s="50" t="s">
        <v>200</v>
      </c>
      <c r="J23" s="51" t="s">
        <v>71</v>
      </c>
      <c r="K23" s="191"/>
      <c r="P23" s="3"/>
      <c r="Q23" s="191"/>
      <c r="R23" s="191"/>
      <c r="S23" s="191"/>
      <c r="T23" s="191"/>
      <c r="U23" s="191"/>
      <c r="V23" s="191"/>
      <c r="W23" s="191"/>
      <c r="X23" s="191"/>
      <c r="Y23" s="191"/>
      <c r="Z23" s="191"/>
      <c r="AA23" s="191"/>
      <c r="AB23" s="191"/>
      <c r="AC23" s="191"/>
      <c r="AD23" s="191"/>
      <c r="AE23" s="5"/>
    </row>
    <row r="24" spans="2:31" x14ac:dyDescent="0.25">
      <c r="B24" s="190">
        <v>9.6</v>
      </c>
      <c r="C24" s="190">
        <v>9.6</v>
      </c>
      <c r="D24" s="193">
        <v>3</v>
      </c>
      <c r="E24" s="190">
        <v>76</v>
      </c>
      <c r="G24" s="49">
        <v>12.1</v>
      </c>
      <c r="H24" s="50">
        <v>1.0509999999999999</v>
      </c>
      <c r="I24" s="50" t="s">
        <v>200</v>
      </c>
      <c r="J24" s="51" t="s">
        <v>71</v>
      </c>
      <c r="K24" s="191"/>
      <c r="P24" s="3"/>
      <c r="Q24" s="191"/>
      <c r="R24" s="191"/>
      <c r="S24" s="191"/>
      <c r="T24" s="191"/>
      <c r="U24" s="191"/>
      <c r="V24" s="191"/>
      <c r="W24" s="191"/>
      <c r="X24" s="191"/>
      <c r="Y24" s="191"/>
      <c r="Z24" s="191"/>
      <c r="AA24" s="191"/>
      <c r="AB24" s="191"/>
      <c r="AC24" s="191"/>
      <c r="AD24" s="191"/>
      <c r="AE24" s="5"/>
    </row>
    <row r="25" spans="2:31" x14ac:dyDescent="0.25">
      <c r="B25" s="190">
        <v>9.6</v>
      </c>
      <c r="C25" s="190">
        <v>9.6</v>
      </c>
      <c r="D25" s="193">
        <v>3</v>
      </c>
      <c r="E25" s="190">
        <v>73</v>
      </c>
      <c r="G25" s="49">
        <v>13.092000000000001</v>
      </c>
      <c r="H25" s="50">
        <v>1.1000000000000001</v>
      </c>
      <c r="I25" s="50" t="s">
        <v>197</v>
      </c>
      <c r="J25" s="51" t="s">
        <v>199</v>
      </c>
      <c r="K25" s="191"/>
      <c r="P25" s="3"/>
      <c r="Q25" s="191"/>
      <c r="R25" s="191"/>
      <c r="S25" s="191"/>
      <c r="T25" s="191"/>
      <c r="U25" s="191"/>
      <c r="V25" s="191"/>
      <c r="W25" s="191"/>
      <c r="X25" s="191"/>
      <c r="Y25" s="191"/>
      <c r="Z25" s="191"/>
      <c r="AA25" s="191"/>
      <c r="AB25" s="191"/>
      <c r="AC25" s="191"/>
      <c r="AD25" s="191"/>
      <c r="AE25" s="5"/>
    </row>
    <row r="26" spans="2:31" x14ac:dyDescent="0.25">
      <c r="B26" s="190">
        <v>9.6</v>
      </c>
      <c r="C26" s="190">
        <v>9.6</v>
      </c>
      <c r="D26" s="193">
        <v>3</v>
      </c>
      <c r="E26" s="190">
        <v>73</v>
      </c>
      <c r="G26" s="49">
        <v>13.448</v>
      </c>
      <c r="H26" s="50">
        <v>1.1000000000000001</v>
      </c>
      <c r="I26" s="50" t="s">
        <v>197</v>
      </c>
      <c r="J26" s="51" t="s">
        <v>199</v>
      </c>
      <c r="K26" s="191"/>
      <c r="P26" s="3"/>
      <c r="Q26" s="191"/>
      <c r="R26" s="191"/>
      <c r="S26" s="191"/>
      <c r="T26" s="191"/>
      <c r="U26" s="191"/>
      <c r="V26" s="191"/>
      <c r="W26" s="191"/>
      <c r="X26" s="191"/>
      <c r="Y26" s="191"/>
      <c r="Z26" s="191"/>
      <c r="AA26" s="191"/>
      <c r="AB26" s="191"/>
      <c r="AC26" s="191"/>
      <c r="AD26" s="191"/>
      <c r="AE26" s="5"/>
    </row>
    <row r="27" spans="2:31" x14ac:dyDescent="0.25">
      <c r="B27" s="190">
        <v>9.6</v>
      </c>
      <c r="C27" s="190">
        <v>9.6</v>
      </c>
      <c r="D27" s="193">
        <v>3</v>
      </c>
      <c r="E27" s="190">
        <v>73</v>
      </c>
      <c r="G27" s="49">
        <v>15</v>
      </c>
      <c r="H27" s="50">
        <v>1.524</v>
      </c>
      <c r="I27" s="50" t="s">
        <v>197</v>
      </c>
      <c r="J27" s="51" t="s">
        <v>71</v>
      </c>
      <c r="K27" s="191"/>
      <c r="P27" s="3"/>
      <c r="Q27" s="191"/>
      <c r="R27" s="191"/>
      <c r="S27" s="191"/>
      <c r="T27" s="191"/>
      <c r="U27" s="191"/>
      <c r="V27" s="191"/>
      <c r="W27" s="191"/>
      <c r="X27" s="191"/>
      <c r="Y27" s="191"/>
      <c r="Z27" s="191"/>
      <c r="AA27" s="191"/>
      <c r="AB27" s="191"/>
      <c r="AC27" s="191"/>
      <c r="AD27" s="191"/>
      <c r="AE27" s="5"/>
    </row>
    <row r="28" spans="2:31" x14ac:dyDescent="0.25">
      <c r="B28" s="190">
        <v>9.6</v>
      </c>
      <c r="C28" s="190">
        <v>9.6</v>
      </c>
      <c r="D28" s="193">
        <v>3</v>
      </c>
      <c r="E28" s="190">
        <v>73</v>
      </c>
      <c r="G28" s="49">
        <v>17</v>
      </c>
      <c r="H28" s="50">
        <v>2</v>
      </c>
      <c r="I28" s="50" t="s">
        <v>198</v>
      </c>
      <c r="J28" s="51" t="s">
        <v>199</v>
      </c>
      <c r="K28" s="191"/>
      <c r="P28" s="3"/>
      <c r="Q28" s="191"/>
      <c r="R28" s="191"/>
      <c r="S28" s="191"/>
      <c r="T28" s="191"/>
      <c r="U28" s="191"/>
      <c r="V28" s="191"/>
      <c r="W28" s="191"/>
      <c r="X28" s="191"/>
      <c r="Y28" s="191"/>
      <c r="Z28" s="191"/>
      <c r="AA28" s="191"/>
      <c r="AB28" s="191"/>
      <c r="AC28" s="191"/>
      <c r="AD28" s="191"/>
      <c r="AE28" s="5"/>
    </row>
    <row r="29" spans="2:31" x14ac:dyDescent="0.25">
      <c r="B29" s="190">
        <v>9.6</v>
      </c>
      <c r="C29" s="190">
        <v>9.6</v>
      </c>
      <c r="D29" s="193">
        <v>3</v>
      </c>
      <c r="E29" s="190">
        <v>73</v>
      </c>
      <c r="G29" s="49">
        <v>19</v>
      </c>
      <c r="H29" s="50">
        <v>1.145</v>
      </c>
      <c r="I29" s="50" t="s">
        <v>200</v>
      </c>
      <c r="J29" s="51" t="s">
        <v>71</v>
      </c>
      <c r="K29" s="191"/>
      <c r="P29" s="3"/>
      <c r="Q29" s="191"/>
      <c r="R29" s="191"/>
      <c r="S29" s="191"/>
      <c r="T29" s="191"/>
      <c r="U29" s="191"/>
      <c r="V29" s="191"/>
      <c r="W29" s="191"/>
      <c r="X29" s="191"/>
      <c r="Y29" s="191"/>
      <c r="Z29" s="191"/>
      <c r="AA29" s="191"/>
      <c r="AB29" s="191"/>
      <c r="AC29" s="191"/>
      <c r="AD29" s="191"/>
      <c r="AE29" s="5"/>
    </row>
    <row r="30" spans="2:31" x14ac:dyDescent="0.25">
      <c r="B30" s="190">
        <v>9.6</v>
      </c>
      <c r="C30" s="190">
        <v>9.6</v>
      </c>
      <c r="D30" s="193">
        <v>2.6</v>
      </c>
      <c r="E30" s="190">
        <v>73</v>
      </c>
      <c r="G30" s="49">
        <v>21.8</v>
      </c>
      <c r="H30" s="50">
        <v>1.4</v>
      </c>
      <c r="I30" s="50" t="s">
        <v>197</v>
      </c>
      <c r="J30" s="51" t="s">
        <v>199</v>
      </c>
      <c r="K30" s="191"/>
      <c r="P30" s="3"/>
      <c r="Q30" s="191"/>
      <c r="R30" s="191"/>
      <c r="S30" s="191"/>
      <c r="T30" s="191"/>
      <c r="U30" s="191"/>
      <c r="V30" s="191"/>
      <c r="W30" s="191"/>
      <c r="X30" s="191"/>
      <c r="Y30" s="191"/>
      <c r="Z30" s="191"/>
      <c r="AA30" s="191"/>
      <c r="AB30" s="191"/>
      <c r="AC30" s="191"/>
      <c r="AD30" s="191"/>
      <c r="AE30" s="5"/>
    </row>
    <row r="31" spans="2:31" x14ac:dyDescent="0.25">
      <c r="B31" s="3"/>
      <c r="C31" s="3"/>
      <c r="D31" s="3"/>
      <c r="E31" s="5"/>
      <c r="G31" s="49">
        <v>22.2</v>
      </c>
      <c r="H31" s="50">
        <v>1.4</v>
      </c>
      <c r="I31" s="50" t="s">
        <v>197</v>
      </c>
      <c r="J31" s="51" t="s">
        <v>199</v>
      </c>
      <c r="K31" s="191"/>
      <c r="P31" s="3"/>
      <c r="Q31" s="191"/>
      <c r="R31" s="191"/>
      <c r="S31" s="191"/>
      <c r="T31" s="191"/>
      <c r="U31" s="191"/>
      <c r="V31" s="191"/>
      <c r="W31" s="191"/>
      <c r="X31" s="191"/>
      <c r="Y31" s="191"/>
      <c r="Z31" s="191"/>
      <c r="AA31" s="191"/>
      <c r="AB31" s="191"/>
      <c r="AC31" s="191"/>
      <c r="AD31" s="191"/>
      <c r="AE31" s="5"/>
    </row>
    <row r="32" spans="2:31" x14ac:dyDescent="0.25">
      <c r="B32" s="3"/>
      <c r="C32" s="3"/>
      <c r="D32" s="3"/>
      <c r="E32" s="5"/>
      <c r="G32" s="49">
        <v>23</v>
      </c>
      <c r="H32" s="50">
        <v>1.143</v>
      </c>
      <c r="I32" s="50" t="s">
        <v>200</v>
      </c>
      <c r="J32" s="51" t="s">
        <v>71</v>
      </c>
      <c r="K32" s="191"/>
      <c r="P32" s="3"/>
      <c r="Q32" s="191"/>
      <c r="R32" s="191"/>
      <c r="S32" s="191"/>
      <c r="T32" s="191"/>
      <c r="U32" s="191"/>
      <c r="V32" s="191"/>
      <c r="W32" s="191"/>
      <c r="X32" s="191"/>
      <c r="Y32" s="191"/>
      <c r="Z32" s="191"/>
      <c r="AA32" s="191"/>
      <c r="AB32" s="191"/>
      <c r="AC32" s="191"/>
      <c r="AD32" s="191"/>
      <c r="AE32" s="5"/>
    </row>
    <row r="33" spans="2:31" x14ac:dyDescent="0.25">
      <c r="B33" s="3"/>
      <c r="C33" s="3"/>
      <c r="D33" s="3"/>
      <c r="E33" s="5"/>
      <c r="G33" s="49">
        <v>27</v>
      </c>
      <c r="H33" s="50">
        <v>1.048</v>
      </c>
      <c r="I33" s="50" t="s">
        <v>200</v>
      </c>
      <c r="J33" s="51" t="s">
        <v>71</v>
      </c>
      <c r="K33" s="191"/>
      <c r="P33" s="3"/>
      <c r="Q33" s="191"/>
      <c r="R33" s="191"/>
      <c r="S33" s="191"/>
      <c r="T33" s="191"/>
      <c r="U33" s="191"/>
      <c r="V33" s="191"/>
      <c r="W33" s="191"/>
      <c r="X33" s="191"/>
      <c r="Y33" s="191"/>
      <c r="Z33" s="191"/>
      <c r="AA33" s="191"/>
      <c r="AB33" s="191"/>
      <c r="AC33" s="191"/>
      <c r="AD33" s="191"/>
      <c r="AE33" s="5"/>
    </row>
    <row r="34" spans="2:31" x14ac:dyDescent="0.25">
      <c r="B34" s="3"/>
      <c r="C34" s="3"/>
      <c r="D34" s="3"/>
      <c r="E34" s="5"/>
      <c r="G34" s="49">
        <v>31</v>
      </c>
      <c r="H34" s="50">
        <v>1.18</v>
      </c>
      <c r="I34" s="50" t="s">
        <v>200</v>
      </c>
      <c r="J34" s="51" t="s">
        <v>71</v>
      </c>
      <c r="K34" s="191"/>
      <c r="P34" s="3"/>
      <c r="Q34" s="191"/>
      <c r="R34" s="191"/>
      <c r="S34" s="191"/>
      <c r="T34" s="191"/>
      <c r="U34" s="191"/>
      <c r="V34" s="191"/>
      <c r="W34" s="191"/>
      <c r="X34" s="191"/>
      <c r="Y34" s="191"/>
      <c r="Z34" s="191"/>
      <c r="AA34" s="191"/>
      <c r="AB34" s="191"/>
      <c r="AC34" s="191"/>
      <c r="AD34" s="191"/>
      <c r="AE34" s="5"/>
    </row>
    <row r="35" spans="2:31" x14ac:dyDescent="0.25">
      <c r="B35" s="3"/>
      <c r="C35" s="3"/>
      <c r="D35" s="3"/>
      <c r="E35" s="5"/>
      <c r="G35" s="3"/>
      <c r="H35" s="191"/>
      <c r="I35" s="191"/>
      <c r="J35" s="5"/>
      <c r="K35" s="191"/>
      <c r="P35" s="3"/>
      <c r="Q35" s="191"/>
      <c r="R35" s="191"/>
      <c r="S35" s="191"/>
      <c r="T35" s="191"/>
      <c r="U35" s="191"/>
      <c r="V35" s="191"/>
      <c r="W35" s="191"/>
      <c r="X35" s="191"/>
      <c r="Y35" s="191"/>
      <c r="Z35" s="191"/>
      <c r="AA35" s="191"/>
      <c r="AB35" s="191"/>
      <c r="AC35" s="191"/>
      <c r="AD35" s="191"/>
      <c r="AE35" s="5"/>
    </row>
    <row r="36" spans="2:31" ht="15.75" thickBot="1" x14ac:dyDescent="0.3">
      <c r="B36" s="3"/>
      <c r="C36" s="3"/>
      <c r="D36" s="3"/>
      <c r="E36" s="8"/>
      <c r="G36" s="6"/>
      <c r="H36" s="7"/>
      <c r="I36" s="191"/>
      <c r="J36" s="5"/>
      <c r="K36" s="191"/>
      <c r="P36" s="6"/>
      <c r="Q36" s="7"/>
      <c r="R36" s="7"/>
      <c r="S36" s="7"/>
      <c r="T36" s="7"/>
      <c r="U36" s="7"/>
      <c r="V36" s="7"/>
      <c r="W36" s="7"/>
      <c r="X36" s="7"/>
      <c r="Y36" s="7"/>
      <c r="Z36" s="7"/>
      <c r="AA36" s="7"/>
      <c r="AB36" s="7"/>
      <c r="AC36" s="7"/>
      <c r="AD36" s="7"/>
      <c r="AE36" s="8"/>
    </row>
    <row r="37" spans="2:31" x14ac:dyDescent="0.25">
      <c r="B37" s="3"/>
      <c r="C37" s="3"/>
      <c r="D37" s="3"/>
      <c r="I37" s="191"/>
      <c r="J37" s="5"/>
    </row>
    <row r="38" spans="2:31" x14ac:dyDescent="0.25">
      <c r="B38" s="3"/>
      <c r="C38" s="3"/>
      <c r="D38" s="3"/>
      <c r="I38" s="191"/>
      <c r="J38" s="5"/>
    </row>
    <row r="39" spans="2:31" x14ac:dyDescent="0.25">
      <c r="B39" s="3"/>
      <c r="C39" s="3"/>
      <c r="D39" s="3"/>
      <c r="I39" s="191"/>
      <c r="J39" s="5"/>
    </row>
    <row r="40" spans="2:31" x14ac:dyDescent="0.25">
      <c r="B40" s="3"/>
      <c r="C40" s="3"/>
      <c r="D40" s="3"/>
      <c r="I40" s="191"/>
      <c r="J40" s="5"/>
    </row>
    <row r="41" spans="2:31" x14ac:dyDescent="0.25">
      <c r="B41" s="3"/>
      <c r="C41" s="3"/>
      <c r="D41" s="3"/>
      <c r="I41" s="191"/>
      <c r="J41" s="5"/>
    </row>
    <row r="42" spans="2:31" x14ac:dyDescent="0.25">
      <c r="B42" s="3"/>
      <c r="C42" s="3"/>
      <c r="D42" s="3"/>
      <c r="I42" s="191"/>
      <c r="J42" s="5"/>
    </row>
    <row r="43" spans="2:31" x14ac:dyDescent="0.25">
      <c r="B43" s="3"/>
      <c r="C43" s="3"/>
      <c r="D43" s="3"/>
      <c r="I43" s="191"/>
      <c r="J43" s="5"/>
    </row>
    <row r="44" spans="2:31" x14ac:dyDescent="0.25">
      <c r="B44" s="3"/>
      <c r="C44" s="3"/>
      <c r="D44" s="3"/>
      <c r="I44" s="191"/>
      <c r="J44" s="5"/>
    </row>
    <row r="45" spans="2:31" x14ac:dyDescent="0.25">
      <c r="B45" s="3"/>
      <c r="C45" s="3"/>
      <c r="D45" s="3"/>
      <c r="I45" s="191"/>
      <c r="J45" s="5"/>
    </row>
    <row r="46" spans="2:31" x14ac:dyDescent="0.25">
      <c r="B46" s="3"/>
      <c r="C46" s="3"/>
      <c r="D46" s="3"/>
      <c r="I46" s="191"/>
      <c r="J46" s="5"/>
    </row>
    <row r="47" spans="2:31" x14ac:dyDescent="0.25">
      <c r="B47" s="3"/>
      <c r="C47" s="3"/>
      <c r="D47" s="3"/>
      <c r="I47" s="191"/>
      <c r="J47" s="5"/>
    </row>
    <row r="48" spans="2:31" x14ac:dyDescent="0.25">
      <c r="B48" s="3"/>
      <c r="C48" s="3"/>
      <c r="D48" s="3"/>
      <c r="I48" s="191"/>
      <c r="J48" s="5"/>
    </row>
    <row r="49" spans="1:10" x14ac:dyDescent="0.25">
      <c r="B49" s="3"/>
      <c r="C49" s="3"/>
      <c r="D49" s="3"/>
      <c r="I49" s="191"/>
      <c r="J49" s="5"/>
    </row>
    <row r="50" spans="1:10" x14ac:dyDescent="0.25">
      <c r="B50" s="3"/>
      <c r="C50" s="3"/>
      <c r="D50" s="3"/>
      <c r="I50" s="191"/>
      <c r="J50" s="5"/>
    </row>
    <row r="51" spans="1:10" x14ac:dyDescent="0.25">
      <c r="B51" s="3"/>
      <c r="C51" s="3"/>
      <c r="D51" s="3"/>
      <c r="I51" s="191"/>
      <c r="J51" s="5"/>
    </row>
    <row r="52" spans="1:10" x14ac:dyDescent="0.25">
      <c r="B52" s="3"/>
      <c r="C52" s="3"/>
      <c r="D52" s="3"/>
      <c r="I52" s="191"/>
      <c r="J52" s="5"/>
    </row>
    <row r="53" spans="1:10" x14ac:dyDescent="0.25">
      <c r="B53" s="3"/>
      <c r="C53" s="3"/>
      <c r="D53" s="3"/>
      <c r="I53" s="191"/>
      <c r="J53" s="5"/>
    </row>
    <row r="54" spans="1:10" x14ac:dyDescent="0.25">
      <c r="B54" s="3"/>
      <c r="C54" s="3"/>
      <c r="D54" s="3"/>
      <c r="I54" s="191"/>
      <c r="J54" s="5"/>
    </row>
    <row r="55" spans="1:10" x14ac:dyDescent="0.25">
      <c r="B55" s="3"/>
      <c r="C55" s="3"/>
      <c r="D55" s="3"/>
      <c r="I55" s="191"/>
      <c r="J55" s="5"/>
    </row>
    <row r="56" spans="1:10" x14ac:dyDescent="0.25">
      <c r="B56" s="3"/>
      <c r="C56" s="3"/>
      <c r="D56" s="3"/>
      <c r="I56" s="191"/>
      <c r="J56" s="5"/>
    </row>
    <row r="57" spans="1:10" x14ac:dyDescent="0.25">
      <c r="B57" s="3"/>
      <c r="C57" s="3"/>
      <c r="D57" s="3"/>
      <c r="I57" s="191"/>
      <c r="J57" s="5"/>
    </row>
    <row r="58" spans="1:10" x14ac:dyDescent="0.25">
      <c r="B58" s="3"/>
      <c r="C58" s="3"/>
      <c r="D58" s="3"/>
      <c r="I58" s="191"/>
      <c r="J58" s="5"/>
    </row>
    <row r="59" spans="1:10" x14ac:dyDescent="0.25">
      <c r="B59" s="3"/>
      <c r="C59" s="3"/>
      <c r="D59" s="3"/>
      <c r="I59" s="191"/>
      <c r="J59" s="5"/>
    </row>
    <row r="60" spans="1:10" x14ac:dyDescent="0.25">
      <c r="A60" s="194" t="s">
        <v>45</v>
      </c>
      <c r="I60" s="191"/>
      <c r="J60" s="5"/>
    </row>
    <row r="61" spans="1:10" x14ac:dyDescent="0.25">
      <c r="A61" s="194" t="s">
        <v>152</v>
      </c>
      <c r="I61" s="191"/>
      <c r="J61" s="5"/>
    </row>
    <row r="62" spans="1:10" x14ac:dyDescent="0.25">
      <c r="A62" s="194" t="s">
        <v>76</v>
      </c>
      <c r="I62" s="191"/>
      <c r="J62" s="5"/>
    </row>
    <row r="63" spans="1:10" x14ac:dyDescent="0.25">
      <c r="A63" s="194" t="s">
        <v>227</v>
      </c>
      <c r="I63" s="191"/>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phoneticPr fontId="6" type="noConversion"/>
  <conditionalFormatting sqref="Y2:AB13">
    <cfRule type="expression" dxfId="3" priority="4">
      <formula>$T2="Stevens"</formula>
    </cfRule>
  </conditionalFormatting>
  <conditionalFormatting sqref="U2:X13">
    <cfRule type="expression" dxfId="2" priority="3">
      <formula>$T2="Alm_Hamre"</formula>
    </cfRule>
  </conditionalFormatting>
  <conditionalFormatting sqref="U2:X13">
    <cfRule type="expression" dxfId="1" priority="2">
      <formula>$T2="ICP_18"</formula>
    </cfRule>
  </conditionalFormatting>
  <conditionalFormatting sqref="U2:X13">
    <cfRule type="expression" dxfId="0" priority="1">
      <formula>$T$2="Stevens"</formula>
    </cfRule>
  </conditionalFormatting>
  <dataValidations count="2">
    <dataValidation type="list" allowBlank="1" showInputMessage="1" showErrorMessage="1" sqref="T2:T13" xr:uid="{74BE7849-BD33-4D4A-9A80-BA33BD61AE59}">
      <formula1>$A$60:$A$63</formula1>
    </dataValidation>
    <dataValidation type="list" allowBlank="1" showInputMessage="1" showErrorMessage="1" sqref="S2:S10" xr:uid="{7539D8A9-F4A3-4B14-BE8D-19696820DB8F}">
      <formula1>$A$67:$A$71</formula1>
    </dataValidation>
  </dataValidations>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33FF-EF9A-421B-8843-3108649FCDEE}">
  <dimension ref="A1:AG71"/>
  <sheetViews>
    <sheetView topLeftCell="H1" zoomScale="70" zoomScaleNormal="70" workbookViewId="0">
      <selection activeCell="T6" sqref="T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8">
        <v>100</v>
      </c>
      <c r="G2" s="49">
        <v>0.215</v>
      </c>
      <c r="H2" s="50">
        <v>1.383</v>
      </c>
      <c r="I2" s="50" t="s">
        <v>197</v>
      </c>
      <c r="J2" s="51" t="s">
        <v>71</v>
      </c>
      <c r="K2" s="4"/>
      <c r="L2" s="107">
        <v>1</v>
      </c>
      <c r="M2" s="108">
        <v>2</v>
      </c>
      <c r="N2" s="109">
        <v>0</v>
      </c>
      <c r="P2" s="113">
        <v>1</v>
      </c>
      <c r="Q2" s="113">
        <v>0</v>
      </c>
      <c r="R2" s="113">
        <v>2</v>
      </c>
      <c r="S2" s="113" t="s">
        <v>223</v>
      </c>
      <c r="T2" s="105" t="s">
        <v>395</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8">
        <v>100</v>
      </c>
      <c r="G3" s="49">
        <v>1.1000000000000001</v>
      </c>
      <c r="H3" s="50">
        <v>3</v>
      </c>
      <c r="I3" s="50" t="s">
        <v>198</v>
      </c>
      <c r="J3" s="51" t="s">
        <v>199</v>
      </c>
      <c r="K3" s="4"/>
      <c r="L3" s="49">
        <v>2</v>
      </c>
      <c r="M3" s="50">
        <v>3</v>
      </c>
      <c r="N3" s="51">
        <v>0</v>
      </c>
      <c r="P3" s="113">
        <v>2</v>
      </c>
      <c r="Q3" s="113">
        <f>R2</f>
        <v>2</v>
      </c>
      <c r="R3" s="113">
        <v>11.3</v>
      </c>
      <c r="S3" s="113" t="s">
        <v>223</v>
      </c>
      <c r="T3" s="105" t="s">
        <v>395</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8">
        <v>89</v>
      </c>
      <c r="G4" s="49">
        <v>1.25</v>
      </c>
      <c r="H4" s="50">
        <v>1.27</v>
      </c>
      <c r="I4" s="50" t="s">
        <v>197</v>
      </c>
      <c r="J4" s="51" t="s">
        <v>199</v>
      </c>
      <c r="K4" s="4"/>
      <c r="L4" s="49">
        <v>3</v>
      </c>
      <c r="M4" s="50">
        <v>3.7</v>
      </c>
      <c r="N4" s="51">
        <v>0</v>
      </c>
      <c r="P4" s="113">
        <v>3</v>
      </c>
      <c r="Q4" s="113">
        <f t="shared" ref="Q4:Q5" si="0">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8">
        <v>89</v>
      </c>
      <c r="G5" s="49">
        <v>1.35</v>
      </c>
      <c r="H5" s="50">
        <v>1.27</v>
      </c>
      <c r="I5" s="50" t="s">
        <v>197</v>
      </c>
      <c r="J5" s="51" t="s">
        <v>199</v>
      </c>
      <c r="K5" s="4"/>
      <c r="L5" s="49">
        <v>4</v>
      </c>
      <c r="M5" s="50">
        <v>5</v>
      </c>
      <c r="N5" s="51">
        <v>0</v>
      </c>
      <c r="P5" s="113">
        <v>4</v>
      </c>
      <c r="Q5" s="113">
        <f t="shared" si="0"/>
        <v>16.600000000000001</v>
      </c>
      <c r="R5" s="113">
        <v>50</v>
      </c>
      <c r="S5" s="113" t="s">
        <v>223</v>
      </c>
      <c r="T5" s="105" t="s">
        <v>395</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8">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71">
        <v>8</v>
      </c>
      <c r="C7" s="171">
        <v>8</v>
      </c>
      <c r="D7" s="171">
        <v>2</v>
      </c>
      <c r="E7" s="178">
        <v>101</v>
      </c>
      <c r="G7" s="49">
        <v>2.7149999999999999</v>
      </c>
      <c r="H7" s="50">
        <v>1.1100000000000001</v>
      </c>
      <c r="I7" s="50" t="s">
        <v>200</v>
      </c>
      <c r="J7" s="51" t="s">
        <v>199</v>
      </c>
      <c r="K7" s="4"/>
      <c r="L7" s="49">
        <v>6</v>
      </c>
      <c r="M7" s="50">
        <v>7.3</v>
      </c>
      <c r="N7" s="51">
        <v>0</v>
      </c>
      <c r="P7" s="3"/>
      <c r="Q7" s="4"/>
      <c r="R7" s="4"/>
      <c r="S7" s="4"/>
      <c r="T7" s="4"/>
      <c r="U7" s="4"/>
      <c r="V7" s="4"/>
      <c r="W7" s="4"/>
      <c r="X7" s="4"/>
      <c r="Y7" s="4"/>
      <c r="Z7" s="4"/>
      <c r="AA7" s="4"/>
      <c r="AB7" s="4"/>
      <c r="AC7" s="4"/>
      <c r="AD7" s="4"/>
      <c r="AE7" s="5"/>
      <c r="AF7" s="31"/>
    </row>
    <row r="8" spans="2:33" x14ac:dyDescent="0.25">
      <c r="B8" s="171">
        <v>8</v>
      </c>
      <c r="C8" s="171">
        <v>8.3140000000000001</v>
      </c>
      <c r="D8" s="171">
        <v>3</v>
      </c>
      <c r="E8" s="178">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8">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8">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8">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8">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8">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2.0110000000000001</v>
      </c>
      <c r="E14" s="178">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3</v>
      </c>
      <c r="E15" s="178">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8">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8">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8">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8">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8">
        <v>88</v>
      </c>
      <c r="G21" s="49">
        <v>6.9320000000000004</v>
      </c>
      <c r="H21" s="50">
        <v>1.1599999999999999</v>
      </c>
      <c r="I21" s="50" t="s">
        <v>197</v>
      </c>
      <c r="J21" s="51" t="s">
        <v>199</v>
      </c>
      <c r="K21" s="4"/>
    </row>
    <row r="22" spans="2:31" x14ac:dyDescent="0.25">
      <c r="B22" s="171">
        <v>9.6999999999999993</v>
      </c>
      <c r="C22" s="171">
        <v>9.6999999999999993</v>
      </c>
      <c r="D22" s="171">
        <v>3</v>
      </c>
      <c r="E22" s="178">
        <v>88</v>
      </c>
      <c r="G22" s="49">
        <v>7.2880000000000003</v>
      </c>
      <c r="H22" s="50">
        <v>1.1599999999999999</v>
      </c>
      <c r="I22" s="50" t="s">
        <v>197</v>
      </c>
      <c r="J22" s="51" t="s">
        <v>199</v>
      </c>
      <c r="K22" s="4"/>
    </row>
    <row r="23" spans="2:31" x14ac:dyDescent="0.25">
      <c r="B23" s="171">
        <v>9.6999999999999993</v>
      </c>
      <c r="C23" s="171">
        <v>9.6999999999999993</v>
      </c>
      <c r="D23" s="171">
        <v>3</v>
      </c>
      <c r="E23" s="178">
        <v>87</v>
      </c>
      <c r="G23" s="49">
        <v>8.6</v>
      </c>
      <c r="H23" s="50">
        <v>0.97599999999999998</v>
      </c>
      <c r="I23" s="50" t="s">
        <v>200</v>
      </c>
      <c r="J23" s="51" t="s">
        <v>71</v>
      </c>
      <c r="K23" s="4"/>
    </row>
    <row r="24" spans="2:31" x14ac:dyDescent="0.25">
      <c r="B24" s="171">
        <v>9.6999999999999993</v>
      </c>
      <c r="C24" s="171">
        <v>9.6999999999999993</v>
      </c>
      <c r="D24" s="171">
        <v>3</v>
      </c>
      <c r="E24" s="178">
        <v>84</v>
      </c>
      <c r="G24" s="49">
        <v>12.1</v>
      </c>
      <c r="H24" s="50">
        <v>1.0509999999999999</v>
      </c>
      <c r="I24" s="50" t="s">
        <v>200</v>
      </c>
      <c r="J24" s="51" t="s">
        <v>71</v>
      </c>
      <c r="K24" s="4"/>
    </row>
    <row r="25" spans="2:31" x14ac:dyDescent="0.25">
      <c r="B25" s="171">
        <v>9.6999999999999993</v>
      </c>
      <c r="C25" s="171">
        <v>9.6999999999999993</v>
      </c>
      <c r="D25" s="171">
        <v>3</v>
      </c>
      <c r="E25" s="178">
        <v>83</v>
      </c>
      <c r="G25" s="49">
        <v>13.092000000000001</v>
      </c>
      <c r="H25" s="50">
        <v>1.1000000000000001</v>
      </c>
      <c r="I25" s="50" t="s">
        <v>197</v>
      </c>
      <c r="J25" s="51" t="s">
        <v>199</v>
      </c>
      <c r="K25" s="4"/>
    </row>
    <row r="26" spans="2:31" x14ac:dyDescent="0.25">
      <c r="B26" s="171">
        <v>9.6999999999999993</v>
      </c>
      <c r="C26" s="171">
        <v>9.6999999999999993</v>
      </c>
      <c r="D26" s="171">
        <v>3</v>
      </c>
      <c r="E26" s="178">
        <v>73</v>
      </c>
      <c r="G26" s="49">
        <v>13.448</v>
      </c>
      <c r="H26" s="50">
        <v>1.1000000000000001</v>
      </c>
      <c r="I26" s="50" t="s">
        <v>197</v>
      </c>
      <c r="J26" s="51" t="s">
        <v>199</v>
      </c>
      <c r="K26" s="4"/>
    </row>
    <row r="27" spans="2:31" x14ac:dyDescent="0.25">
      <c r="B27" s="171">
        <v>9.6999999999999993</v>
      </c>
      <c r="C27" s="171">
        <v>9.6999999999999993</v>
      </c>
      <c r="D27" s="171">
        <v>3</v>
      </c>
      <c r="E27" s="178">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8">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8">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2.6</v>
      </c>
      <c r="E31" s="178">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16"/>
      <c r="I63" s="4"/>
      <c r="J63" s="5"/>
    </row>
    <row r="64" spans="1:10" x14ac:dyDescent="0.25">
      <c r="A64" s="194" t="s">
        <v>395</v>
      </c>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phoneticPr fontId="6" type="noConversion"/>
  <conditionalFormatting sqref="Y2:AB5">
    <cfRule type="expression" dxfId="663" priority="4">
      <formula>$T2="Stevens"</formula>
    </cfRule>
  </conditionalFormatting>
  <conditionalFormatting sqref="U2:X5">
    <cfRule type="expression" dxfId="662" priority="3">
      <formula>$T2="Alm_Hamre"</formula>
    </cfRule>
  </conditionalFormatting>
  <conditionalFormatting sqref="U2:X5">
    <cfRule type="expression" dxfId="661" priority="2">
      <formula>$T2="ICP_18"</formula>
    </cfRule>
  </conditionalFormatting>
  <conditionalFormatting sqref="U2:X5">
    <cfRule type="expression" dxfId="660" priority="1">
      <formula>$T$2="Stevens"</formula>
    </cfRule>
  </conditionalFormatting>
  <dataValidations count="2">
    <dataValidation type="list" allowBlank="1" showInputMessage="1" showErrorMessage="1" sqref="S2:S5" xr:uid="{7C6C15ED-06A7-4533-98D3-EB56E384A79A}">
      <formula1>$A$67:$A$71</formula1>
    </dataValidation>
    <dataValidation type="list" allowBlank="1" showInputMessage="1" showErrorMessage="1" sqref="T2:T5" xr:uid="{5779E107-BBB5-4A1A-AD12-BDBA5B11C568}">
      <formula1>$A$60:$A$64</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dimension ref="A1:AE160"/>
  <sheetViews>
    <sheetView zoomScaleNormal="100" workbookViewId="0">
      <pane ySplit="636" topLeftCell="A141" activePane="bottomLeft"/>
      <selection activeCell="C39" sqref="C39:C40"/>
      <selection pane="bottomLeft" activeCell="C148" sqref="C148"/>
    </sheetView>
  </sheetViews>
  <sheetFormatPr defaultRowHeight="15" x14ac:dyDescent="0.25"/>
  <cols>
    <col min="1" max="1" width="14.28515625" customWidth="1"/>
    <col min="2" max="2" width="28.140625" style="48" customWidth="1"/>
    <col min="3" max="3" width="14.85546875" style="47" bestFit="1" customWidth="1"/>
    <col min="4" max="4" width="14.28515625" style="18" bestFit="1" customWidth="1"/>
    <col min="5" max="5" width="14.85546875" style="18" bestFit="1" customWidth="1"/>
    <col min="6" max="9" width="14.85546875" style="4" bestFit="1" customWidth="1"/>
    <col min="10" max="10" width="14.28515625" style="4" bestFit="1" customWidth="1"/>
    <col min="11" max="11" width="14.85546875" style="4" bestFit="1" customWidth="1"/>
    <col min="12" max="12" width="15.85546875" style="4" bestFit="1" customWidth="1"/>
    <col min="13" max="13" width="15.28515625" style="4" bestFit="1" customWidth="1"/>
    <col min="14" max="14" width="15.85546875" style="42" bestFit="1" customWidth="1"/>
    <col min="15" max="15" width="9.140625" style="48"/>
    <col min="20" max="20" width="5.85546875" customWidth="1"/>
    <col min="21" max="21" width="23" customWidth="1"/>
    <col min="23" max="23" width="12" customWidth="1"/>
  </cols>
  <sheetData>
    <row r="1" spans="1:31" ht="15.75" thickBot="1" x14ac:dyDescent="0.3">
      <c r="A1" t="s">
        <v>183</v>
      </c>
      <c r="B1" s="25" t="s">
        <v>0</v>
      </c>
      <c r="C1" s="73" t="s">
        <v>32</v>
      </c>
      <c r="D1" s="74" t="s">
        <v>184</v>
      </c>
      <c r="E1" s="74" t="s">
        <v>33</v>
      </c>
      <c r="F1" s="74" t="s">
        <v>108</v>
      </c>
      <c r="G1" s="74" t="s">
        <v>109</v>
      </c>
      <c r="H1" s="74" t="s">
        <v>110</v>
      </c>
      <c r="I1" s="74" t="s">
        <v>111</v>
      </c>
      <c r="J1" s="74" t="s">
        <v>113</v>
      </c>
      <c r="K1" s="74" t="s">
        <v>112</v>
      </c>
      <c r="L1" s="74" t="s">
        <v>114</v>
      </c>
      <c r="M1" s="74" t="s">
        <v>115</v>
      </c>
      <c r="N1" s="74" t="s">
        <v>116</v>
      </c>
      <c r="O1" s="75" t="s">
        <v>87</v>
      </c>
      <c r="U1" s="76" t="s">
        <v>185</v>
      </c>
      <c r="V1" s="77" t="s">
        <v>186</v>
      </c>
      <c r="W1" s="78" t="s">
        <v>87</v>
      </c>
    </row>
    <row r="2" spans="1:31" x14ac:dyDescent="0.25">
      <c r="A2" s="167">
        <v>0</v>
      </c>
      <c r="B2" s="123" t="s">
        <v>239</v>
      </c>
      <c r="C2" s="138">
        <v>40.5</v>
      </c>
      <c r="D2" s="138">
        <f t="shared" ref="D2:D8" si="0">C2</f>
        <v>40.5</v>
      </c>
      <c r="E2" s="138">
        <f t="shared" ref="E2:E4" si="1">D2</f>
        <v>40.5</v>
      </c>
      <c r="F2" s="138">
        <f t="shared" ref="F2:F4" si="2">E2</f>
        <v>40.5</v>
      </c>
      <c r="G2" s="138">
        <f t="shared" ref="G2:G4" si="3">F2</f>
        <v>40.5</v>
      </c>
      <c r="H2" s="138">
        <f t="shared" ref="H2:H4" si="4">G2</f>
        <v>40.5</v>
      </c>
      <c r="I2" s="138">
        <f t="shared" ref="I2:I4" si="5">H2</f>
        <v>40.5</v>
      </c>
      <c r="J2" s="138">
        <f t="shared" ref="J2:J4" si="6">I2</f>
        <v>40.5</v>
      </c>
      <c r="K2" s="138">
        <f t="shared" ref="K2:K4" si="7">J2</f>
        <v>40.5</v>
      </c>
      <c r="L2" s="138">
        <f t="shared" ref="L2:L4" si="8">K2</f>
        <v>40.5</v>
      </c>
      <c r="M2" s="138">
        <f t="shared" ref="M2:M4" si="9">L2</f>
        <v>40.5</v>
      </c>
      <c r="N2" s="138">
        <f t="shared" ref="N2:N4" si="10">M2</f>
        <v>40.5</v>
      </c>
      <c r="O2" s="139">
        <v>33.200000000000003</v>
      </c>
      <c r="P2" s="158" t="s">
        <v>295</v>
      </c>
      <c r="U2" s="79" t="e">
        <f>#REF!</f>
        <v>#REF!</v>
      </c>
      <c r="V2" s="99">
        <v>38</v>
      </c>
      <c r="W2" s="5">
        <v>40.49</v>
      </c>
      <c r="AA2" s="18"/>
      <c r="AB2" s="4"/>
      <c r="AC2" s="4"/>
      <c r="AD2" s="42"/>
      <c r="AE2" s="48"/>
    </row>
    <row r="3" spans="1:31" x14ac:dyDescent="0.25">
      <c r="A3" s="167">
        <v>0</v>
      </c>
      <c r="B3" s="123" t="s">
        <v>240</v>
      </c>
      <c r="C3" s="138">
        <v>40.5</v>
      </c>
      <c r="D3" s="138">
        <f t="shared" si="0"/>
        <v>40.5</v>
      </c>
      <c r="E3" s="138">
        <f t="shared" si="1"/>
        <v>40.5</v>
      </c>
      <c r="F3" s="138">
        <f t="shared" si="2"/>
        <v>40.5</v>
      </c>
      <c r="G3" s="138">
        <f t="shared" si="3"/>
        <v>40.5</v>
      </c>
      <c r="H3" s="138">
        <f t="shared" si="4"/>
        <v>40.5</v>
      </c>
      <c r="I3" s="138">
        <f t="shared" si="5"/>
        <v>40.5</v>
      </c>
      <c r="J3" s="138">
        <f t="shared" si="6"/>
        <v>40.5</v>
      </c>
      <c r="K3" s="138">
        <f t="shared" si="7"/>
        <v>40.5</v>
      </c>
      <c r="L3" s="138">
        <f t="shared" si="8"/>
        <v>40.5</v>
      </c>
      <c r="M3" s="138">
        <f t="shared" si="9"/>
        <v>40.5</v>
      </c>
      <c r="N3" s="138">
        <f t="shared" si="10"/>
        <v>40.5</v>
      </c>
      <c r="O3" s="139">
        <v>33.200000000000003</v>
      </c>
      <c r="P3" s="158"/>
      <c r="Q3" s="130" t="s">
        <v>35</v>
      </c>
      <c r="R3" t="s">
        <v>282</v>
      </c>
      <c r="U3" s="79" t="e">
        <f>#REF!</f>
        <v>#REF!</v>
      </c>
      <c r="V3" s="99">
        <v>38</v>
      </c>
      <c r="W3" s="5">
        <v>40.49</v>
      </c>
    </row>
    <row r="4" spans="1:31" x14ac:dyDescent="0.25">
      <c r="A4" s="167">
        <v>0</v>
      </c>
      <c r="B4" s="123" t="s">
        <v>241</v>
      </c>
      <c r="C4" s="138">
        <v>35</v>
      </c>
      <c r="D4" s="138">
        <f t="shared" si="0"/>
        <v>35</v>
      </c>
      <c r="E4" s="138">
        <f t="shared" si="1"/>
        <v>35</v>
      </c>
      <c r="F4" s="138">
        <f t="shared" si="2"/>
        <v>35</v>
      </c>
      <c r="G4" s="138">
        <f t="shared" si="3"/>
        <v>35</v>
      </c>
      <c r="H4" s="138">
        <f t="shared" si="4"/>
        <v>35</v>
      </c>
      <c r="I4" s="138">
        <f t="shared" si="5"/>
        <v>35</v>
      </c>
      <c r="J4" s="138">
        <f t="shared" si="6"/>
        <v>35</v>
      </c>
      <c r="K4" s="138">
        <f t="shared" si="7"/>
        <v>35</v>
      </c>
      <c r="L4" s="138">
        <f t="shared" si="8"/>
        <v>35</v>
      </c>
      <c r="M4" s="138">
        <f t="shared" si="9"/>
        <v>35</v>
      </c>
      <c r="N4" s="138">
        <f t="shared" si="10"/>
        <v>35</v>
      </c>
      <c r="O4" s="139">
        <v>36</v>
      </c>
      <c r="P4" s="158"/>
      <c r="U4" s="79"/>
      <c r="V4" s="99"/>
      <c r="W4" s="5"/>
      <c r="AA4" s="4"/>
      <c r="AB4" s="4"/>
      <c r="AC4" s="4"/>
      <c r="AD4" s="42"/>
      <c r="AE4" s="48"/>
    </row>
    <row r="5" spans="1:31" x14ac:dyDescent="0.25">
      <c r="A5" s="167">
        <v>0</v>
      </c>
      <c r="B5" s="123" t="s">
        <v>242</v>
      </c>
      <c r="C5" s="138">
        <v>40.5</v>
      </c>
      <c r="D5" s="138">
        <f t="shared" si="0"/>
        <v>40.5</v>
      </c>
      <c r="E5" s="138">
        <f t="shared" ref="E5:N6" si="11">D5</f>
        <v>40.5</v>
      </c>
      <c r="F5" s="138">
        <f t="shared" si="11"/>
        <v>40.5</v>
      </c>
      <c r="G5" s="138">
        <f t="shared" si="11"/>
        <v>40.5</v>
      </c>
      <c r="H5" s="138">
        <f t="shared" si="11"/>
        <v>40.5</v>
      </c>
      <c r="I5" s="138">
        <f t="shared" si="11"/>
        <v>40.5</v>
      </c>
      <c r="J5" s="138">
        <f t="shared" si="11"/>
        <v>40.5</v>
      </c>
      <c r="K5" s="138">
        <f t="shared" si="11"/>
        <v>40.5</v>
      </c>
      <c r="L5" s="138">
        <f t="shared" si="11"/>
        <v>40.5</v>
      </c>
      <c r="M5" s="138">
        <f t="shared" si="11"/>
        <v>40.5</v>
      </c>
      <c r="N5" s="138">
        <f t="shared" si="11"/>
        <v>40.5</v>
      </c>
      <c r="O5" s="139">
        <v>33.200000000000003</v>
      </c>
      <c r="P5" s="158"/>
      <c r="Q5" s="131" t="s">
        <v>35</v>
      </c>
      <c r="R5" t="s">
        <v>281</v>
      </c>
      <c r="U5" s="79"/>
      <c r="V5" s="99"/>
      <c r="W5" s="106"/>
      <c r="AA5" s="4"/>
      <c r="AB5" s="4"/>
      <c r="AC5" s="4"/>
      <c r="AD5" s="42"/>
      <c r="AE5" s="48"/>
    </row>
    <row r="6" spans="1:31" x14ac:dyDescent="0.25">
      <c r="A6" s="167">
        <v>0</v>
      </c>
      <c r="B6" s="123" t="s">
        <v>239</v>
      </c>
      <c r="C6" s="138">
        <v>40.5</v>
      </c>
      <c r="D6" s="138">
        <f t="shared" ref="D6" si="12">C6</f>
        <v>40.5</v>
      </c>
      <c r="E6" s="138">
        <f t="shared" si="11"/>
        <v>40.5</v>
      </c>
      <c r="F6" s="138">
        <f t="shared" si="11"/>
        <v>40.5</v>
      </c>
      <c r="G6" s="138">
        <f t="shared" si="11"/>
        <v>40.5</v>
      </c>
      <c r="H6" s="138">
        <f t="shared" si="11"/>
        <v>40.5</v>
      </c>
      <c r="I6" s="138">
        <f t="shared" si="11"/>
        <v>40.5</v>
      </c>
      <c r="J6" s="138">
        <f t="shared" si="11"/>
        <v>40.5</v>
      </c>
      <c r="K6" s="138">
        <f t="shared" si="11"/>
        <v>40.5</v>
      </c>
      <c r="L6" s="138">
        <f t="shared" si="11"/>
        <v>40.5</v>
      </c>
      <c r="M6" s="138">
        <f t="shared" si="11"/>
        <v>40.5</v>
      </c>
      <c r="N6" s="138">
        <f t="shared" si="11"/>
        <v>40.5</v>
      </c>
      <c r="O6" s="139">
        <v>33.200000000000003</v>
      </c>
      <c r="P6" s="179"/>
      <c r="U6" s="79"/>
      <c r="V6" s="99"/>
      <c r="W6" s="80"/>
    </row>
    <row r="7" spans="1:31" x14ac:dyDescent="0.25">
      <c r="A7" s="167">
        <v>0</v>
      </c>
      <c r="B7" s="123" t="s">
        <v>244</v>
      </c>
      <c r="C7" s="138">
        <v>38</v>
      </c>
      <c r="D7" s="138">
        <f t="shared" si="0"/>
        <v>38</v>
      </c>
      <c r="E7" s="138">
        <f t="shared" ref="E7:E8" si="13">D7</f>
        <v>38</v>
      </c>
      <c r="F7" s="138">
        <f t="shared" ref="F7:F8" si="14">E7</f>
        <v>38</v>
      </c>
      <c r="G7" s="138">
        <f t="shared" ref="G7:G8" si="15">F7</f>
        <v>38</v>
      </c>
      <c r="H7" s="138">
        <f t="shared" ref="H7:H8" si="16">G7</f>
        <v>38</v>
      </c>
      <c r="I7" s="138">
        <f t="shared" ref="I7:I8" si="17">H7</f>
        <v>38</v>
      </c>
      <c r="J7" s="138">
        <f t="shared" ref="J7:J8" si="18">I7</f>
        <v>38</v>
      </c>
      <c r="K7" s="138">
        <f t="shared" ref="K7:K8" si="19">J7</f>
        <v>38</v>
      </c>
      <c r="L7" s="138">
        <f t="shared" ref="L7:L8" si="20">K7</f>
        <v>38</v>
      </c>
      <c r="M7" s="138">
        <f t="shared" ref="M7:M8" si="21">L7</f>
        <v>38</v>
      </c>
      <c r="N7" s="138">
        <f t="shared" ref="N7:N8" si="22">M7</f>
        <v>38</v>
      </c>
      <c r="O7" s="139">
        <v>34.5</v>
      </c>
      <c r="P7" s="158"/>
      <c r="U7" s="79"/>
      <c r="V7" s="99"/>
      <c r="W7" s="80"/>
      <c r="AA7" s="47"/>
      <c r="AB7" s="4"/>
      <c r="AC7" s="4"/>
      <c r="AD7" s="42"/>
      <c r="AE7" s="48"/>
    </row>
    <row r="8" spans="1:31" x14ac:dyDescent="0.25">
      <c r="A8" s="167">
        <v>0</v>
      </c>
      <c r="B8" s="123" t="s">
        <v>245</v>
      </c>
      <c r="C8" s="138">
        <v>38</v>
      </c>
      <c r="D8" s="138">
        <f t="shared" si="0"/>
        <v>38</v>
      </c>
      <c r="E8" s="138">
        <f t="shared" si="13"/>
        <v>38</v>
      </c>
      <c r="F8" s="138">
        <f t="shared" si="14"/>
        <v>38</v>
      </c>
      <c r="G8" s="138">
        <f t="shared" si="15"/>
        <v>38</v>
      </c>
      <c r="H8" s="138">
        <f t="shared" si="16"/>
        <v>38</v>
      </c>
      <c r="I8" s="138">
        <f t="shared" si="17"/>
        <v>38</v>
      </c>
      <c r="J8" s="138">
        <f t="shared" si="18"/>
        <v>38</v>
      </c>
      <c r="K8" s="138">
        <f t="shared" si="19"/>
        <v>38</v>
      </c>
      <c r="L8" s="138">
        <f t="shared" si="20"/>
        <v>38</v>
      </c>
      <c r="M8" s="138">
        <f t="shared" si="21"/>
        <v>38</v>
      </c>
      <c r="N8" s="138">
        <f t="shared" si="22"/>
        <v>38</v>
      </c>
      <c r="O8" s="139">
        <v>34.5</v>
      </c>
      <c r="P8" s="158"/>
      <c r="Q8" s="152" t="s">
        <v>35</v>
      </c>
      <c r="R8" t="s">
        <v>292</v>
      </c>
      <c r="U8" s="79"/>
      <c r="V8" s="99"/>
      <c r="W8" s="80"/>
    </row>
    <row r="9" spans="1:31" x14ac:dyDescent="0.25">
      <c r="A9" s="167">
        <v>0</v>
      </c>
      <c r="B9" s="123" t="s">
        <v>246</v>
      </c>
      <c r="C9" s="138">
        <v>38</v>
      </c>
      <c r="D9" s="138">
        <f t="shared" ref="D9:D14" si="23">C9</f>
        <v>38</v>
      </c>
      <c r="E9" s="138">
        <f t="shared" ref="E9:E14" si="24">D9</f>
        <v>38</v>
      </c>
      <c r="F9" s="138">
        <f t="shared" ref="F9:F14" si="25">E9</f>
        <v>38</v>
      </c>
      <c r="G9" s="138">
        <f t="shared" ref="G9:G14" si="26">F9</f>
        <v>38</v>
      </c>
      <c r="H9" s="138">
        <f t="shared" ref="H9:H14" si="27">G9</f>
        <v>38</v>
      </c>
      <c r="I9" s="138">
        <f t="shared" ref="I9:I14" si="28">H9</f>
        <v>38</v>
      </c>
      <c r="J9" s="138">
        <f t="shared" ref="J9:J14" si="29">I9</f>
        <v>38</v>
      </c>
      <c r="K9" s="138">
        <f t="shared" ref="K9:K14" si="30">J9</f>
        <v>38</v>
      </c>
      <c r="L9" s="138">
        <f t="shared" ref="L9:L14" si="31">K9</f>
        <v>38</v>
      </c>
      <c r="M9" s="138">
        <f t="shared" ref="M9:M14" si="32">L9</f>
        <v>38</v>
      </c>
      <c r="N9" s="138">
        <f t="shared" ref="N9:N14" si="33">M9</f>
        <v>38</v>
      </c>
      <c r="O9" s="139">
        <v>34.5</v>
      </c>
      <c r="P9" s="158"/>
      <c r="U9" s="79"/>
      <c r="V9" s="99"/>
      <c r="W9" s="80"/>
    </row>
    <row r="10" spans="1:31" x14ac:dyDescent="0.25">
      <c r="A10" s="167">
        <v>0</v>
      </c>
      <c r="B10" s="123" t="s">
        <v>247</v>
      </c>
      <c r="C10" s="138">
        <v>38</v>
      </c>
      <c r="D10" s="138">
        <f t="shared" si="23"/>
        <v>38</v>
      </c>
      <c r="E10" s="138">
        <f t="shared" si="24"/>
        <v>38</v>
      </c>
      <c r="F10" s="138">
        <f t="shared" si="25"/>
        <v>38</v>
      </c>
      <c r="G10" s="138">
        <f t="shared" si="26"/>
        <v>38</v>
      </c>
      <c r="H10" s="138">
        <f t="shared" si="27"/>
        <v>38</v>
      </c>
      <c r="I10" s="138">
        <f t="shared" si="28"/>
        <v>38</v>
      </c>
      <c r="J10" s="138">
        <f t="shared" si="29"/>
        <v>38</v>
      </c>
      <c r="K10" s="138">
        <f t="shared" si="30"/>
        <v>38</v>
      </c>
      <c r="L10" s="138">
        <f t="shared" si="31"/>
        <v>38</v>
      </c>
      <c r="M10" s="138">
        <f t="shared" si="32"/>
        <v>38</v>
      </c>
      <c r="N10" s="138">
        <f t="shared" si="33"/>
        <v>38</v>
      </c>
      <c r="O10" s="139">
        <v>34.5</v>
      </c>
      <c r="P10" s="158"/>
      <c r="Q10" s="168" t="s">
        <v>35</v>
      </c>
      <c r="R10" t="s">
        <v>305</v>
      </c>
      <c r="U10" s="79"/>
      <c r="V10" s="99"/>
      <c r="W10" s="80"/>
      <c r="AA10" s="18"/>
      <c r="AB10" s="81"/>
      <c r="AC10" s="4"/>
      <c r="AD10" s="42"/>
      <c r="AE10" s="48"/>
    </row>
    <row r="11" spans="1:31" x14ac:dyDescent="0.25">
      <c r="A11" s="167">
        <v>0</v>
      </c>
      <c r="B11" s="123" t="s">
        <v>248</v>
      </c>
      <c r="C11" s="138">
        <v>35</v>
      </c>
      <c r="D11" s="138">
        <f t="shared" si="23"/>
        <v>35</v>
      </c>
      <c r="E11" s="138">
        <f t="shared" si="24"/>
        <v>35</v>
      </c>
      <c r="F11" s="138">
        <f t="shared" si="25"/>
        <v>35</v>
      </c>
      <c r="G11" s="138">
        <f t="shared" si="26"/>
        <v>35</v>
      </c>
      <c r="H11" s="138">
        <f t="shared" si="27"/>
        <v>35</v>
      </c>
      <c r="I11" s="138">
        <f t="shared" si="28"/>
        <v>35</v>
      </c>
      <c r="J11" s="138">
        <f t="shared" si="29"/>
        <v>35</v>
      </c>
      <c r="K11" s="138">
        <f t="shared" si="30"/>
        <v>35</v>
      </c>
      <c r="L11" s="138">
        <f t="shared" si="31"/>
        <v>35</v>
      </c>
      <c r="M11" s="138">
        <f t="shared" si="32"/>
        <v>35</v>
      </c>
      <c r="N11" s="138">
        <f t="shared" si="33"/>
        <v>35</v>
      </c>
      <c r="O11" s="139">
        <v>36</v>
      </c>
      <c r="P11" s="158"/>
      <c r="U11" s="79"/>
      <c r="V11" s="99"/>
      <c r="W11" s="80"/>
      <c r="AA11" s="4"/>
      <c r="AB11" s="81"/>
      <c r="AC11" s="4"/>
      <c r="AD11" s="42"/>
      <c r="AE11" s="48"/>
    </row>
    <row r="12" spans="1:31" x14ac:dyDescent="0.25">
      <c r="A12" s="167">
        <v>0</v>
      </c>
      <c r="B12" s="123" t="s">
        <v>249</v>
      </c>
      <c r="C12" s="138">
        <v>35</v>
      </c>
      <c r="D12" s="138">
        <f t="shared" si="23"/>
        <v>35</v>
      </c>
      <c r="E12" s="138">
        <f t="shared" si="24"/>
        <v>35</v>
      </c>
      <c r="F12" s="138">
        <f t="shared" si="25"/>
        <v>35</v>
      </c>
      <c r="G12" s="138">
        <f t="shared" si="26"/>
        <v>35</v>
      </c>
      <c r="H12" s="138">
        <f t="shared" si="27"/>
        <v>35</v>
      </c>
      <c r="I12" s="138">
        <f t="shared" si="28"/>
        <v>35</v>
      </c>
      <c r="J12" s="138">
        <f t="shared" si="29"/>
        <v>35</v>
      </c>
      <c r="K12" s="138">
        <f t="shared" si="30"/>
        <v>35</v>
      </c>
      <c r="L12" s="138">
        <f t="shared" si="31"/>
        <v>35</v>
      </c>
      <c r="M12" s="138">
        <f t="shared" si="32"/>
        <v>35</v>
      </c>
      <c r="N12" s="138">
        <f t="shared" si="33"/>
        <v>35</v>
      </c>
      <c r="O12" s="139">
        <v>36</v>
      </c>
      <c r="P12" s="158"/>
      <c r="U12" s="79"/>
      <c r="V12" s="99"/>
      <c r="W12" s="80"/>
      <c r="AB12" s="82"/>
    </row>
    <row r="13" spans="1:31" x14ac:dyDescent="0.25">
      <c r="A13" s="167">
        <v>0</v>
      </c>
      <c r="B13" s="123" t="s">
        <v>250</v>
      </c>
      <c r="C13" s="138">
        <v>35</v>
      </c>
      <c r="D13" s="138">
        <f t="shared" si="23"/>
        <v>35</v>
      </c>
      <c r="E13" s="138">
        <f t="shared" si="24"/>
        <v>35</v>
      </c>
      <c r="F13" s="138">
        <f t="shared" si="25"/>
        <v>35</v>
      </c>
      <c r="G13" s="138">
        <f t="shared" si="26"/>
        <v>35</v>
      </c>
      <c r="H13" s="138">
        <f t="shared" si="27"/>
        <v>35</v>
      </c>
      <c r="I13" s="138">
        <f t="shared" si="28"/>
        <v>35</v>
      </c>
      <c r="J13" s="138">
        <f t="shared" si="29"/>
        <v>35</v>
      </c>
      <c r="K13" s="138">
        <f t="shared" si="30"/>
        <v>35</v>
      </c>
      <c r="L13" s="138">
        <f t="shared" si="31"/>
        <v>35</v>
      </c>
      <c r="M13" s="138">
        <f t="shared" si="32"/>
        <v>35</v>
      </c>
      <c r="N13" s="138">
        <f t="shared" si="33"/>
        <v>35</v>
      </c>
      <c r="O13" s="139">
        <v>36</v>
      </c>
      <c r="P13" s="158"/>
      <c r="U13" s="79"/>
      <c r="V13" s="99"/>
      <c r="W13" s="80"/>
      <c r="AA13" s="47"/>
      <c r="AB13" s="81"/>
      <c r="AC13" s="4"/>
      <c r="AD13" s="42"/>
      <c r="AE13" s="48"/>
    </row>
    <row r="14" spans="1:31" x14ac:dyDescent="0.25">
      <c r="A14" s="167">
        <v>0</v>
      </c>
      <c r="B14" s="123" t="s">
        <v>251</v>
      </c>
      <c r="C14" s="138">
        <v>38</v>
      </c>
      <c r="D14" s="138">
        <f t="shared" si="23"/>
        <v>38</v>
      </c>
      <c r="E14" s="138">
        <f t="shared" si="24"/>
        <v>38</v>
      </c>
      <c r="F14" s="138">
        <f t="shared" si="25"/>
        <v>38</v>
      </c>
      <c r="G14" s="138">
        <f t="shared" si="26"/>
        <v>38</v>
      </c>
      <c r="H14" s="138">
        <f t="shared" si="27"/>
        <v>38</v>
      </c>
      <c r="I14" s="138">
        <f t="shared" si="28"/>
        <v>38</v>
      </c>
      <c r="J14" s="138">
        <f t="shared" si="29"/>
        <v>38</v>
      </c>
      <c r="K14" s="138">
        <f t="shared" si="30"/>
        <v>38</v>
      </c>
      <c r="L14" s="138">
        <f t="shared" si="31"/>
        <v>38</v>
      </c>
      <c r="M14" s="138">
        <f t="shared" si="32"/>
        <v>38</v>
      </c>
      <c r="N14" s="138">
        <f t="shared" si="33"/>
        <v>38</v>
      </c>
      <c r="O14" s="139">
        <v>34.5</v>
      </c>
      <c r="P14" s="158"/>
      <c r="U14" s="79"/>
      <c r="V14" s="99"/>
      <c r="W14" s="80"/>
      <c r="AB14" s="82"/>
    </row>
    <row r="15" spans="1:31" x14ac:dyDescent="0.25">
      <c r="A15" s="167">
        <v>0</v>
      </c>
      <c r="B15" s="124" t="s">
        <v>230</v>
      </c>
      <c r="C15" s="140">
        <v>35</v>
      </c>
      <c r="D15" s="140">
        <v>35</v>
      </c>
      <c r="E15" s="140">
        <v>35</v>
      </c>
      <c r="F15" s="140">
        <v>35</v>
      </c>
      <c r="G15" s="140">
        <v>35</v>
      </c>
      <c r="H15" s="140">
        <v>35</v>
      </c>
      <c r="I15" s="140">
        <v>35</v>
      </c>
      <c r="J15" s="140">
        <v>35</v>
      </c>
      <c r="K15" s="140">
        <v>35</v>
      </c>
      <c r="L15" s="140">
        <v>35</v>
      </c>
      <c r="M15" s="140">
        <v>35</v>
      </c>
      <c r="N15" s="140">
        <v>35</v>
      </c>
      <c r="O15" s="141">
        <v>36</v>
      </c>
      <c r="P15" s="158"/>
      <c r="U15" s="79"/>
      <c r="V15" s="99"/>
      <c r="W15" s="80"/>
      <c r="AB15" s="82"/>
    </row>
    <row r="16" spans="1:31" x14ac:dyDescent="0.25">
      <c r="A16" s="167">
        <v>0</v>
      </c>
      <c r="B16" s="124" t="s">
        <v>231</v>
      </c>
      <c r="C16" s="140">
        <v>38</v>
      </c>
      <c r="D16" s="140">
        <v>38</v>
      </c>
      <c r="E16" s="140">
        <v>38</v>
      </c>
      <c r="F16" s="140">
        <v>38</v>
      </c>
      <c r="G16" s="140">
        <v>38</v>
      </c>
      <c r="H16" s="140">
        <v>38</v>
      </c>
      <c r="I16" s="140">
        <v>38</v>
      </c>
      <c r="J16" s="140">
        <v>38</v>
      </c>
      <c r="K16" s="140">
        <v>38</v>
      </c>
      <c r="L16" s="140">
        <v>38</v>
      </c>
      <c r="M16" s="140">
        <v>38</v>
      </c>
      <c r="N16" s="140">
        <v>38</v>
      </c>
      <c r="O16" s="141">
        <v>34.5</v>
      </c>
      <c r="P16" s="158"/>
      <c r="U16" s="79"/>
      <c r="V16" s="99"/>
      <c r="W16" s="80"/>
      <c r="AB16" s="82"/>
    </row>
    <row r="17" spans="1:31" x14ac:dyDescent="0.25">
      <c r="A17" s="167">
        <v>0</v>
      </c>
      <c r="B17" s="124" t="s">
        <v>232</v>
      </c>
      <c r="C17" s="140">
        <v>38</v>
      </c>
      <c r="D17" s="140">
        <v>38</v>
      </c>
      <c r="E17" s="140">
        <v>38</v>
      </c>
      <c r="F17" s="140">
        <v>38</v>
      </c>
      <c r="G17" s="140">
        <v>38</v>
      </c>
      <c r="H17" s="140">
        <v>38</v>
      </c>
      <c r="I17" s="140">
        <v>38</v>
      </c>
      <c r="J17" s="140">
        <v>38</v>
      </c>
      <c r="K17" s="140">
        <v>38</v>
      </c>
      <c r="L17" s="140">
        <v>38</v>
      </c>
      <c r="M17" s="140">
        <v>38</v>
      </c>
      <c r="N17" s="140">
        <v>38</v>
      </c>
      <c r="O17" s="141">
        <v>34.5</v>
      </c>
      <c r="P17" s="158"/>
      <c r="U17" s="79"/>
      <c r="V17" s="99"/>
      <c r="W17" s="80"/>
      <c r="AA17" s="4"/>
      <c r="AB17" s="81"/>
      <c r="AC17" s="4"/>
      <c r="AD17" s="42"/>
      <c r="AE17" s="48"/>
    </row>
    <row r="18" spans="1:31" x14ac:dyDescent="0.25">
      <c r="A18" s="167">
        <v>0</v>
      </c>
      <c r="B18" s="124" t="s">
        <v>233</v>
      </c>
      <c r="C18" s="140">
        <v>38</v>
      </c>
      <c r="D18" s="140">
        <v>38</v>
      </c>
      <c r="E18" s="140">
        <v>38</v>
      </c>
      <c r="F18" s="140">
        <v>38</v>
      </c>
      <c r="G18" s="140">
        <v>38</v>
      </c>
      <c r="H18" s="140">
        <v>38</v>
      </c>
      <c r="I18" s="140">
        <v>38</v>
      </c>
      <c r="J18" s="140">
        <v>38</v>
      </c>
      <c r="K18" s="140">
        <v>38</v>
      </c>
      <c r="L18" s="140">
        <v>38</v>
      </c>
      <c r="M18" s="140">
        <v>38</v>
      </c>
      <c r="N18" s="140">
        <v>38</v>
      </c>
      <c r="O18" s="141">
        <v>34.5</v>
      </c>
      <c r="P18" s="158"/>
      <c r="U18" s="79"/>
      <c r="V18" s="99"/>
      <c r="W18" s="80"/>
      <c r="AB18" s="82"/>
    </row>
    <row r="19" spans="1:31" ht="14.45" customHeight="1" x14ac:dyDescent="0.25">
      <c r="A19" s="167">
        <v>0</v>
      </c>
      <c r="B19" s="124" t="s">
        <v>234</v>
      </c>
      <c r="C19" s="140">
        <v>38</v>
      </c>
      <c r="D19" s="140">
        <v>38</v>
      </c>
      <c r="E19" s="140">
        <v>38</v>
      </c>
      <c r="F19" s="140">
        <v>38</v>
      </c>
      <c r="G19" s="140">
        <v>38</v>
      </c>
      <c r="H19" s="140">
        <v>38</v>
      </c>
      <c r="I19" s="140">
        <v>38</v>
      </c>
      <c r="J19" s="140">
        <v>38</v>
      </c>
      <c r="K19" s="140">
        <v>38</v>
      </c>
      <c r="L19" s="140">
        <v>38</v>
      </c>
      <c r="M19" s="140">
        <v>38</v>
      </c>
      <c r="N19" s="140">
        <v>38</v>
      </c>
      <c r="O19" s="141">
        <v>34.5</v>
      </c>
      <c r="P19" s="158"/>
      <c r="U19" s="79"/>
      <c r="V19" s="99"/>
      <c r="W19" s="80"/>
      <c r="AB19" s="82"/>
    </row>
    <row r="20" spans="1:31" x14ac:dyDescent="0.25">
      <c r="A20" s="167">
        <v>0</v>
      </c>
      <c r="B20" s="124" t="s">
        <v>235</v>
      </c>
      <c r="C20" s="140">
        <v>35</v>
      </c>
      <c r="D20" s="140">
        <v>35</v>
      </c>
      <c r="E20" s="140">
        <v>35</v>
      </c>
      <c r="F20" s="140">
        <v>35</v>
      </c>
      <c r="G20" s="140">
        <v>35</v>
      </c>
      <c r="H20" s="140">
        <v>35</v>
      </c>
      <c r="I20" s="140">
        <v>35</v>
      </c>
      <c r="J20" s="140">
        <v>35</v>
      </c>
      <c r="K20" s="140">
        <v>35</v>
      </c>
      <c r="L20" s="140">
        <v>35</v>
      </c>
      <c r="M20" s="140">
        <v>35</v>
      </c>
      <c r="N20" s="140">
        <v>35</v>
      </c>
      <c r="O20" s="141">
        <v>36</v>
      </c>
      <c r="P20" s="158"/>
      <c r="U20" s="79"/>
      <c r="V20" s="99"/>
      <c r="W20" s="80"/>
      <c r="AB20" s="82"/>
    </row>
    <row r="21" spans="1:31" x14ac:dyDescent="0.25">
      <c r="A21" s="167">
        <v>0</v>
      </c>
      <c r="B21" s="124" t="s">
        <v>236</v>
      </c>
      <c r="C21" s="140">
        <v>35</v>
      </c>
      <c r="D21" s="140">
        <v>35</v>
      </c>
      <c r="E21" s="140">
        <v>35</v>
      </c>
      <c r="F21" s="140">
        <v>35</v>
      </c>
      <c r="G21" s="140">
        <v>35</v>
      </c>
      <c r="H21" s="140">
        <v>35</v>
      </c>
      <c r="I21" s="140">
        <v>35</v>
      </c>
      <c r="J21" s="140">
        <v>35</v>
      </c>
      <c r="K21" s="140">
        <v>35</v>
      </c>
      <c r="L21" s="140">
        <v>35</v>
      </c>
      <c r="M21" s="140">
        <v>35</v>
      </c>
      <c r="N21" s="140">
        <v>35</v>
      </c>
      <c r="O21" s="141">
        <v>36</v>
      </c>
      <c r="P21" s="158"/>
      <c r="U21" s="79"/>
      <c r="V21" s="99"/>
      <c r="W21" s="80"/>
      <c r="AA21" s="18"/>
      <c r="AB21" s="83"/>
      <c r="AC21" s="4"/>
      <c r="AD21" s="42"/>
      <c r="AE21" s="48"/>
    </row>
    <row r="22" spans="1:31" x14ac:dyDescent="0.25">
      <c r="A22" s="167">
        <v>0</v>
      </c>
      <c r="B22" s="124" t="s">
        <v>237</v>
      </c>
      <c r="C22" s="140">
        <v>35</v>
      </c>
      <c r="D22" s="140">
        <v>35</v>
      </c>
      <c r="E22" s="140">
        <v>35</v>
      </c>
      <c r="F22" s="140">
        <v>35</v>
      </c>
      <c r="G22" s="140">
        <v>35</v>
      </c>
      <c r="H22" s="140">
        <v>35</v>
      </c>
      <c r="I22" s="140">
        <v>35</v>
      </c>
      <c r="J22" s="140">
        <v>35</v>
      </c>
      <c r="K22" s="140">
        <v>35</v>
      </c>
      <c r="L22" s="140">
        <v>35</v>
      </c>
      <c r="M22" s="140">
        <v>35</v>
      </c>
      <c r="N22" s="140">
        <v>35</v>
      </c>
      <c r="O22" s="141">
        <v>36</v>
      </c>
      <c r="P22" s="158"/>
      <c r="U22" s="79"/>
      <c r="V22" s="99"/>
      <c r="W22" s="80"/>
      <c r="AB22" s="82"/>
    </row>
    <row r="23" spans="1:31" x14ac:dyDescent="0.25">
      <c r="A23" s="167">
        <v>0</v>
      </c>
      <c r="B23" s="124" t="s">
        <v>238</v>
      </c>
      <c r="C23" s="140">
        <v>38</v>
      </c>
      <c r="D23" s="140">
        <v>38</v>
      </c>
      <c r="E23" s="140">
        <v>38</v>
      </c>
      <c r="F23" s="140">
        <v>38</v>
      </c>
      <c r="G23" s="140">
        <v>38</v>
      </c>
      <c r="H23" s="140">
        <v>38</v>
      </c>
      <c r="I23" s="140">
        <v>38</v>
      </c>
      <c r="J23" s="140">
        <v>38</v>
      </c>
      <c r="K23" s="140">
        <v>38</v>
      </c>
      <c r="L23" s="140">
        <v>38</v>
      </c>
      <c r="M23" s="140">
        <v>38</v>
      </c>
      <c r="N23" s="140">
        <v>38</v>
      </c>
      <c r="O23" s="141">
        <v>34.5</v>
      </c>
      <c r="P23" s="158"/>
      <c r="U23" s="79"/>
      <c r="V23" s="99"/>
      <c r="W23" s="80"/>
      <c r="AB23" s="82"/>
    </row>
    <row r="24" spans="1:31" x14ac:dyDescent="0.25">
      <c r="A24" s="167">
        <v>0</v>
      </c>
      <c r="B24" s="125" t="s">
        <v>252</v>
      </c>
      <c r="C24" s="142">
        <v>40.5</v>
      </c>
      <c r="D24" s="142">
        <v>40.5</v>
      </c>
      <c r="E24" s="142">
        <v>40.5</v>
      </c>
      <c r="F24" s="142">
        <v>40.5</v>
      </c>
      <c r="G24" s="142">
        <v>40.5</v>
      </c>
      <c r="H24" s="142">
        <v>40.5</v>
      </c>
      <c r="I24" s="142">
        <v>40.5</v>
      </c>
      <c r="J24" s="142">
        <v>40.5</v>
      </c>
      <c r="K24" s="142">
        <v>40.5</v>
      </c>
      <c r="L24" s="142">
        <v>40.5</v>
      </c>
      <c r="M24" s="142">
        <v>40.5</v>
      </c>
      <c r="N24" s="142">
        <v>40.5</v>
      </c>
      <c r="O24" s="143">
        <v>33.200000000000003</v>
      </c>
      <c r="P24" s="158"/>
      <c r="U24" s="79"/>
      <c r="V24" s="99"/>
      <c r="W24" s="80"/>
      <c r="AB24" s="82"/>
    </row>
    <row r="25" spans="1:31" x14ac:dyDescent="0.25">
      <c r="A25" s="167">
        <v>0</v>
      </c>
      <c r="B25" s="125" t="s">
        <v>253</v>
      </c>
      <c r="C25" s="142">
        <v>40.5</v>
      </c>
      <c r="D25" s="142">
        <v>40.5</v>
      </c>
      <c r="E25" s="142">
        <v>40.5</v>
      </c>
      <c r="F25" s="142">
        <v>40.5</v>
      </c>
      <c r="G25" s="142">
        <v>40.5</v>
      </c>
      <c r="H25" s="142">
        <v>40.5</v>
      </c>
      <c r="I25" s="142">
        <v>40.5</v>
      </c>
      <c r="J25" s="142">
        <v>40.5</v>
      </c>
      <c r="K25" s="142">
        <v>40.5</v>
      </c>
      <c r="L25" s="142">
        <v>40.5</v>
      </c>
      <c r="M25" s="142">
        <v>40.5</v>
      </c>
      <c r="N25" s="142">
        <v>40.5</v>
      </c>
      <c r="O25" s="143">
        <v>33.200000000000003</v>
      </c>
      <c r="P25" s="158"/>
      <c r="U25" s="79"/>
      <c r="V25" s="99"/>
      <c r="W25" s="80"/>
      <c r="AB25" s="82"/>
    </row>
    <row r="26" spans="1:31" x14ac:dyDescent="0.25">
      <c r="A26" s="167">
        <v>0</v>
      </c>
      <c r="B26" s="125" t="s">
        <v>254</v>
      </c>
      <c r="C26" s="142">
        <v>35</v>
      </c>
      <c r="D26" s="142">
        <v>35</v>
      </c>
      <c r="E26" s="142">
        <v>35</v>
      </c>
      <c r="F26" s="142">
        <v>35</v>
      </c>
      <c r="G26" s="142">
        <v>35</v>
      </c>
      <c r="H26" s="142">
        <v>35</v>
      </c>
      <c r="I26" s="142">
        <v>35</v>
      </c>
      <c r="J26" s="142">
        <v>35</v>
      </c>
      <c r="K26" s="142">
        <v>35</v>
      </c>
      <c r="L26" s="142">
        <v>35</v>
      </c>
      <c r="M26" s="142">
        <v>35</v>
      </c>
      <c r="N26" s="142">
        <v>35</v>
      </c>
      <c r="O26" s="143">
        <v>36</v>
      </c>
      <c r="P26" s="158"/>
      <c r="U26" s="79"/>
      <c r="V26" s="99"/>
      <c r="W26" s="80"/>
      <c r="AB26" s="82"/>
    </row>
    <row r="27" spans="1:31" x14ac:dyDescent="0.25">
      <c r="A27" s="167">
        <v>0</v>
      </c>
      <c r="B27" s="125" t="s">
        <v>255</v>
      </c>
      <c r="C27" s="142">
        <v>40.5</v>
      </c>
      <c r="D27" s="142">
        <v>40.5</v>
      </c>
      <c r="E27" s="142">
        <v>40.5</v>
      </c>
      <c r="F27" s="142">
        <v>40.5</v>
      </c>
      <c r="G27" s="142">
        <v>40.5</v>
      </c>
      <c r="H27" s="142">
        <v>40.5</v>
      </c>
      <c r="I27" s="142">
        <v>40.5</v>
      </c>
      <c r="J27" s="142">
        <v>40.5</v>
      </c>
      <c r="K27" s="142">
        <v>40.5</v>
      </c>
      <c r="L27" s="142">
        <v>40.5</v>
      </c>
      <c r="M27" s="142">
        <v>40.5</v>
      </c>
      <c r="N27" s="142">
        <v>40.5</v>
      </c>
      <c r="O27" s="143">
        <v>33.200000000000003</v>
      </c>
      <c r="P27" s="158"/>
      <c r="U27" s="79"/>
      <c r="V27" s="99"/>
      <c r="W27" s="80"/>
      <c r="AB27" s="82"/>
    </row>
    <row r="28" spans="1:31" x14ac:dyDescent="0.25">
      <c r="A28" s="167">
        <v>0</v>
      </c>
      <c r="B28" s="125" t="s">
        <v>256</v>
      </c>
      <c r="C28" s="142">
        <v>35</v>
      </c>
      <c r="D28" s="142">
        <v>35</v>
      </c>
      <c r="E28" s="142">
        <v>35</v>
      </c>
      <c r="F28" s="142">
        <v>35</v>
      </c>
      <c r="G28" s="142">
        <v>35</v>
      </c>
      <c r="H28" s="142">
        <v>35</v>
      </c>
      <c r="I28" s="142">
        <v>35</v>
      </c>
      <c r="J28" s="142">
        <v>35</v>
      </c>
      <c r="K28" s="142">
        <v>35</v>
      </c>
      <c r="L28" s="142">
        <v>35</v>
      </c>
      <c r="M28" s="142">
        <v>35</v>
      </c>
      <c r="N28" s="142">
        <v>35</v>
      </c>
      <c r="O28" s="143">
        <v>40.49</v>
      </c>
      <c r="P28" s="158"/>
      <c r="U28" s="79"/>
      <c r="V28" s="99"/>
      <c r="W28" s="80"/>
      <c r="AB28" s="82"/>
    </row>
    <row r="29" spans="1:31" x14ac:dyDescent="0.25">
      <c r="A29" s="167">
        <v>0</v>
      </c>
      <c r="B29" s="125" t="s">
        <v>257</v>
      </c>
      <c r="C29" s="142">
        <v>38</v>
      </c>
      <c r="D29" s="142">
        <v>38</v>
      </c>
      <c r="E29" s="142">
        <v>38</v>
      </c>
      <c r="F29" s="142">
        <v>38</v>
      </c>
      <c r="G29" s="142">
        <v>38</v>
      </c>
      <c r="H29" s="142">
        <v>38</v>
      </c>
      <c r="I29" s="142">
        <v>38</v>
      </c>
      <c r="J29" s="142">
        <v>38</v>
      </c>
      <c r="K29" s="142">
        <v>38</v>
      </c>
      <c r="L29" s="142">
        <v>38</v>
      </c>
      <c r="M29" s="142">
        <v>38</v>
      </c>
      <c r="N29" s="142">
        <v>38</v>
      </c>
      <c r="O29" s="143">
        <v>34.5</v>
      </c>
      <c r="P29" s="158"/>
      <c r="U29" s="79"/>
      <c r="V29" s="99"/>
      <c r="W29" s="80"/>
      <c r="AB29" s="82"/>
    </row>
    <row r="30" spans="1:31" ht="15.75" thickBot="1" x14ac:dyDescent="0.3">
      <c r="A30" s="167">
        <v>0</v>
      </c>
      <c r="B30" s="125" t="s">
        <v>258</v>
      </c>
      <c r="C30" s="142">
        <v>38</v>
      </c>
      <c r="D30" s="142">
        <v>38</v>
      </c>
      <c r="E30" s="142">
        <v>38</v>
      </c>
      <c r="F30" s="142">
        <v>38</v>
      </c>
      <c r="G30" s="142">
        <v>38</v>
      </c>
      <c r="H30" s="142">
        <v>38</v>
      </c>
      <c r="I30" s="142">
        <v>38</v>
      </c>
      <c r="J30" s="142">
        <v>38</v>
      </c>
      <c r="K30" s="142">
        <v>38</v>
      </c>
      <c r="L30" s="142">
        <v>38</v>
      </c>
      <c r="M30" s="142">
        <v>38</v>
      </c>
      <c r="N30" s="142">
        <v>38</v>
      </c>
      <c r="O30" s="143">
        <v>34.5</v>
      </c>
      <c r="P30" s="158"/>
      <c r="U30" s="84"/>
      <c r="V30" s="100"/>
      <c r="W30" s="85"/>
      <c r="AB30" s="82"/>
    </row>
    <row r="31" spans="1:31" x14ac:dyDescent="0.25">
      <c r="A31" s="167">
        <v>0</v>
      </c>
      <c r="B31" s="125" t="s">
        <v>259</v>
      </c>
      <c r="C31" s="142">
        <v>38</v>
      </c>
      <c r="D31" s="142">
        <v>38</v>
      </c>
      <c r="E31" s="142">
        <v>38</v>
      </c>
      <c r="F31" s="142">
        <v>38</v>
      </c>
      <c r="G31" s="142">
        <v>38</v>
      </c>
      <c r="H31" s="142">
        <v>38</v>
      </c>
      <c r="I31" s="142">
        <v>38</v>
      </c>
      <c r="J31" s="142">
        <v>38</v>
      </c>
      <c r="K31" s="142">
        <v>38</v>
      </c>
      <c r="L31" s="142">
        <v>38</v>
      </c>
      <c r="M31" s="142">
        <v>38</v>
      </c>
      <c r="N31" s="142">
        <v>38</v>
      </c>
      <c r="O31" s="143">
        <v>34.5</v>
      </c>
      <c r="P31" s="158"/>
      <c r="AB31" s="82"/>
    </row>
    <row r="32" spans="1:31" ht="12.95" customHeight="1" x14ac:dyDescent="0.25">
      <c r="A32" s="167">
        <v>0</v>
      </c>
      <c r="B32" s="125" t="s">
        <v>260</v>
      </c>
      <c r="C32" s="142">
        <v>38</v>
      </c>
      <c r="D32" s="142">
        <v>38</v>
      </c>
      <c r="E32" s="142">
        <v>38</v>
      </c>
      <c r="F32" s="142">
        <v>38</v>
      </c>
      <c r="G32" s="142">
        <v>38</v>
      </c>
      <c r="H32" s="142">
        <v>38</v>
      </c>
      <c r="I32" s="142">
        <v>38</v>
      </c>
      <c r="J32" s="142">
        <v>38</v>
      </c>
      <c r="K32" s="142">
        <v>38</v>
      </c>
      <c r="L32" s="142">
        <v>38</v>
      </c>
      <c r="M32" s="142">
        <v>38</v>
      </c>
      <c r="N32" s="142">
        <v>38</v>
      </c>
      <c r="O32" s="143">
        <v>34.5</v>
      </c>
      <c r="P32" s="158"/>
      <c r="AB32" s="82"/>
    </row>
    <row r="33" spans="1:28" x14ac:dyDescent="0.25">
      <c r="A33" s="167">
        <v>0</v>
      </c>
      <c r="B33" s="125" t="s">
        <v>261</v>
      </c>
      <c r="C33" s="142">
        <v>35</v>
      </c>
      <c r="D33" s="142">
        <v>35</v>
      </c>
      <c r="E33" s="142">
        <v>35</v>
      </c>
      <c r="F33" s="142">
        <v>35</v>
      </c>
      <c r="G33" s="142">
        <v>35</v>
      </c>
      <c r="H33" s="142">
        <v>35</v>
      </c>
      <c r="I33" s="142">
        <v>35</v>
      </c>
      <c r="J33" s="142">
        <v>35</v>
      </c>
      <c r="K33" s="142">
        <v>35</v>
      </c>
      <c r="L33" s="142">
        <v>35</v>
      </c>
      <c r="M33" s="142">
        <v>35</v>
      </c>
      <c r="N33" s="142">
        <v>35</v>
      </c>
      <c r="O33" s="143">
        <v>36</v>
      </c>
      <c r="P33" s="158"/>
      <c r="AB33" s="82"/>
    </row>
    <row r="34" spans="1:28" x14ac:dyDescent="0.25">
      <c r="A34" s="167">
        <v>0</v>
      </c>
      <c r="B34" s="125" t="s">
        <v>262</v>
      </c>
      <c r="C34" s="142">
        <v>35</v>
      </c>
      <c r="D34" s="142">
        <v>35</v>
      </c>
      <c r="E34" s="142">
        <v>35</v>
      </c>
      <c r="F34" s="142">
        <v>35</v>
      </c>
      <c r="G34" s="142">
        <v>35</v>
      </c>
      <c r="H34" s="142">
        <v>35</v>
      </c>
      <c r="I34" s="142">
        <v>35</v>
      </c>
      <c r="J34" s="142">
        <v>35</v>
      </c>
      <c r="K34" s="142">
        <v>35</v>
      </c>
      <c r="L34" s="142">
        <v>35</v>
      </c>
      <c r="M34" s="142">
        <v>35</v>
      </c>
      <c r="N34" s="142">
        <v>35</v>
      </c>
      <c r="O34" s="143">
        <v>36</v>
      </c>
      <c r="P34" s="158"/>
      <c r="AB34" s="82"/>
    </row>
    <row r="35" spans="1:28" x14ac:dyDescent="0.25">
      <c r="A35" s="167">
        <v>0</v>
      </c>
      <c r="B35" s="125" t="s">
        <v>263</v>
      </c>
      <c r="C35" s="142">
        <v>35</v>
      </c>
      <c r="D35" s="142">
        <v>35</v>
      </c>
      <c r="E35" s="142">
        <v>35</v>
      </c>
      <c r="F35" s="142">
        <v>35</v>
      </c>
      <c r="G35" s="142">
        <v>35</v>
      </c>
      <c r="H35" s="142">
        <v>35</v>
      </c>
      <c r="I35" s="142">
        <v>35</v>
      </c>
      <c r="J35" s="142">
        <v>35</v>
      </c>
      <c r="K35" s="142">
        <v>35</v>
      </c>
      <c r="L35" s="142">
        <v>35</v>
      </c>
      <c r="M35" s="142">
        <v>35</v>
      </c>
      <c r="N35" s="142">
        <v>35</v>
      </c>
      <c r="O35" s="143">
        <v>36</v>
      </c>
      <c r="P35" s="158"/>
      <c r="AB35" s="82"/>
    </row>
    <row r="36" spans="1:28" x14ac:dyDescent="0.25">
      <c r="A36" s="167">
        <v>0</v>
      </c>
      <c r="B36" s="125" t="s">
        <v>264</v>
      </c>
      <c r="C36" s="142">
        <v>38</v>
      </c>
      <c r="D36" s="142">
        <v>38</v>
      </c>
      <c r="E36" s="142">
        <v>38</v>
      </c>
      <c r="F36" s="142">
        <v>38</v>
      </c>
      <c r="G36" s="142">
        <v>38</v>
      </c>
      <c r="H36" s="142">
        <v>38</v>
      </c>
      <c r="I36" s="142">
        <v>38</v>
      </c>
      <c r="J36" s="142">
        <v>38</v>
      </c>
      <c r="K36" s="142">
        <v>38</v>
      </c>
      <c r="L36" s="142">
        <v>38</v>
      </c>
      <c r="M36" s="142">
        <v>38</v>
      </c>
      <c r="N36" s="142">
        <v>38</v>
      </c>
      <c r="O36" s="143">
        <v>34.5</v>
      </c>
      <c r="P36" s="158"/>
      <c r="AB36" s="82"/>
    </row>
    <row r="37" spans="1:28" x14ac:dyDescent="0.25">
      <c r="A37" s="167">
        <v>0</v>
      </c>
      <c r="B37" s="126" t="s">
        <v>265</v>
      </c>
      <c r="C37" s="144">
        <v>40.5</v>
      </c>
      <c r="D37" s="144">
        <f t="shared" ref="D37:D49" si="34">C37</f>
        <v>40.5</v>
      </c>
      <c r="E37" s="144">
        <f t="shared" ref="E37:E49" si="35">D37</f>
        <v>40.5</v>
      </c>
      <c r="F37" s="144">
        <f t="shared" ref="F37:F49" si="36">E37</f>
        <v>40.5</v>
      </c>
      <c r="G37" s="144">
        <f t="shared" ref="G37:G49" si="37">F37</f>
        <v>40.5</v>
      </c>
      <c r="H37" s="144">
        <f t="shared" ref="H37:H49" si="38">G37</f>
        <v>40.5</v>
      </c>
      <c r="I37" s="144">
        <f t="shared" ref="I37:I49" si="39">H37</f>
        <v>40.5</v>
      </c>
      <c r="J37" s="144">
        <f t="shared" ref="J37:J49" si="40">I37</f>
        <v>40.5</v>
      </c>
      <c r="K37" s="144">
        <f t="shared" ref="K37:K49" si="41">J37</f>
        <v>40.5</v>
      </c>
      <c r="L37" s="144">
        <f t="shared" ref="L37:L49" si="42">K37</f>
        <v>40.5</v>
      </c>
      <c r="M37" s="144">
        <f t="shared" ref="M37:M49" si="43">L37</f>
        <v>40.5</v>
      </c>
      <c r="N37" s="144">
        <f t="shared" ref="N37:N49" si="44">M37</f>
        <v>40.5</v>
      </c>
      <c r="O37" s="145">
        <v>33.200000000000003</v>
      </c>
      <c r="P37" s="158"/>
      <c r="AB37" s="82"/>
    </row>
    <row r="38" spans="1:28" x14ac:dyDescent="0.25">
      <c r="A38" s="167">
        <v>0</v>
      </c>
      <c r="B38" s="126" t="s">
        <v>266</v>
      </c>
      <c r="C38" s="144">
        <v>40.5</v>
      </c>
      <c r="D38" s="144">
        <f t="shared" si="34"/>
        <v>40.5</v>
      </c>
      <c r="E38" s="144">
        <f t="shared" si="35"/>
        <v>40.5</v>
      </c>
      <c r="F38" s="144">
        <f t="shared" si="36"/>
        <v>40.5</v>
      </c>
      <c r="G38" s="144">
        <f t="shared" si="37"/>
        <v>40.5</v>
      </c>
      <c r="H38" s="144">
        <f t="shared" si="38"/>
        <v>40.5</v>
      </c>
      <c r="I38" s="144">
        <f t="shared" si="39"/>
        <v>40.5</v>
      </c>
      <c r="J38" s="144">
        <f t="shared" si="40"/>
        <v>40.5</v>
      </c>
      <c r="K38" s="144">
        <f t="shared" si="41"/>
        <v>40.5</v>
      </c>
      <c r="L38" s="144">
        <f t="shared" si="42"/>
        <v>40.5</v>
      </c>
      <c r="M38" s="144">
        <f t="shared" si="43"/>
        <v>40.5</v>
      </c>
      <c r="N38" s="144">
        <f t="shared" si="44"/>
        <v>40.5</v>
      </c>
      <c r="O38" s="145">
        <v>33.200000000000003</v>
      </c>
      <c r="P38" s="158"/>
      <c r="AB38" s="82"/>
    </row>
    <row r="39" spans="1:28" x14ac:dyDescent="0.25">
      <c r="A39" s="167">
        <v>0</v>
      </c>
      <c r="B39" s="126" t="s">
        <v>267</v>
      </c>
      <c r="C39" s="144">
        <v>35</v>
      </c>
      <c r="D39" s="144">
        <f t="shared" si="34"/>
        <v>35</v>
      </c>
      <c r="E39" s="144">
        <f t="shared" si="35"/>
        <v>35</v>
      </c>
      <c r="F39" s="144">
        <f t="shared" si="36"/>
        <v>35</v>
      </c>
      <c r="G39" s="144">
        <f t="shared" si="37"/>
        <v>35</v>
      </c>
      <c r="H39" s="144">
        <f t="shared" si="38"/>
        <v>35</v>
      </c>
      <c r="I39" s="144">
        <f t="shared" si="39"/>
        <v>35</v>
      </c>
      <c r="J39" s="144">
        <f t="shared" si="40"/>
        <v>35</v>
      </c>
      <c r="K39" s="144">
        <f t="shared" si="41"/>
        <v>35</v>
      </c>
      <c r="L39" s="144">
        <f t="shared" si="42"/>
        <v>35</v>
      </c>
      <c r="M39" s="144">
        <f t="shared" si="43"/>
        <v>35</v>
      </c>
      <c r="N39" s="144">
        <f t="shared" si="44"/>
        <v>35</v>
      </c>
      <c r="O39" s="145">
        <v>36</v>
      </c>
      <c r="P39" s="158"/>
      <c r="AB39" s="82"/>
    </row>
    <row r="40" spans="1:28" x14ac:dyDescent="0.25">
      <c r="A40" s="167">
        <v>0</v>
      </c>
      <c r="B40" s="126" t="s">
        <v>268</v>
      </c>
      <c r="C40" s="144">
        <v>40.5</v>
      </c>
      <c r="D40" s="144">
        <f t="shared" si="34"/>
        <v>40.5</v>
      </c>
      <c r="E40" s="144">
        <f t="shared" si="35"/>
        <v>40.5</v>
      </c>
      <c r="F40" s="144">
        <f t="shared" si="36"/>
        <v>40.5</v>
      </c>
      <c r="G40" s="144">
        <f t="shared" si="37"/>
        <v>40.5</v>
      </c>
      <c r="H40" s="144">
        <f t="shared" si="38"/>
        <v>40.5</v>
      </c>
      <c r="I40" s="144">
        <f t="shared" si="39"/>
        <v>40.5</v>
      </c>
      <c r="J40" s="144">
        <f t="shared" si="40"/>
        <v>40.5</v>
      </c>
      <c r="K40" s="144">
        <f t="shared" si="41"/>
        <v>40.5</v>
      </c>
      <c r="L40" s="144">
        <f t="shared" si="42"/>
        <v>40.5</v>
      </c>
      <c r="M40" s="144">
        <f t="shared" si="43"/>
        <v>40.5</v>
      </c>
      <c r="N40" s="144">
        <f t="shared" si="44"/>
        <v>40.5</v>
      </c>
      <c r="O40" s="145">
        <v>33.200000000000003</v>
      </c>
      <c r="P40" s="158"/>
    </row>
    <row r="41" spans="1:28" x14ac:dyDescent="0.25">
      <c r="A41" s="167">
        <v>0</v>
      </c>
      <c r="B41" s="126" t="s">
        <v>269</v>
      </c>
      <c r="C41" s="144">
        <v>35</v>
      </c>
      <c r="D41" s="144">
        <f t="shared" si="34"/>
        <v>35</v>
      </c>
      <c r="E41" s="144">
        <f t="shared" si="35"/>
        <v>35</v>
      </c>
      <c r="F41" s="144">
        <f t="shared" si="36"/>
        <v>35</v>
      </c>
      <c r="G41" s="144">
        <f t="shared" si="37"/>
        <v>35</v>
      </c>
      <c r="H41" s="144">
        <f t="shared" si="38"/>
        <v>35</v>
      </c>
      <c r="I41" s="144">
        <f t="shared" si="39"/>
        <v>35</v>
      </c>
      <c r="J41" s="144">
        <f t="shared" si="40"/>
        <v>35</v>
      </c>
      <c r="K41" s="144">
        <f t="shared" si="41"/>
        <v>35</v>
      </c>
      <c r="L41" s="144">
        <f t="shared" si="42"/>
        <v>35</v>
      </c>
      <c r="M41" s="144">
        <f t="shared" si="43"/>
        <v>35</v>
      </c>
      <c r="N41" s="144">
        <f t="shared" si="44"/>
        <v>35</v>
      </c>
      <c r="O41" s="145">
        <v>40.49</v>
      </c>
      <c r="P41" s="158"/>
    </row>
    <row r="42" spans="1:28" x14ac:dyDescent="0.25">
      <c r="A42" s="167">
        <v>0</v>
      </c>
      <c r="B42" s="126" t="s">
        <v>270</v>
      </c>
      <c r="C42" s="144">
        <v>38</v>
      </c>
      <c r="D42" s="144">
        <f t="shared" si="34"/>
        <v>38</v>
      </c>
      <c r="E42" s="144">
        <f t="shared" si="35"/>
        <v>38</v>
      </c>
      <c r="F42" s="144">
        <f t="shared" si="36"/>
        <v>38</v>
      </c>
      <c r="G42" s="144">
        <f t="shared" si="37"/>
        <v>38</v>
      </c>
      <c r="H42" s="144">
        <f t="shared" si="38"/>
        <v>38</v>
      </c>
      <c r="I42" s="144">
        <f t="shared" si="39"/>
        <v>38</v>
      </c>
      <c r="J42" s="144">
        <f t="shared" si="40"/>
        <v>38</v>
      </c>
      <c r="K42" s="144">
        <f t="shared" si="41"/>
        <v>38</v>
      </c>
      <c r="L42" s="144">
        <f t="shared" si="42"/>
        <v>38</v>
      </c>
      <c r="M42" s="144">
        <f t="shared" si="43"/>
        <v>38</v>
      </c>
      <c r="N42" s="144">
        <f t="shared" si="44"/>
        <v>38</v>
      </c>
      <c r="O42" s="145">
        <v>34.5</v>
      </c>
      <c r="P42" s="158"/>
    </row>
    <row r="43" spans="1:28" x14ac:dyDescent="0.25">
      <c r="A43" s="167">
        <v>0</v>
      </c>
      <c r="B43" s="126" t="s">
        <v>271</v>
      </c>
      <c r="C43" s="144">
        <v>38</v>
      </c>
      <c r="D43" s="144">
        <f t="shared" si="34"/>
        <v>38</v>
      </c>
      <c r="E43" s="144">
        <f t="shared" si="35"/>
        <v>38</v>
      </c>
      <c r="F43" s="144">
        <f t="shared" si="36"/>
        <v>38</v>
      </c>
      <c r="G43" s="144">
        <f t="shared" si="37"/>
        <v>38</v>
      </c>
      <c r="H43" s="144">
        <f t="shared" si="38"/>
        <v>38</v>
      </c>
      <c r="I43" s="144">
        <f t="shared" si="39"/>
        <v>38</v>
      </c>
      <c r="J43" s="144">
        <f t="shared" si="40"/>
        <v>38</v>
      </c>
      <c r="K43" s="144">
        <f t="shared" si="41"/>
        <v>38</v>
      </c>
      <c r="L43" s="144">
        <f t="shared" si="42"/>
        <v>38</v>
      </c>
      <c r="M43" s="144">
        <f t="shared" si="43"/>
        <v>38</v>
      </c>
      <c r="N43" s="144">
        <f t="shared" si="44"/>
        <v>38</v>
      </c>
      <c r="O43" s="145">
        <v>34.5</v>
      </c>
      <c r="P43" s="158"/>
    </row>
    <row r="44" spans="1:28" x14ac:dyDescent="0.25">
      <c r="A44" s="167">
        <v>0</v>
      </c>
      <c r="B44" s="126" t="s">
        <v>272</v>
      </c>
      <c r="C44" s="144">
        <v>38</v>
      </c>
      <c r="D44" s="144">
        <f t="shared" si="34"/>
        <v>38</v>
      </c>
      <c r="E44" s="144">
        <f t="shared" si="35"/>
        <v>38</v>
      </c>
      <c r="F44" s="144">
        <f t="shared" si="36"/>
        <v>38</v>
      </c>
      <c r="G44" s="144">
        <f t="shared" si="37"/>
        <v>38</v>
      </c>
      <c r="H44" s="144">
        <f t="shared" si="38"/>
        <v>38</v>
      </c>
      <c r="I44" s="144">
        <f t="shared" si="39"/>
        <v>38</v>
      </c>
      <c r="J44" s="144">
        <f t="shared" si="40"/>
        <v>38</v>
      </c>
      <c r="K44" s="144">
        <f t="shared" si="41"/>
        <v>38</v>
      </c>
      <c r="L44" s="144">
        <f t="shared" si="42"/>
        <v>38</v>
      </c>
      <c r="M44" s="144">
        <f t="shared" si="43"/>
        <v>38</v>
      </c>
      <c r="N44" s="144">
        <f t="shared" si="44"/>
        <v>38</v>
      </c>
      <c r="O44" s="145">
        <v>34.5</v>
      </c>
      <c r="P44" s="158"/>
    </row>
    <row r="45" spans="1:28" ht="14.1" customHeight="1" x14ac:dyDescent="0.25">
      <c r="A45" s="167">
        <v>0</v>
      </c>
      <c r="B45" s="126" t="s">
        <v>273</v>
      </c>
      <c r="C45" s="144">
        <v>38</v>
      </c>
      <c r="D45" s="144">
        <f t="shared" si="34"/>
        <v>38</v>
      </c>
      <c r="E45" s="144">
        <f t="shared" si="35"/>
        <v>38</v>
      </c>
      <c r="F45" s="144">
        <f t="shared" si="36"/>
        <v>38</v>
      </c>
      <c r="G45" s="144">
        <f t="shared" si="37"/>
        <v>38</v>
      </c>
      <c r="H45" s="144">
        <f t="shared" si="38"/>
        <v>38</v>
      </c>
      <c r="I45" s="144">
        <f t="shared" si="39"/>
        <v>38</v>
      </c>
      <c r="J45" s="144">
        <f t="shared" si="40"/>
        <v>38</v>
      </c>
      <c r="K45" s="144">
        <f t="shared" si="41"/>
        <v>38</v>
      </c>
      <c r="L45" s="144">
        <f t="shared" si="42"/>
        <v>38</v>
      </c>
      <c r="M45" s="144">
        <f t="shared" si="43"/>
        <v>38</v>
      </c>
      <c r="N45" s="144">
        <f t="shared" si="44"/>
        <v>38</v>
      </c>
      <c r="O45" s="145">
        <v>34.5</v>
      </c>
      <c r="P45" s="158"/>
    </row>
    <row r="46" spans="1:28" x14ac:dyDescent="0.25">
      <c r="A46" s="167">
        <v>0</v>
      </c>
      <c r="B46" s="126" t="s">
        <v>274</v>
      </c>
      <c r="C46" s="144">
        <v>35</v>
      </c>
      <c r="D46" s="144">
        <f t="shared" si="34"/>
        <v>35</v>
      </c>
      <c r="E46" s="144">
        <f t="shared" si="35"/>
        <v>35</v>
      </c>
      <c r="F46" s="144">
        <f t="shared" si="36"/>
        <v>35</v>
      </c>
      <c r="G46" s="144">
        <f t="shared" si="37"/>
        <v>35</v>
      </c>
      <c r="H46" s="144">
        <f t="shared" si="38"/>
        <v>35</v>
      </c>
      <c r="I46" s="144">
        <f t="shared" si="39"/>
        <v>35</v>
      </c>
      <c r="J46" s="144">
        <f t="shared" si="40"/>
        <v>35</v>
      </c>
      <c r="K46" s="144">
        <f t="shared" si="41"/>
        <v>35</v>
      </c>
      <c r="L46" s="144">
        <f t="shared" si="42"/>
        <v>35</v>
      </c>
      <c r="M46" s="144">
        <f t="shared" si="43"/>
        <v>35</v>
      </c>
      <c r="N46" s="144">
        <f t="shared" si="44"/>
        <v>35</v>
      </c>
      <c r="O46" s="145">
        <v>36</v>
      </c>
      <c r="P46" s="158"/>
    </row>
    <row r="47" spans="1:28" x14ac:dyDescent="0.25">
      <c r="A47" s="167">
        <v>0</v>
      </c>
      <c r="B47" s="126" t="s">
        <v>275</v>
      </c>
      <c r="C47" s="144">
        <v>35</v>
      </c>
      <c r="D47" s="144">
        <f t="shared" si="34"/>
        <v>35</v>
      </c>
      <c r="E47" s="144">
        <f t="shared" si="35"/>
        <v>35</v>
      </c>
      <c r="F47" s="144">
        <f t="shared" si="36"/>
        <v>35</v>
      </c>
      <c r="G47" s="144">
        <f t="shared" si="37"/>
        <v>35</v>
      </c>
      <c r="H47" s="144">
        <f t="shared" si="38"/>
        <v>35</v>
      </c>
      <c r="I47" s="144">
        <f t="shared" si="39"/>
        <v>35</v>
      </c>
      <c r="J47" s="144">
        <f t="shared" si="40"/>
        <v>35</v>
      </c>
      <c r="K47" s="144">
        <f t="shared" si="41"/>
        <v>35</v>
      </c>
      <c r="L47" s="144">
        <f t="shared" si="42"/>
        <v>35</v>
      </c>
      <c r="M47" s="144">
        <f t="shared" si="43"/>
        <v>35</v>
      </c>
      <c r="N47" s="144">
        <f t="shared" si="44"/>
        <v>35</v>
      </c>
      <c r="O47" s="145">
        <v>36</v>
      </c>
      <c r="P47" s="158"/>
    </row>
    <row r="48" spans="1:28" x14ac:dyDescent="0.25">
      <c r="A48" s="167">
        <v>0</v>
      </c>
      <c r="B48" s="126" t="s">
        <v>276</v>
      </c>
      <c r="C48" s="144">
        <v>35</v>
      </c>
      <c r="D48" s="144">
        <f t="shared" si="34"/>
        <v>35</v>
      </c>
      <c r="E48" s="144">
        <f t="shared" si="35"/>
        <v>35</v>
      </c>
      <c r="F48" s="144">
        <f t="shared" si="36"/>
        <v>35</v>
      </c>
      <c r="G48" s="144">
        <f t="shared" si="37"/>
        <v>35</v>
      </c>
      <c r="H48" s="144">
        <f t="shared" si="38"/>
        <v>35</v>
      </c>
      <c r="I48" s="144">
        <f t="shared" si="39"/>
        <v>35</v>
      </c>
      <c r="J48" s="144">
        <f t="shared" si="40"/>
        <v>35</v>
      </c>
      <c r="K48" s="144">
        <f t="shared" si="41"/>
        <v>35</v>
      </c>
      <c r="L48" s="144">
        <f t="shared" si="42"/>
        <v>35</v>
      </c>
      <c r="M48" s="144">
        <f t="shared" si="43"/>
        <v>35</v>
      </c>
      <c r="N48" s="144">
        <f t="shared" si="44"/>
        <v>35</v>
      </c>
      <c r="O48" s="145">
        <v>36</v>
      </c>
      <c r="P48" s="158"/>
    </row>
    <row r="49" spans="1:16" x14ac:dyDescent="0.25">
      <c r="A49" s="167">
        <v>0</v>
      </c>
      <c r="B49" s="126" t="s">
        <v>277</v>
      </c>
      <c r="C49" s="144">
        <v>38</v>
      </c>
      <c r="D49" s="144">
        <f t="shared" si="34"/>
        <v>38</v>
      </c>
      <c r="E49" s="144">
        <f t="shared" si="35"/>
        <v>38</v>
      </c>
      <c r="F49" s="144">
        <f t="shared" si="36"/>
        <v>38</v>
      </c>
      <c r="G49" s="144">
        <f t="shared" si="37"/>
        <v>38</v>
      </c>
      <c r="H49" s="144">
        <f t="shared" si="38"/>
        <v>38</v>
      </c>
      <c r="I49" s="144">
        <f t="shared" si="39"/>
        <v>38</v>
      </c>
      <c r="J49" s="144">
        <f t="shared" si="40"/>
        <v>38</v>
      </c>
      <c r="K49" s="144">
        <f t="shared" si="41"/>
        <v>38</v>
      </c>
      <c r="L49" s="144">
        <f t="shared" si="42"/>
        <v>38</v>
      </c>
      <c r="M49" s="144">
        <f t="shared" si="43"/>
        <v>38</v>
      </c>
      <c r="N49" s="144">
        <f t="shared" si="44"/>
        <v>38</v>
      </c>
      <c r="O49" s="145">
        <v>34.5</v>
      </c>
      <c r="P49" s="158"/>
    </row>
    <row r="50" spans="1:16" x14ac:dyDescent="0.25">
      <c r="A50" s="167">
        <v>0</v>
      </c>
      <c r="B50" s="135" t="s">
        <v>284</v>
      </c>
      <c r="C50" s="136">
        <v>38</v>
      </c>
      <c r="D50" s="136">
        <f t="shared" ref="D50:D52" si="45">C50</f>
        <v>38</v>
      </c>
      <c r="E50" s="136">
        <f t="shared" ref="E50:E52" si="46">D50</f>
        <v>38</v>
      </c>
      <c r="F50" s="136">
        <f t="shared" ref="F50:F52" si="47">E50</f>
        <v>38</v>
      </c>
      <c r="G50" s="136">
        <f t="shared" ref="G50:G52" si="48">F50</f>
        <v>38</v>
      </c>
      <c r="H50" s="136">
        <f t="shared" ref="H50:H52" si="49">G50</f>
        <v>38</v>
      </c>
      <c r="I50" s="136">
        <f t="shared" ref="I50:I52" si="50">H50</f>
        <v>38</v>
      </c>
      <c r="J50" s="136">
        <f t="shared" ref="J50:J52" si="51">I50</f>
        <v>38</v>
      </c>
      <c r="K50" s="136">
        <f t="shared" ref="K50:K52" si="52">J50</f>
        <v>38</v>
      </c>
      <c r="L50" s="136">
        <f t="shared" ref="L50:L52" si="53">K50</f>
        <v>38</v>
      </c>
      <c r="M50" s="136">
        <f t="shared" ref="M50:M52" si="54">L50</f>
        <v>38</v>
      </c>
      <c r="N50" s="136">
        <f t="shared" ref="N50:N52" si="55">M50</f>
        <v>38</v>
      </c>
      <c r="O50" s="137">
        <v>36.83</v>
      </c>
      <c r="P50" s="153" t="s">
        <v>294</v>
      </c>
    </row>
    <row r="51" spans="1:16" x14ac:dyDescent="0.25">
      <c r="A51" s="167">
        <v>0</v>
      </c>
      <c r="B51" s="135" t="s">
        <v>285</v>
      </c>
      <c r="C51" s="136">
        <v>43</v>
      </c>
      <c r="D51" s="136">
        <f t="shared" si="45"/>
        <v>43</v>
      </c>
      <c r="E51" s="136">
        <f t="shared" si="46"/>
        <v>43</v>
      </c>
      <c r="F51" s="136">
        <f t="shared" si="47"/>
        <v>43</v>
      </c>
      <c r="G51" s="136">
        <f t="shared" si="48"/>
        <v>43</v>
      </c>
      <c r="H51" s="136">
        <f t="shared" si="49"/>
        <v>43</v>
      </c>
      <c r="I51" s="136">
        <f t="shared" si="50"/>
        <v>43</v>
      </c>
      <c r="J51" s="136">
        <f t="shared" si="51"/>
        <v>43</v>
      </c>
      <c r="K51" s="136">
        <f t="shared" si="52"/>
        <v>43</v>
      </c>
      <c r="L51" s="136">
        <f t="shared" si="53"/>
        <v>43</v>
      </c>
      <c r="M51" s="136">
        <f t="shared" si="54"/>
        <v>43</v>
      </c>
      <c r="N51" s="136">
        <f t="shared" si="55"/>
        <v>43</v>
      </c>
      <c r="O51" s="137">
        <v>36.51</v>
      </c>
      <c r="P51" s="153"/>
    </row>
    <row r="52" spans="1:16" x14ac:dyDescent="0.25">
      <c r="A52" s="167">
        <v>0</v>
      </c>
      <c r="B52" s="135" t="s">
        <v>286</v>
      </c>
      <c r="C52" s="136">
        <v>39</v>
      </c>
      <c r="D52" s="136">
        <f t="shared" si="45"/>
        <v>39</v>
      </c>
      <c r="E52" s="136">
        <f t="shared" si="46"/>
        <v>39</v>
      </c>
      <c r="F52" s="136">
        <f t="shared" si="47"/>
        <v>39</v>
      </c>
      <c r="G52" s="136">
        <f t="shared" si="48"/>
        <v>39</v>
      </c>
      <c r="H52" s="136">
        <f t="shared" si="49"/>
        <v>39</v>
      </c>
      <c r="I52" s="136">
        <f t="shared" si="50"/>
        <v>39</v>
      </c>
      <c r="J52" s="136">
        <f t="shared" si="51"/>
        <v>39</v>
      </c>
      <c r="K52" s="136">
        <f t="shared" si="52"/>
        <v>39</v>
      </c>
      <c r="L52" s="136">
        <f t="shared" si="53"/>
        <v>39</v>
      </c>
      <c r="M52" s="136">
        <f t="shared" si="54"/>
        <v>39</v>
      </c>
      <c r="N52" s="136">
        <f t="shared" si="55"/>
        <v>39</v>
      </c>
      <c r="O52" s="137">
        <v>41.42</v>
      </c>
      <c r="P52" s="153"/>
    </row>
    <row r="53" spans="1:16" x14ac:dyDescent="0.25">
      <c r="A53" s="167">
        <v>0</v>
      </c>
      <c r="B53" s="135" t="s">
        <v>287</v>
      </c>
      <c r="C53" s="136">
        <v>46</v>
      </c>
      <c r="D53" s="136">
        <f t="shared" ref="D53" si="56">C53</f>
        <v>46</v>
      </c>
      <c r="E53" s="136">
        <f t="shared" ref="E53" si="57">D53</f>
        <v>46</v>
      </c>
      <c r="F53" s="136">
        <f t="shared" ref="F53" si="58">E53</f>
        <v>46</v>
      </c>
      <c r="G53" s="136">
        <f t="shared" ref="G53" si="59">F53</f>
        <v>46</v>
      </c>
      <c r="H53" s="136">
        <f t="shared" ref="H53" si="60">G53</f>
        <v>46</v>
      </c>
      <c r="I53" s="136">
        <f t="shared" ref="I53" si="61">H53</f>
        <v>46</v>
      </c>
      <c r="J53" s="136">
        <f t="shared" ref="J53" si="62">I53</f>
        <v>46</v>
      </c>
      <c r="K53" s="136">
        <f t="shared" ref="K53" si="63">J53</f>
        <v>46</v>
      </c>
      <c r="L53" s="136">
        <f t="shared" ref="L53" si="64">K53</f>
        <v>46</v>
      </c>
      <c r="M53" s="136">
        <f t="shared" ref="M53" si="65">L53</f>
        <v>46</v>
      </c>
      <c r="N53" s="136">
        <f t="shared" ref="N53" si="66">M53</f>
        <v>46</v>
      </c>
      <c r="O53" s="137">
        <v>40.96</v>
      </c>
      <c r="P53" s="153"/>
    </row>
    <row r="54" spans="1:16" x14ac:dyDescent="0.25">
      <c r="A54" s="167">
        <v>0</v>
      </c>
      <c r="B54" s="147" t="s">
        <v>288</v>
      </c>
      <c r="C54" s="148">
        <v>43</v>
      </c>
      <c r="D54" s="148">
        <f t="shared" ref="D54:D57" si="67">C54</f>
        <v>43</v>
      </c>
      <c r="E54" s="148">
        <f t="shared" ref="E54:E57" si="68">D54</f>
        <v>43</v>
      </c>
      <c r="F54" s="148">
        <f t="shared" ref="F54:F57" si="69">E54</f>
        <v>43</v>
      </c>
      <c r="G54" s="148">
        <f t="shared" ref="G54:G57" si="70">F54</f>
        <v>43</v>
      </c>
      <c r="H54" s="148">
        <f t="shared" ref="H54:H57" si="71">G54</f>
        <v>43</v>
      </c>
      <c r="I54" s="148">
        <f t="shared" ref="I54:I57" si="72">H54</f>
        <v>43</v>
      </c>
      <c r="J54" s="148">
        <f t="shared" ref="J54:J57" si="73">I54</f>
        <v>43</v>
      </c>
      <c r="K54" s="148">
        <f t="shared" ref="K54:K57" si="74">J54</f>
        <v>43</v>
      </c>
      <c r="L54" s="148">
        <f t="shared" ref="L54:L57" si="75">K54</f>
        <v>43</v>
      </c>
      <c r="M54" s="148">
        <f t="shared" ref="M54:M57" si="76">L54</f>
        <v>43</v>
      </c>
      <c r="N54" s="148">
        <f t="shared" ref="N54:N57" si="77">M54</f>
        <v>43</v>
      </c>
      <c r="O54" s="149">
        <v>36.51</v>
      </c>
      <c r="P54" s="153"/>
    </row>
    <row r="55" spans="1:16" x14ac:dyDescent="0.25">
      <c r="A55" s="167">
        <v>0</v>
      </c>
      <c r="B55" s="147" t="s">
        <v>289</v>
      </c>
      <c r="C55" s="148">
        <v>46</v>
      </c>
      <c r="D55" s="148">
        <f t="shared" si="67"/>
        <v>46</v>
      </c>
      <c r="E55" s="148">
        <f t="shared" si="68"/>
        <v>46</v>
      </c>
      <c r="F55" s="148">
        <f t="shared" si="69"/>
        <v>46</v>
      </c>
      <c r="G55" s="148">
        <f t="shared" si="70"/>
        <v>46</v>
      </c>
      <c r="H55" s="148">
        <f t="shared" si="71"/>
        <v>46</v>
      </c>
      <c r="I55" s="148">
        <f t="shared" si="72"/>
        <v>46</v>
      </c>
      <c r="J55" s="148">
        <f t="shared" si="73"/>
        <v>46</v>
      </c>
      <c r="K55" s="148">
        <f t="shared" si="74"/>
        <v>46</v>
      </c>
      <c r="L55" s="148">
        <f t="shared" si="75"/>
        <v>46</v>
      </c>
      <c r="M55" s="148">
        <f t="shared" si="76"/>
        <v>46</v>
      </c>
      <c r="N55" s="148">
        <f t="shared" si="77"/>
        <v>46</v>
      </c>
      <c r="O55" s="149">
        <v>40.96</v>
      </c>
      <c r="P55" s="153"/>
    </row>
    <row r="56" spans="1:16" x14ac:dyDescent="0.25">
      <c r="A56" s="167">
        <v>0</v>
      </c>
      <c r="B56" s="126" t="s">
        <v>290</v>
      </c>
      <c r="C56" s="150">
        <v>43</v>
      </c>
      <c r="D56" s="150">
        <f t="shared" si="67"/>
        <v>43</v>
      </c>
      <c r="E56" s="150">
        <f t="shared" si="68"/>
        <v>43</v>
      </c>
      <c r="F56" s="150">
        <f t="shared" si="69"/>
        <v>43</v>
      </c>
      <c r="G56" s="150">
        <f t="shared" si="70"/>
        <v>43</v>
      </c>
      <c r="H56" s="150">
        <f t="shared" si="71"/>
        <v>43</v>
      </c>
      <c r="I56" s="150">
        <f t="shared" si="72"/>
        <v>43</v>
      </c>
      <c r="J56" s="150">
        <f t="shared" si="73"/>
        <v>43</v>
      </c>
      <c r="K56" s="150">
        <f t="shared" si="74"/>
        <v>43</v>
      </c>
      <c r="L56" s="150">
        <f t="shared" si="75"/>
        <v>43</v>
      </c>
      <c r="M56" s="150">
        <f t="shared" si="76"/>
        <v>43</v>
      </c>
      <c r="N56" s="150">
        <f t="shared" si="77"/>
        <v>43</v>
      </c>
      <c r="O56" s="151">
        <v>36.51</v>
      </c>
      <c r="P56" s="153"/>
    </row>
    <row r="57" spans="1:16" x14ac:dyDescent="0.25">
      <c r="A57" s="167">
        <v>0</v>
      </c>
      <c r="B57" s="126" t="s">
        <v>291</v>
      </c>
      <c r="C57" s="150">
        <v>46</v>
      </c>
      <c r="D57" s="150">
        <f t="shared" si="67"/>
        <v>46</v>
      </c>
      <c r="E57" s="150">
        <f t="shared" si="68"/>
        <v>46</v>
      </c>
      <c r="F57" s="150">
        <f t="shared" si="69"/>
        <v>46</v>
      </c>
      <c r="G57" s="150">
        <f t="shared" si="70"/>
        <v>46</v>
      </c>
      <c r="H57" s="150">
        <f t="shared" si="71"/>
        <v>46</v>
      </c>
      <c r="I57" s="150">
        <f t="shared" si="72"/>
        <v>46</v>
      </c>
      <c r="J57" s="150">
        <f t="shared" si="73"/>
        <v>46</v>
      </c>
      <c r="K57" s="150">
        <f t="shared" si="74"/>
        <v>46</v>
      </c>
      <c r="L57" s="150">
        <f t="shared" si="75"/>
        <v>46</v>
      </c>
      <c r="M57" s="150">
        <f t="shared" si="76"/>
        <v>46</v>
      </c>
      <c r="N57" s="150">
        <f t="shared" si="77"/>
        <v>46</v>
      </c>
      <c r="O57" s="151">
        <v>40.96</v>
      </c>
      <c r="P57" s="153"/>
    </row>
    <row r="58" spans="1:16" x14ac:dyDescent="0.25">
      <c r="A58" s="167">
        <v>0</v>
      </c>
      <c r="B58" s="123" t="s">
        <v>298</v>
      </c>
      <c r="C58" s="159">
        <v>38</v>
      </c>
      <c r="D58" s="159">
        <f t="shared" ref="D58:N58" si="78">C58</f>
        <v>38</v>
      </c>
      <c r="E58" s="159">
        <f t="shared" si="78"/>
        <v>38</v>
      </c>
      <c r="F58" s="159">
        <f t="shared" si="78"/>
        <v>38</v>
      </c>
      <c r="G58" s="159">
        <f t="shared" si="78"/>
        <v>38</v>
      </c>
      <c r="H58" s="159">
        <f t="shared" si="78"/>
        <v>38</v>
      </c>
      <c r="I58" s="159">
        <f t="shared" si="78"/>
        <v>38</v>
      </c>
      <c r="J58" s="159">
        <f t="shared" si="78"/>
        <v>38</v>
      </c>
      <c r="K58" s="159">
        <f t="shared" si="78"/>
        <v>38</v>
      </c>
      <c r="L58" s="159">
        <f t="shared" si="78"/>
        <v>38</v>
      </c>
      <c r="M58" s="159">
        <f t="shared" si="78"/>
        <v>38</v>
      </c>
      <c r="N58" s="159">
        <f t="shared" si="78"/>
        <v>38</v>
      </c>
      <c r="O58" s="160">
        <v>30.8</v>
      </c>
      <c r="P58" s="158" t="s">
        <v>295</v>
      </c>
    </row>
    <row r="59" spans="1:16" x14ac:dyDescent="0.25">
      <c r="A59" s="167">
        <v>0</v>
      </c>
      <c r="B59" s="123" t="s">
        <v>299</v>
      </c>
      <c r="C59" s="159">
        <v>34</v>
      </c>
      <c r="D59" s="159">
        <f t="shared" ref="D59:N59" si="79">C59</f>
        <v>34</v>
      </c>
      <c r="E59" s="159">
        <f t="shared" si="79"/>
        <v>34</v>
      </c>
      <c r="F59" s="159">
        <f t="shared" si="79"/>
        <v>34</v>
      </c>
      <c r="G59" s="159">
        <f t="shared" si="79"/>
        <v>34</v>
      </c>
      <c r="H59" s="159">
        <f t="shared" si="79"/>
        <v>34</v>
      </c>
      <c r="I59" s="159">
        <f t="shared" si="79"/>
        <v>34</v>
      </c>
      <c r="J59" s="159">
        <f t="shared" si="79"/>
        <v>34</v>
      </c>
      <c r="K59" s="159">
        <f t="shared" si="79"/>
        <v>34</v>
      </c>
      <c r="L59" s="159">
        <f t="shared" si="79"/>
        <v>34</v>
      </c>
      <c r="M59" s="159">
        <f t="shared" si="79"/>
        <v>34</v>
      </c>
      <c r="N59" s="159">
        <f t="shared" si="79"/>
        <v>34</v>
      </c>
      <c r="O59" s="160">
        <v>27.3</v>
      </c>
      <c r="P59" s="158"/>
    </row>
    <row r="60" spans="1:16" x14ac:dyDescent="0.25">
      <c r="A60" s="167">
        <v>0</v>
      </c>
      <c r="B60" s="123" t="s">
        <v>300</v>
      </c>
      <c r="C60" s="161">
        <v>40.5</v>
      </c>
      <c r="D60" s="161">
        <f t="shared" ref="D60:N60" si="80">C60</f>
        <v>40.5</v>
      </c>
      <c r="E60" s="161">
        <f t="shared" si="80"/>
        <v>40.5</v>
      </c>
      <c r="F60" s="161">
        <f t="shared" si="80"/>
        <v>40.5</v>
      </c>
      <c r="G60" s="161">
        <f t="shared" si="80"/>
        <v>40.5</v>
      </c>
      <c r="H60" s="161">
        <f t="shared" si="80"/>
        <v>40.5</v>
      </c>
      <c r="I60" s="161">
        <f t="shared" si="80"/>
        <v>40.5</v>
      </c>
      <c r="J60" s="161">
        <f t="shared" si="80"/>
        <v>40.5</v>
      </c>
      <c r="K60" s="161">
        <f t="shared" si="80"/>
        <v>40.5</v>
      </c>
      <c r="L60" s="161">
        <f t="shared" si="80"/>
        <v>40.5</v>
      </c>
      <c r="M60" s="161">
        <f t="shared" si="80"/>
        <v>40.5</v>
      </c>
      <c r="N60" s="161">
        <f t="shared" si="80"/>
        <v>40.5</v>
      </c>
      <c r="O60" s="162">
        <v>33.200000000000003</v>
      </c>
      <c r="P60" s="158"/>
    </row>
    <row r="61" spans="1:16" x14ac:dyDescent="0.25">
      <c r="A61" s="167">
        <v>0</v>
      </c>
      <c r="B61" s="123" t="s">
        <v>301</v>
      </c>
      <c r="C61" s="159">
        <v>40.5</v>
      </c>
      <c r="D61" s="159">
        <f t="shared" ref="D61:N61" si="81">C61</f>
        <v>40.5</v>
      </c>
      <c r="E61" s="159">
        <f t="shared" si="81"/>
        <v>40.5</v>
      </c>
      <c r="F61" s="159">
        <f t="shared" si="81"/>
        <v>40.5</v>
      </c>
      <c r="G61" s="159">
        <f t="shared" si="81"/>
        <v>40.5</v>
      </c>
      <c r="H61" s="159">
        <f t="shared" si="81"/>
        <v>40.5</v>
      </c>
      <c r="I61" s="159">
        <f t="shared" si="81"/>
        <v>40.5</v>
      </c>
      <c r="J61" s="159">
        <f t="shared" si="81"/>
        <v>40.5</v>
      </c>
      <c r="K61" s="159">
        <f t="shared" si="81"/>
        <v>40.5</v>
      </c>
      <c r="L61" s="159">
        <f t="shared" si="81"/>
        <v>40.5</v>
      </c>
      <c r="M61" s="159">
        <f t="shared" si="81"/>
        <v>40.5</v>
      </c>
      <c r="N61" s="159">
        <f t="shared" si="81"/>
        <v>40.5</v>
      </c>
      <c r="O61" s="160">
        <v>33.200000000000003</v>
      </c>
      <c r="P61" s="158"/>
    </row>
    <row r="62" spans="1:16" ht="14.1" customHeight="1" x14ac:dyDescent="0.25">
      <c r="A62" s="167">
        <v>0</v>
      </c>
      <c r="B62" s="123" t="s">
        <v>302</v>
      </c>
      <c r="C62" s="159">
        <v>35</v>
      </c>
      <c r="D62" s="159">
        <f t="shared" ref="D62:N62" si="82">C62</f>
        <v>35</v>
      </c>
      <c r="E62" s="159">
        <f t="shared" si="82"/>
        <v>35</v>
      </c>
      <c r="F62" s="159">
        <f t="shared" si="82"/>
        <v>35</v>
      </c>
      <c r="G62" s="159">
        <f t="shared" si="82"/>
        <v>35</v>
      </c>
      <c r="H62" s="159">
        <f t="shared" si="82"/>
        <v>35</v>
      </c>
      <c r="I62" s="159">
        <f t="shared" si="82"/>
        <v>35</v>
      </c>
      <c r="J62" s="159">
        <f t="shared" si="82"/>
        <v>35</v>
      </c>
      <c r="K62" s="159">
        <f t="shared" si="82"/>
        <v>35</v>
      </c>
      <c r="L62" s="159">
        <f t="shared" si="82"/>
        <v>35</v>
      </c>
      <c r="M62" s="159">
        <f t="shared" si="82"/>
        <v>35</v>
      </c>
      <c r="N62" s="159">
        <f t="shared" si="82"/>
        <v>35</v>
      </c>
      <c r="O62" s="160">
        <v>36</v>
      </c>
      <c r="P62" s="158"/>
    </row>
    <row r="63" spans="1:16" x14ac:dyDescent="0.25">
      <c r="A63" s="167">
        <v>0</v>
      </c>
      <c r="B63" s="123" t="s">
        <v>303</v>
      </c>
      <c r="C63" s="159">
        <v>42</v>
      </c>
      <c r="D63" s="159">
        <f t="shared" ref="D63:N66" si="83">C63</f>
        <v>42</v>
      </c>
      <c r="E63" s="159">
        <f t="shared" si="83"/>
        <v>42</v>
      </c>
      <c r="F63" s="159">
        <f t="shared" si="83"/>
        <v>42</v>
      </c>
      <c r="G63" s="159">
        <f t="shared" si="83"/>
        <v>42</v>
      </c>
      <c r="H63" s="159">
        <f t="shared" si="83"/>
        <v>42</v>
      </c>
      <c r="I63" s="159">
        <f t="shared" si="83"/>
        <v>42</v>
      </c>
      <c r="J63" s="159">
        <f t="shared" si="83"/>
        <v>42</v>
      </c>
      <c r="K63" s="159">
        <f t="shared" si="83"/>
        <v>42</v>
      </c>
      <c r="L63" s="159">
        <f t="shared" si="83"/>
        <v>42</v>
      </c>
      <c r="M63" s="159">
        <f t="shared" si="83"/>
        <v>42</v>
      </c>
      <c r="N63" s="159">
        <f t="shared" si="83"/>
        <v>42</v>
      </c>
      <c r="O63" s="160">
        <v>36.700000000000003</v>
      </c>
      <c r="P63" s="158"/>
    </row>
    <row r="64" spans="1:16" x14ac:dyDescent="0.25">
      <c r="A64" s="167">
        <v>0</v>
      </c>
      <c r="B64" s="123" t="s">
        <v>304</v>
      </c>
      <c r="C64" s="159">
        <v>38</v>
      </c>
      <c r="D64" s="159">
        <f t="shared" si="83"/>
        <v>38</v>
      </c>
      <c r="E64" s="159">
        <f t="shared" si="83"/>
        <v>38</v>
      </c>
      <c r="F64" s="159">
        <f t="shared" si="83"/>
        <v>38</v>
      </c>
      <c r="G64" s="159">
        <f t="shared" si="83"/>
        <v>38</v>
      </c>
      <c r="H64" s="159">
        <f t="shared" si="83"/>
        <v>38</v>
      </c>
      <c r="I64" s="159">
        <f t="shared" si="83"/>
        <v>38</v>
      </c>
      <c r="J64" s="159">
        <f t="shared" si="83"/>
        <v>38</v>
      </c>
      <c r="K64" s="159">
        <f t="shared" si="83"/>
        <v>38</v>
      </c>
      <c r="L64" s="159">
        <f t="shared" si="83"/>
        <v>38</v>
      </c>
      <c r="M64" s="159">
        <f t="shared" si="83"/>
        <v>38</v>
      </c>
      <c r="N64" s="159">
        <f t="shared" si="83"/>
        <v>38</v>
      </c>
      <c r="O64" s="160">
        <v>30.8</v>
      </c>
      <c r="P64" s="158"/>
    </row>
    <row r="65" spans="1:16" x14ac:dyDescent="0.25">
      <c r="A65" s="167">
        <v>0</v>
      </c>
      <c r="B65" s="123" t="s">
        <v>306</v>
      </c>
      <c r="C65" s="138">
        <v>40.5</v>
      </c>
      <c r="D65" s="138">
        <f t="shared" si="83"/>
        <v>40.5</v>
      </c>
      <c r="E65" s="138">
        <f t="shared" si="83"/>
        <v>40.5</v>
      </c>
      <c r="F65" s="138">
        <f t="shared" si="83"/>
        <v>40.5</v>
      </c>
      <c r="G65" s="138">
        <f t="shared" si="83"/>
        <v>40.5</v>
      </c>
      <c r="H65" s="138">
        <f t="shared" si="83"/>
        <v>40.5</v>
      </c>
      <c r="I65" s="138">
        <f t="shared" si="83"/>
        <v>40.5</v>
      </c>
      <c r="J65" s="138">
        <f t="shared" si="83"/>
        <v>40.5</v>
      </c>
      <c r="K65" s="138">
        <f t="shared" si="83"/>
        <v>40.5</v>
      </c>
      <c r="L65" s="138">
        <f t="shared" si="83"/>
        <v>40.5</v>
      </c>
      <c r="M65" s="138">
        <f t="shared" si="83"/>
        <v>40.5</v>
      </c>
      <c r="N65" s="138">
        <f t="shared" si="83"/>
        <v>40.5</v>
      </c>
      <c r="O65" s="139">
        <v>33.200000000000003</v>
      </c>
      <c r="P65" s="158"/>
    </row>
    <row r="66" spans="1:16" x14ac:dyDescent="0.25">
      <c r="A66" s="167">
        <v>0</v>
      </c>
      <c r="B66" s="123" t="s">
        <v>307</v>
      </c>
      <c r="C66" s="138">
        <v>40.5</v>
      </c>
      <c r="D66" s="138">
        <f t="shared" si="83"/>
        <v>40.5</v>
      </c>
      <c r="E66" s="138">
        <f t="shared" si="83"/>
        <v>40.5</v>
      </c>
      <c r="F66" s="138">
        <f t="shared" si="83"/>
        <v>40.5</v>
      </c>
      <c r="G66" s="138">
        <f t="shared" si="83"/>
        <v>40.5</v>
      </c>
      <c r="H66" s="138">
        <f t="shared" si="83"/>
        <v>40.5</v>
      </c>
      <c r="I66" s="138">
        <f t="shared" si="83"/>
        <v>40.5</v>
      </c>
      <c r="J66" s="138">
        <f t="shared" si="83"/>
        <v>40.5</v>
      </c>
      <c r="K66" s="138">
        <f t="shared" si="83"/>
        <v>40.5</v>
      </c>
      <c r="L66" s="138">
        <f t="shared" si="83"/>
        <v>40.5</v>
      </c>
      <c r="M66" s="138">
        <f t="shared" si="83"/>
        <v>40.5</v>
      </c>
      <c r="N66" s="138">
        <f t="shared" si="83"/>
        <v>40.5</v>
      </c>
      <c r="O66" s="139">
        <v>33.200000000000003</v>
      </c>
      <c r="P66" s="158"/>
    </row>
    <row r="67" spans="1:16" x14ac:dyDescent="0.25">
      <c r="A67" s="167">
        <v>0</v>
      </c>
      <c r="B67" s="123" t="s">
        <v>309</v>
      </c>
      <c r="C67" s="159">
        <v>38</v>
      </c>
      <c r="D67" s="159">
        <f t="shared" ref="D67" si="84">C67</f>
        <v>38</v>
      </c>
      <c r="E67" s="159">
        <f t="shared" ref="E67" si="85">D67</f>
        <v>38</v>
      </c>
      <c r="F67" s="159">
        <f t="shared" ref="F67" si="86">E67</f>
        <v>38</v>
      </c>
      <c r="G67" s="159">
        <f t="shared" ref="G67" si="87">F67</f>
        <v>38</v>
      </c>
      <c r="H67" s="159">
        <f t="shared" ref="H67" si="88">G67</f>
        <v>38</v>
      </c>
      <c r="I67" s="159">
        <f t="shared" ref="I67" si="89">H67</f>
        <v>38</v>
      </c>
      <c r="J67" s="159">
        <f t="shared" ref="J67" si="90">I67</f>
        <v>38</v>
      </c>
      <c r="K67" s="159">
        <f t="shared" ref="K67" si="91">J67</f>
        <v>38</v>
      </c>
      <c r="L67" s="159">
        <f t="shared" ref="L67" si="92">K67</f>
        <v>38</v>
      </c>
      <c r="M67" s="159">
        <f t="shared" ref="M67" si="93">L67</f>
        <v>38</v>
      </c>
      <c r="N67" s="159">
        <f t="shared" ref="N67" si="94">M67</f>
        <v>38</v>
      </c>
      <c r="O67" s="160">
        <v>30.8</v>
      </c>
      <c r="P67" s="158"/>
    </row>
    <row r="68" spans="1:16" x14ac:dyDescent="0.25">
      <c r="A68" s="167">
        <v>0</v>
      </c>
      <c r="B68" s="123" t="s">
        <v>310</v>
      </c>
      <c r="C68" s="159">
        <v>38</v>
      </c>
      <c r="D68" s="159">
        <f t="shared" ref="D68:D70" si="95">C68</f>
        <v>38</v>
      </c>
      <c r="E68" s="159">
        <f t="shared" ref="E68:E70" si="96">D68</f>
        <v>38</v>
      </c>
      <c r="F68" s="159">
        <f t="shared" ref="F68:F70" si="97">E68</f>
        <v>38</v>
      </c>
      <c r="G68" s="159">
        <f t="shared" ref="G68:G70" si="98">F68</f>
        <v>38</v>
      </c>
      <c r="H68" s="159">
        <f t="shared" ref="H68:H70" si="99">G68</f>
        <v>38</v>
      </c>
      <c r="I68" s="159">
        <f t="shared" ref="I68:I70" si="100">H68</f>
        <v>38</v>
      </c>
      <c r="J68" s="159">
        <f t="shared" ref="J68:J70" si="101">I68</f>
        <v>38</v>
      </c>
      <c r="K68" s="159">
        <f t="shared" ref="K68:K70" si="102">J68</f>
        <v>38</v>
      </c>
      <c r="L68" s="159">
        <f t="shared" ref="L68:L70" si="103">K68</f>
        <v>38</v>
      </c>
      <c r="M68" s="159">
        <f t="shared" ref="M68:M70" si="104">L68</f>
        <v>38</v>
      </c>
      <c r="N68" s="159">
        <f t="shared" ref="N68:N70" si="105">M68</f>
        <v>38</v>
      </c>
      <c r="O68" s="160">
        <v>30.8</v>
      </c>
      <c r="P68" s="158"/>
    </row>
    <row r="69" spans="1:16" x14ac:dyDescent="0.25">
      <c r="A69" s="167">
        <v>0</v>
      </c>
      <c r="B69" s="123" t="s">
        <v>311</v>
      </c>
      <c r="C69" s="159">
        <v>35</v>
      </c>
      <c r="D69" s="159">
        <f t="shared" si="95"/>
        <v>35</v>
      </c>
      <c r="E69" s="159">
        <f t="shared" si="96"/>
        <v>35</v>
      </c>
      <c r="F69" s="159">
        <f t="shared" si="97"/>
        <v>35</v>
      </c>
      <c r="G69" s="159">
        <f t="shared" si="98"/>
        <v>35</v>
      </c>
      <c r="H69" s="159">
        <f t="shared" si="99"/>
        <v>35</v>
      </c>
      <c r="I69" s="159">
        <f t="shared" si="100"/>
        <v>35</v>
      </c>
      <c r="J69" s="159">
        <f t="shared" si="101"/>
        <v>35</v>
      </c>
      <c r="K69" s="159">
        <f t="shared" si="102"/>
        <v>35</v>
      </c>
      <c r="L69" s="159">
        <f t="shared" si="103"/>
        <v>35</v>
      </c>
      <c r="M69" s="159">
        <f t="shared" si="104"/>
        <v>35</v>
      </c>
      <c r="N69" s="159">
        <f t="shared" si="105"/>
        <v>35</v>
      </c>
      <c r="O69" s="160">
        <v>36</v>
      </c>
      <c r="P69" s="158"/>
    </row>
    <row r="70" spans="1:16" x14ac:dyDescent="0.25">
      <c r="A70" s="167">
        <v>0</v>
      </c>
      <c r="B70" s="124" t="s">
        <v>314</v>
      </c>
      <c r="C70" s="140">
        <v>40.5</v>
      </c>
      <c r="D70" s="140">
        <f t="shared" si="95"/>
        <v>40.5</v>
      </c>
      <c r="E70" s="140">
        <f t="shared" si="96"/>
        <v>40.5</v>
      </c>
      <c r="F70" s="140">
        <f t="shared" si="97"/>
        <v>40.5</v>
      </c>
      <c r="G70" s="140">
        <f t="shared" si="98"/>
        <v>40.5</v>
      </c>
      <c r="H70" s="140">
        <f t="shared" si="99"/>
        <v>40.5</v>
      </c>
      <c r="I70" s="140">
        <f t="shared" si="100"/>
        <v>40.5</v>
      </c>
      <c r="J70" s="140">
        <f t="shared" si="101"/>
        <v>40.5</v>
      </c>
      <c r="K70" s="140">
        <f t="shared" si="102"/>
        <v>40.5</v>
      </c>
      <c r="L70" s="140">
        <f t="shared" si="103"/>
        <v>40.5</v>
      </c>
      <c r="M70" s="140">
        <f t="shared" si="104"/>
        <v>40.5</v>
      </c>
      <c r="N70" s="140">
        <f t="shared" si="105"/>
        <v>40.5</v>
      </c>
      <c r="O70" s="141">
        <v>33.200000000000003</v>
      </c>
      <c r="P70" s="158"/>
    </row>
    <row r="71" spans="1:16" x14ac:dyDescent="0.25">
      <c r="A71" s="167">
        <v>0</v>
      </c>
      <c r="B71" s="124" t="s">
        <v>315</v>
      </c>
      <c r="C71" s="140">
        <v>38</v>
      </c>
      <c r="D71" s="140">
        <v>38</v>
      </c>
      <c r="E71" s="140">
        <v>38</v>
      </c>
      <c r="F71" s="140">
        <v>38</v>
      </c>
      <c r="G71" s="140">
        <v>38</v>
      </c>
      <c r="H71" s="140">
        <v>38</v>
      </c>
      <c r="I71" s="140">
        <v>38</v>
      </c>
      <c r="J71" s="140">
        <v>38</v>
      </c>
      <c r="K71" s="140">
        <v>38</v>
      </c>
      <c r="L71" s="140">
        <v>38</v>
      </c>
      <c r="M71" s="140">
        <v>38</v>
      </c>
      <c r="N71" s="140">
        <v>38</v>
      </c>
      <c r="O71" s="141">
        <v>34.5</v>
      </c>
      <c r="P71" s="158"/>
    </row>
    <row r="72" spans="1:16" x14ac:dyDescent="0.25">
      <c r="A72" s="167">
        <v>0</v>
      </c>
      <c r="B72" s="124" t="s">
        <v>316</v>
      </c>
      <c r="C72" s="140">
        <v>35</v>
      </c>
      <c r="D72" s="140">
        <v>35</v>
      </c>
      <c r="E72" s="140">
        <v>35</v>
      </c>
      <c r="F72" s="140">
        <v>35</v>
      </c>
      <c r="G72" s="140">
        <v>35</v>
      </c>
      <c r="H72" s="140">
        <v>35</v>
      </c>
      <c r="I72" s="140">
        <v>35</v>
      </c>
      <c r="J72" s="140">
        <v>35</v>
      </c>
      <c r="K72" s="140">
        <v>35</v>
      </c>
      <c r="L72" s="140">
        <v>35</v>
      </c>
      <c r="M72" s="140">
        <v>35</v>
      </c>
      <c r="N72" s="140">
        <v>35</v>
      </c>
      <c r="O72" s="141">
        <v>36</v>
      </c>
      <c r="P72" s="158"/>
    </row>
    <row r="73" spans="1:16" x14ac:dyDescent="0.25">
      <c r="A73" s="167">
        <v>0</v>
      </c>
      <c r="B73" s="123" t="s">
        <v>317</v>
      </c>
      <c r="C73" s="159">
        <v>35</v>
      </c>
      <c r="D73" s="159">
        <f t="shared" ref="D73:D81" si="106">C73</f>
        <v>35</v>
      </c>
      <c r="E73" s="159">
        <f t="shared" ref="E73:E81" si="107">D73</f>
        <v>35</v>
      </c>
      <c r="F73" s="159">
        <f t="shared" ref="F73:F81" si="108">E73</f>
        <v>35</v>
      </c>
      <c r="G73" s="159">
        <f t="shared" ref="G73:G81" si="109">F73</f>
        <v>35</v>
      </c>
      <c r="H73" s="159">
        <f t="shared" ref="H73:H81" si="110">G73</f>
        <v>35</v>
      </c>
      <c r="I73" s="159">
        <f t="shared" ref="I73:I81" si="111">H73</f>
        <v>35</v>
      </c>
      <c r="J73" s="159">
        <f t="shared" ref="J73:J81" si="112">I73</f>
        <v>35</v>
      </c>
      <c r="K73" s="159">
        <f t="shared" ref="K73:K81" si="113">J73</f>
        <v>35</v>
      </c>
      <c r="L73" s="159">
        <f t="shared" ref="L73:L81" si="114">K73</f>
        <v>35</v>
      </c>
      <c r="M73" s="159">
        <f t="shared" ref="M73:M81" si="115">L73</f>
        <v>35</v>
      </c>
      <c r="N73" s="159">
        <f t="shared" ref="N73:N81" si="116">M73</f>
        <v>35</v>
      </c>
      <c r="O73" s="160">
        <v>36</v>
      </c>
      <c r="P73" s="158"/>
    </row>
    <row r="74" spans="1:16" x14ac:dyDescent="0.25">
      <c r="A74" s="167">
        <v>0</v>
      </c>
      <c r="B74" s="135" t="s">
        <v>318</v>
      </c>
      <c r="C74" s="136">
        <v>38</v>
      </c>
      <c r="D74" s="136">
        <f t="shared" si="106"/>
        <v>38</v>
      </c>
      <c r="E74" s="136">
        <f t="shared" si="107"/>
        <v>38</v>
      </c>
      <c r="F74" s="136">
        <f t="shared" si="108"/>
        <v>38</v>
      </c>
      <c r="G74" s="136">
        <f t="shared" si="109"/>
        <v>38</v>
      </c>
      <c r="H74" s="136">
        <f t="shared" si="110"/>
        <v>38</v>
      </c>
      <c r="I74" s="136">
        <f t="shared" si="111"/>
        <v>38</v>
      </c>
      <c r="J74" s="136">
        <f t="shared" si="112"/>
        <v>38</v>
      </c>
      <c r="K74" s="136">
        <f t="shared" si="113"/>
        <v>38</v>
      </c>
      <c r="L74" s="136">
        <f t="shared" si="114"/>
        <v>38</v>
      </c>
      <c r="M74" s="136">
        <f t="shared" si="115"/>
        <v>38</v>
      </c>
      <c r="N74" s="136">
        <f t="shared" si="116"/>
        <v>38</v>
      </c>
      <c r="O74" s="137">
        <v>36.83</v>
      </c>
      <c r="P74" s="153" t="s">
        <v>294</v>
      </c>
    </row>
    <row r="75" spans="1:16" x14ac:dyDescent="0.25">
      <c r="A75" s="167">
        <v>0</v>
      </c>
      <c r="B75" s="135" t="s">
        <v>319</v>
      </c>
      <c r="C75" s="136">
        <v>43</v>
      </c>
      <c r="D75" s="136">
        <f t="shared" si="106"/>
        <v>43</v>
      </c>
      <c r="E75" s="136">
        <f t="shared" si="107"/>
        <v>43</v>
      </c>
      <c r="F75" s="136">
        <f t="shared" si="108"/>
        <v>43</v>
      </c>
      <c r="G75" s="136">
        <f t="shared" si="109"/>
        <v>43</v>
      </c>
      <c r="H75" s="136">
        <f t="shared" si="110"/>
        <v>43</v>
      </c>
      <c r="I75" s="136">
        <f t="shared" si="111"/>
        <v>43</v>
      </c>
      <c r="J75" s="136">
        <f t="shared" si="112"/>
        <v>43</v>
      </c>
      <c r="K75" s="136">
        <f t="shared" si="113"/>
        <v>43</v>
      </c>
      <c r="L75" s="136">
        <f t="shared" si="114"/>
        <v>43</v>
      </c>
      <c r="M75" s="136">
        <f t="shared" si="115"/>
        <v>43</v>
      </c>
      <c r="N75" s="136">
        <f t="shared" si="116"/>
        <v>43</v>
      </c>
      <c r="O75" s="137">
        <v>36.51</v>
      </c>
      <c r="P75" s="153"/>
    </row>
    <row r="76" spans="1:16" x14ac:dyDescent="0.25">
      <c r="A76" s="167">
        <v>0</v>
      </c>
      <c r="B76" s="135" t="s">
        <v>320</v>
      </c>
      <c r="C76" s="136">
        <v>39</v>
      </c>
      <c r="D76" s="136">
        <f t="shared" si="106"/>
        <v>39</v>
      </c>
      <c r="E76" s="136">
        <f t="shared" si="107"/>
        <v>39</v>
      </c>
      <c r="F76" s="136">
        <f t="shared" si="108"/>
        <v>39</v>
      </c>
      <c r="G76" s="136">
        <f t="shared" si="109"/>
        <v>39</v>
      </c>
      <c r="H76" s="136">
        <f t="shared" si="110"/>
        <v>39</v>
      </c>
      <c r="I76" s="136">
        <f t="shared" si="111"/>
        <v>39</v>
      </c>
      <c r="J76" s="136">
        <f t="shared" si="112"/>
        <v>39</v>
      </c>
      <c r="K76" s="136">
        <f t="shared" si="113"/>
        <v>39</v>
      </c>
      <c r="L76" s="136">
        <f t="shared" si="114"/>
        <v>39</v>
      </c>
      <c r="M76" s="136">
        <f t="shared" si="115"/>
        <v>39</v>
      </c>
      <c r="N76" s="136">
        <f t="shared" si="116"/>
        <v>39</v>
      </c>
      <c r="O76" s="137">
        <v>41.42</v>
      </c>
      <c r="P76" s="153"/>
    </row>
    <row r="77" spans="1:16" x14ac:dyDescent="0.25">
      <c r="A77" s="167">
        <v>0</v>
      </c>
      <c r="B77" s="135" t="s">
        <v>326</v>
      </c>
      <c r="C77" s="136">
        <v>46</v>
      </c>
      <c r="D77" s="136">
        <f t="shared" si="106"/>
        <v>46</v>
      </c>
      <c r="E77" s="136">
        <f t="shared" si="107"/>
        <v>46</v>
      </c>
      <c r="F77" s="136">
        <f t="shared" si="108"/>
        <v>46</v>
      </c>
      <c r="G77" s="136">
        <f t="shared" si="109"/>
        <v>46</v>
      </c>
      <c r="H77" s="136">
        <f t="shared" si="110"/>
        <v>46</v>
      </c>
      <c r="I77" s="136">
        <f t="shared" si="111"/>
        <v>46</v>
      </c>
      <c r="J77" s="136">
        <f t="shared" si="112"/>
        <v>46</v>
      </c>
      <c r="K77" s="136">
        <f t="shared" si="113"/>
        <v>46</v>
      </c>
      <c r="L77" s="136">
        <f t="shared" si="114"/>
        <v>46</v>
      </c>
      <c r="M77" s="136">
        <f t="shared" si="115"/>
        <v>46</v>
      </c>
      <c r="N77" s="136">
        <f t="shared" si="116"/>
        <v>46</v>
      </c>
      <c r="O77" s="137">
        <v>40.96</v>
      </c>
      <c r="P77" s="153"/>
    </row>
    <row r="78" spans="1:16" x14ac:dyDescent="0.25">
      <c r="A78" s="167">
        <v>0</v>
      </c>
      <c r="B78" s="147" t="s">
        <v>321</v>
      </c>
      <c r="C78" s="148">
        <v>38</v>
      </c>
      <c r="D78" s="148">
        <f t="shared" si="106"/>
        <v>38</v>
      </c>
      <c r="E78" s="148">
        <f t="shared" si="107"/>
        <v>38</v>
      </c>
      <c r="F78" s="148">
        <f t="shared" si="108"/>
        <v>38</v>
      </c>
      <c r="G78" s="148">
        <f t="shared" si="109"/>
        <v>38</v>
      </c>
      <c r="H78" s="148">
        <f t="shared" si="110"/>
        <v>38</v>
      </c>
      <c r="I78" s="148">
        <f t="shared" si="111"/>
        <v>38</v>
      </c>
      <c r="J78" s="148">
        <f t="shared" si="112"/>
        <v>38</v>
      </c>
      <c r="K78" s="148">
        <f t="shared" si="113"/>
        <v>38</v>
      </c>
      <c r="L78" s="148">
        <f t="shared" si="114"/>
        <v>38</v>
      </c>
      <c r="M78" s="148">
        <f t="shared" si="115"/>
        <v>38</v>
      </c>
      <c r="N78" s="148">
        <f t="shared" si="116"/>
        <v>38</v>
      </c>
      <c r="O78" s="149">
        <v>36.83</v>
      </c>
      <c r="P78" s="153"/>
    </row>
    <row r="79" spans="1:16" x14ac:dyDescent="0.25">
      <c r="A79" s="167">
        <v>0</v>
      </c>
      <c r="B79" s="147" t="s">
        <v>322</v>
      </c>
      <c r="C79" s="148">
        <v>43</v>
      </c>
      <c r="D79" s="148">
        <f t="shared" si="106"/>
        <v>43</v>
      </c>
      <c r="E79" s="148">
        <f t="shared" si="107"/>
        <v>43</v>
      </c>
      <c r="F79" s="148">
        <f t="shared" si="108"/>
        <v>43</v>
      </c>
      <c r="G79" s="148">
        <f t="shared" si="109"/>
        <v>43</v>
      </c>
      <c r="H79" s="148">
        <f t="shared" si="110"/>
        <v>43</v>
      </c>
      <c r="I79" s="148">
        <f t="shared" si="111"/>
        <v>43</v>
      </c>
      <c r="J79" s="148">
        <f t="shared" si="112"/>
        <v>43</v>
      </c>
      <c r="K79" s="148">
        <f t="shared" si="113"/>
        <v>43</v>
      </c>
      <c r="L79" s="148">
        <f t="shared" si="114"/>
        <v>43</v>
      </c>
      <c r="M79" s="148">
        <f t="shared" si="115"/>
        <v>43</v>
      </c>
      <c r="N79" s="148">
        <f t="shared" si="116"/>
        <v>43</v>
      </c>
      <c r="O79" s="149">
        <v>36.51</v>
      </c>
      <c r="P79" s="153"/>
    </row>
    <row r="80" spans="1:16" x14ac:dyDescent="0.25">
      <c r="A80" s="167">
        <v>0</v>
      </c>
      <c r="B80" s="147" t="s">
        <v>323</v>
      </c>
      <c r="C80" s="148">
        <v>39</v>
      </c>
      <c r="D80" s="148">
        <f t="shared" si="106"/>
        <v>39</v>
      </c>
      <c r="E80" s="148">
        <f t="shared" si="107"/>
        <v>39</v>
      </c>
      <c r="F80" s="148">
        <f t="shared" si="108"/>
        <v>39</v>
      </c>
      <c r="G80" s="148">
        <f t="shared" si="109"/>
        <v>39</v>
      </c>
      <c r="H80" s="148">
        <f t="shared" si="110"/>
        <v>39</v>
      </c>
      <c r="I80" s="148">
        <f t="shared" si="111"/>
        <v>39</v>
      </c>
      <c r="J80" s="148">
        <f t="shared" si="112"/>
        <v>39</v>
      </c>
      <c r="K80" s="148">
        <f t="shared" si="113"/>
        <v>39</v>
      </c>
      <c r="L80" s="148">
        <f t="shared" si="114"/>
        <v>39</v>
      </c>
      <c r="M80" s="148">
        <f t="shared" si="115"/>
        <v>39</v>
      </c>
      <c r="N80" s="148">
        <f t="shared" si="116"/>
        <v>39</v>
      </c>
      <c r="O80" s="149">
        <v>41.42</v>
      </c>
      <c r="P80" s="153"/>
    </row>
    <row r="81" spans="1:28" x14ac:dyDescent="0.25">
      <c r="A81" s="167">
        <v>0</v>
      </c>
      <c r="B81" s="147" t="s">
        <v>324</v>
      </c>
      <c r="C81" s="148">
        <v>46</v>
      </c>
      <c r="D81" s="148">
        <f t="shared" si="106"/>
        <v>46</v>
      </c>
      <c r="E81" s="148">
        <f t="shared" si="107"/>
        <v>46</v>
      </c>
      <c r="F81" s="148">
        <f t="shared" si="108"/>
        <v>46</v>
      </c>
      <c r="G81" s="148">
        <f t="shared" si="109"/>
        <v>46</v>
      </c>
      <c r="H81" s="148">
        <f t="shared" si="110"/>
        <v>46</v>
      </c>
      <c r="I81" s="148">
        <f t="shared" si="111"/>
        <v>46</v>
      </c>
      <c r="J81" s="148">
        <f t="shared" si="112"/>
        <v>46</v>
      </c>
      <c r="K81" s="148">
        <f t="shared" si="113"/>
        <v>46</v>
      </c>
      <c r="L81" s="148">
        <f t="shared" si="114"/>
        <v>46</v>
      </c>
      <c r="M81" s="148">
        <f t="shared" si="115"/>
        <v>46</v>
      </c>
      <c r="N81" s="148">
        <f t="shared" si="116"/>
        <v>46</v>
      </c>
      <c r="O81" s="149">
        <v>40.96</v>
      </c>
      <c r="P81" s="153"/>
    </row>
    <row r="82" spans="1:28" x14ac:dyDescent="0.25">
      <c r="A82" s="167">
        <v>0</v>
      </c>
      <c r="B82" s="125" t="s">
        <v>333</v>
      </c>
      <c r="C82" s="142">
        <v>35</v>
      </c>
      <c r="D82" s="142">
        <v>35</v>
      </c>
      <c r="E82" s="142">
        <v>35</v>
      </c>
      <c r="F82" s="142">
        <v>35</v>
      </c>
      <c r="G82" s="142">
        <v>35</v>
      </c>
      <c r="H82" s="142">
        <v>35</v>
      </c>
      <c r="I82" s="142">
        <v>35</v>
      </c>
      <c r="J82" s="142">
        <v>35</v>
      </c>
      <c r="K82" s="142">
        <v>35</v>
      </c>
      <c r="L82" s="142">
        <v>35</v>
      </c>
      <c r="M82" s="142">
        <v>35</v>
      </c>
      <c r="N82" s="142">
        <v>35</v>
      </c>
      <c r="O82" s="143">
        <v>36</v>
      </c>
      <c r="P82" s="158"/>
    </row>
    <row r="83" spans="1:28" x14ac:dyDescent="0.25">
      <c r="A83" s="167">
        <v>0</v>
      </c>
      <c r="B83" s="125" t="s">
        <v>334</v>
      </c>
      <c r="C83" s="142">
        <v>38</v>
      </c>
      <c r="D83" s="142">
        <v>38</v>
      </c>
      <c r="E83" s="142">
        <v>38</v>
      </c>
      <c r="F83" s="142">
        <v>38</v>
      </c>
      <c r="G83" s="142">
        <v>38</v>
      </c>
      <c r="H83" s="142">
        <v>38</v>
      </c>
      <c r="I83" s="142">
        <v>38</v>
      </c>
      <c r="J83" s="142">
        <v>38</v>
      </c>
      <c r="K83" s="142">
        <v>38</v>
      </c>
      <c r="L83" s="142">
        <v>38</v>
      </c>
      <c r="M83" s="142">
        <v>38</v>
      </c>
      <c r="N83" s="142">
        <v>38</v>
      </c>
      <c r="O83" s="143">
        <v>34.5</v>
      </c>
      <c r="P83" s="158"/>
    </row>
    <row r="84" spans="1:28" x14ac:dyDescent="0.25">
      <c r="A84" s="167">
        <v>0</v>
      </c>
      <c r="B84" s="125" t="s">
        <v>335</v>
      </c>
      <c r="C84" s="142">
        <v>38</v>
      </c>
      <c r="D84" s="142">
        <v>38</v>
      </c>
      <c r="E84" s="142">
        <v>38</v>
      </c>
      <c r="F84" s="142">
        <v>38</v>
      </c>
      <c r="G84" s="142">
        <v>38</v>
      </c>
      <c r="H84" s="142">
        <v>38</v>
      </c>
      <c r="I84" s="142">
        <v>38</v>
      </c>
      <c r="J84" s="142">
        <v>38</v>
      </c>
      <c r="K84" s="142">
        <v>38</v>
      </c>
      <c r="L84" s="142">
        <v>38</v>
      </c>
      <c r="M84" s="142">
        <v>38</v>
      </c>
      <c r="N84" s="142">
        <v>38</v>
      </c>
      <c r="O84" s="143">
        <v>34.5</v>
      </c>
      <c r="P84" s="158"/>
    </row>
    <row r="85" spans="1:28" x14ac:dyDescent="0.25">
      <c r="A85" s="167">
        <v>0</v>
      </c>
      <c r="B85" s="125" t="s">
        <v>336</v>
      </c>
      <c r="C85" s="142">
        <v>38</v>
      </c>
      <c r="D85" s="142">
        <v>38</v>
      </c>
      <c r="E85" s="142">
        <v>38</v>
      </c>
      <c r="F85" s="142">
        <v>38</v>
      </c>
      <c r="G85" s="142">
        <v>38</v>
      </c>
      <c r="H85" s="142">
        <v>38</v>
      </c>
      <c r="I85" s="142">
        <v>38</v>
      </c>
      <c r="J85" s="142">
        <v>38</v>
      </c>
      <c r="K85" s="142">
        <v>38</v>
      </c>
      <c r="L85" s="142">
        <v>38</v>
      </c>
      <c r="M85" s="142">
        <v>38</v>
      </c>
      <c r="N85" s="142">
        <v>38</v>
      </c>
      <c r="O85" s="143">
        <v>34.5</v>
      </c>
      <c r="P85" s="158"/>
    </row>
    <row r="86" spans="1:28" x14ac:dyDescent="0.25">
      <c r="A86" s="167">
        <v>0</v>
      </c>
      <c r="B86" s="125" t="s">
        <v>337</v>
      </c>
      <c r="C86" s="142">
        <v>35</v>
      </c>
      <c r="D86" s="142">
        <v>35</v>
      </c>
      <c r="E86" s="142">
        <v>35</v>
      </c>
      <c r="F86" s="142">
        <v>35</v>
      </c>
      <c r="G86" s="142">
        <v>35</v>
      </c>
      <c r="H86" s="142">
        <v>35</v>
      </c>
      <c r="I86" s="142">
        <v>35</v>
      </c>
      <c r="J86" s="142">
        <v>35</v>
      </c>
      <c r="K86" s="142">
        <v>35</v>
      </c>
      <c r="L86" s="142">
        <v>35</v>
      </c>
      <c r="M86" s="142">
        <v>35</v>
      </c>
      <c r="N86" s="142">
        <v>35</v>
      </c>
      <c r="O86" s="143">
        <v>36</v>
      </c>
      <c r="P86" s="158"/>
    </row>
    <row r="87" spans="1:28" x14ac:dyDescent="0.25">
      <c r="A87" s="167">
        <v>0</v>
      </c>
      <c r="B87" s="125" t="s">
        <v>338</v>
      </c>
      <c r="C87" s="142">
        <v>35</v>
      </c>
      <c r="D87" s="142">
        <v>35</v>
      </c>
      <c r="E87" s="142">
        <v>35</v>
      </c>
      <c r="F87" s="142">
        <v>35</v>
      </c>
      <c r="G87" s="142">
        <v>35</v>
      </c>
      <c r="H87" s="142">
        <v>35</v>
      </c>
      <c r="I87" s="142">
        <v>35</v>
      </c>
      <c r="J87" s="142">
        <v>35</v>
      </c>
      <c r="K87" s="142">
        <v>35</v>
      </c>
      <c r="L87" s="142">
        <v>35</v>
      </c>
      <c r="M87" s="142">
        <v>35</v>
      </c>
      <c r="N87" s="142">
        <v>35</v>
      </c>
      <c r="O87" s="143">
        <v>36</v>
      </c>
      <c r="P87" s="158"/>
    </row>
    <row r="88" spans="1:28" x14ac:dyDescent="0.25">
      <c r="A88" s="167">
        <v>0</v>
      </c>
      <c r="B88" s="125" t="s">
        <v>339</v>
      </c>
      <c r="C88" s="142">
        <v>38</v>
      </c>
      <c r="D88" s="142">
        <v>38</v>
      </c>
      <c r="E88" s="142">
        <v>38</v>
      </c>
      <c r="F88" s="142">
        <v>38</v>
      </c>
      <c r="G88" s="142">
        <v>38</v>
      </c>
      <c r="H88" s="142">
        <v>38</v>
      </c>
      <c r="I88" s="142">
        <v>38</v>
      </c>
      <c r="J88" s="142">
        <v>38</v>
      </c>
      <c r="K88" s="142">
        <v>38</v>
      </c>
      <c r="L88" s="142">
        <v>38</v>
      </c>
      <c r="M88" s="142">
        <v>38</v>
      </c>
      <c r="N88" s="142">
        <v>38</v>
      </c>
      <c r="O88" s="143">
        <v>34.5</v>
      </c>
      <c r="P88" s="158"/>
    </row>
    <row r="89" spans="1:28" x14ac:dyDescent="0.25">
      <c r="A89" s="167">
        <v>0</v>
      </c>
      <c r="B89" s="123" t="s">
        <v>352</v>
      </c>
      <c r="C89" s="159">
        <v>38</v>
      </c>
      <c r="D89" s="159">
        <f t="shared" ref="D89:D95" si="117">C89</f>
        <v>38</v>
      </c>
      <c r="E89" s="159">
        <f t="shared" ref="E89:E95" si="118">D89</f>
        <v>38</v>
      </c>
      <c r="F89" s="159">
        <f t="shared" ref="F89:F95" si="119">E89</f>
        <v>38</v>
      </c>
      <c r="G89" s="159">
        <f t="shared" ref="G89:G95" si="120">F89</f>
        <v>38</v>
      </c>
      <c r="H89" s="159">
        <f t="shared" ref="H89:H95" si="121">G89</f>
        <v>38</v>
      </c>
      <c r="I89" s="159">
        <f t="shared" ref="I89:I95" si="122">H89</f>
        <v>38</v>
      </c>
      <c r="J89" s="159">
        <f t="shared" ref="J89:J95" si="123">I89</f>
        <v>38</v>
      </c>
      <c r="K89" s="159">
        <f t="shared" ref="K89:K95" si="124">J89</f>
        <v>38</v>
      </c>
      <c r="L89" s="159">
        <f t="shared" ref="L89:L95" si="125">K89</f>
        <v>38</v>
      </c>
      <c r="M89" s="159">
        <f t="shared" ref="M89:M95" si="126">L89</f>
        <v>38</v>
      </c>
      <c r="N89" s="159">
        <f t="shared" ref="N89:N95" si="127">M89</f>
        <v>38</v>
      </c>
      <c r="O89" s="160">
        <v>30.8</v>
      </c>
      <c r="P89" s="158"/>
    </row>
    <row r="90" spans="1:28" x14ac:dyDescent="0.25">
      <c r="A90" s="167">
        <v>0</v>
      </c>
      <c r="B90" s="123" t="s">
        <v>327</v>
      </c>
      <c r="C90" s="159">
        <v>34</v>
      </c>
      <c r="D90" s="159">
        <f t="shared" si="117"/>
        <v>34</v>
      </c>
      <c r="E90" s="159">
        <f t="shared" si="118"/>
        <v>34</v>
      </c>
      <c r="F90" s="159">
        <f t="shared" si="119"/>
        <v>34</v>
      </c>
      <c r="G90" s="159">
        <f t="shared" si="120"/>
        <v>34</v>
      </c>
      <c r="H90" s="159">
        <f t="shared" si="121"/>
        <v>34</v>
      </c>
      <c r="I90" s="159">
        <f t="shared" si="122"/>
        <v>34</v>
      </c>
      <c r="J90" s="159">
        <f t="shared" si="123"/>
        <v>34</v>
      </c>
      <c r="K90" s="159">
        <f t="shared" si="124"/>
        <v>34</v>
      </c>
      <c r="L90" s="159">
        <f t="shared" si="125"/>
        <v>34</v>
      </c>
      <c r="M90" s="159">
        <f t="shared" si="126"/>
        <v>34</v>
      </c>
      <c r="N90" s="159">
        <f t="shared" si="127"/>
        <v>34</v>
      </c>
      <c r="O90" s="160">
        <v>27.3</v>
      </c>
      <c r="P90" s="158"/>
    </row>
    <row r="91" spans="1:28" x14ac:dyDescent="0.25">
      <c r="A91" s="167">
        <v>0</v>
      </c>
      <c r="B91" s="123" t="s">
        <v>328</v>
      </c>
      <c r="C91" s="161">
        <v>40.5</v>
      </c>
      <c r="D91" s="161">
        <f t="shared" si="117"/>
        <v>40.5</v>
      </c>
      <c r="E91" s="161">
        <f t="shared" si="118"/>
        <v>40.5</v>
      </c>
      <c r="F91" s="161">
        <f t="shared" si="119"/>
        <v>40.5</v>
      </c>
      <c r="G91" s="161">
        <f t="shared" si="120"/>
        <v>40.5</v>
      </c>
      <c r="H91" s="161">
        <f t="shared" si="121"/>
        <v>40.5</v>
      </c>
      <c r="I91" s="161">
        <f t="shared" si="122"/>
        <v>40.5</v>
      </c>
      <c r="J91" s="161">
        <f t="shared" si="123"/>
        <v>40.5</v>
      </c>
      <c r="K91" s="161">
        <f t="shared" si="124"/>
        <v>40.5</v>
      </c>
      <c r="L91" s="161">
        <f t="shared" si="125"/>
        <v>40.5</v>
      </c>
      <c r="M91" s="161">
        <f t="shared" si="126"/>
        <v>40.5</v>
      </c>
      <c r="N91" s="161">
        <f t="shared" si="127"/>
        <v>40.5</v>
      </c>
      <c r="O91" s="162">
        <v>33.200000000000003</v>
      </c>
      <c r="P91" s="158"/>
    </row>
    <row r="92" spans="1:28" x14ac:dyDescent="0.25">
      <c r="A92" s="167">
        <v>0</v>
      </c>
      <c r="B92" s="123" t="s">
        <v>329</v>
      </c>
      <c r="C92" s="159">
        <v>40.5</v>
      </c>
      <c r="D92" s="159">
        <f t="shared" si="117"/>
        <v>40.5</v>
      </c>
      <c r="E92" s="159">
        <f t="shared" si="118"/>
        <v>40.5</v>
      </c>
      <c r="F92" s="159">
        <f t="shared" si="119"/>
        <v>40.5</v>
      </c>
      <c r="G92" s="159">
        <f t="shared" si="120"/>
        <v>40.5</v>
      </c>
      <c r="H92" s="159">
        <f t="shared" si="121"/>
        <v>40.5</v>
      </c>
      <c r="I92" s="159">
        <f t="shared" si="122"/>
        <v>40.5</v>
      </c>
      <c r="J92" s="159">
        <f t="shared" si="123"/>
        <v>40.5</v>
      </c>
      <c r="K92" s="159">
        <f t="shared" si="124"/>
        <v>40.5</v>
      </c>
      <c r="L92" s="159">
        <f t="shared" si="125"/>
        <v>40.5</v>
      </c>
      <c r="M92" s="159">
        <f t="shared" si="126"/>
        <v>40.5</v>
      </c>
      <c r="N92" s="159">
        <f t="shared" si="127"/>
        <v>40.5</v>
      </c>
      <c r="O92" s="160">
        <v>33.200000000000003</v>
      </c>
      <c r="P92" s="158"/>
    </row>
    <row r="93" spans="1:28" x14ac:dyDescent="0.25">
      <c r="A93" s="167">
        <v>0</v>
      </c>
      <c r="B93" s="123" t="s">
        <v>330</v>
      </c>
      <c r="C93" s="159">
        <v>35</v>
      </c>
      <c r="D93" s="159">
        <f t="shared" si="117"/>
        <v>35</v>
      </c>
      <c r="E93" s="159">
        <f t="shared" si="118"/>
        <v>35</v>
      </c>
      <c r="F93" s="159">
        <f t="shared" si="119"/>
        <v>35</v>
      </c>
      <c r="G93" s="159">
        <f t="shared" si="120"/>
        <v>35</v>
      </c>
      <c r="H93" s="159">
        <f t="shared" si="121"/>
        <v>35</v>
      </c>
      <c r="I93" s="159">
        <f t="shared" si="122"/>
        <v>35</v>
      </c>
      <c r="J93" s="159">
        <f t="shared" si="123"/>
        <v>35</v>
      </c>
      <c r="K93" s="159">
        <f t="shared" si="124"/>
        <v>35</v>
      </c>
      <c r="L93" s="159">
        <f t="shared" si="125"/>
        <v>35</v>
      </c>
      <c r="M93" s="159">
        <f t="shared" si="126"/>
        <v>35</v>
      </c>
      <c r="N93" s="159">
        <f t="shared" si="127"/>
        <v>35</v>
      </c>
      <c r="O93" s="160">
        <v>36</v>
      </c>
      <c r="P93" s="158"/>
    </row>
    <row r="94" spans="1:28" ht="15.75" thickBot="1" x14ac:dyDescent="0.3">
      <c r="A94" s="167">
        <v>0</v>
      </c>
      <c r="B94" s="123" t="s">
        <v>331</v>
      </c>
      <c r="C94" s="159">
        <v>42</v>
      </c>
      <c r="D94" s="159">
        <f t="shared" si="117"/>
        <v>42</v>
      </c>
      <c r="E94" s="159">
        <f t="shared" si="118"/>
        <v>42</v>
      </c>
      <c r="F94" s="159">
        <f t="shared" si="119"/>
        <v>42</v>
      </c>
      <c r="G94" s="159">
        <f t="shared" si="120"/>
        <v>42</v>
      </c>
      <c r="H94" s="159">
        <f t="shared" si="121"/>
        <v>42</v>
      </c>
      <c r="I94" s="159">
        <f t="shared" si="122"/>
        <v>42</v>
      </c>
      <c r="J94" s="159">
        <f t="shared" si="123"/>
        <v>42</v>
      </c>
      <c r="K94" s="159">
        <f t="shared" si="124"/>
        <v>42</v>
      </c>
      <c r="L94" s="159">
        <f t="shared" si="125"/>
        <v>42</v>
      </c>
      <c r="M94" s="159">
        <f t="shared" si="126"/>
        <v>42</v>
      </c>
      <c r="N94" s="159">
        <f t="shared" si="127"/>
        <v>42</v>
      </c>
      <c r="O94" s="160">
        <v>36.700000000000003</v>
      </c>
      <c r="P94" s="158"/>
      <c r="U94" s="84"/>
      <c r="V94" s="100"/>
      <c r="W94" s="85"/>
      <c r="AB94" s="82"/>
    </row>
    <row r="95" spans="1:28" x14ac:dyDescent="0.25">
      <c r="A95" s="167">
        <v>0</v>
      </c>
      <c r="B95" s="123" t="s">
        <v>332</v>
      </c>
      <c r="C95" s="159">
        <v>38</v>
      </c>
      <c r="D95" s="159">
        <f t="shared" si="117"/>
        <v>38</v>
      </c>
      <c r="E95" s="159">
        <f t="shared" si="118"/>
        <v>38</v>
      </c>
      <c r="F95" s="159">
        <f t="shared" si="119"/>
        <v>38</v>
      </c>
      <c r="G95" s="159">
        <f t="shared" si="120"/>
        <v>38</v>
      </c>
      <c r="H95" s="159">
        <f t="shared" si="121"/>
        <v>38</v>
      </c>
      <c r="I95" s="159">
        <f t="shared" si="122"/>
        <v>38</v>
      </c>
      <c r="J95" s="159">
        <f t="shared" si="123"/>
        <v>38</v>
      </c>
      <c r="K95" s="159">
        <f t="shared" si="124"/>
        <v>38</v>
      </c>
      <c r="L95" s="159">
        <f t="shared" si="125"/>
        <v>38</v>
      </c>
      <c r="M95" s="159">
        <f t="shared" si="126"/>
        <v>38</v>
      </c>
      <c r="N95" s="159">
        <f t="shared" si="127"/>
        <v>38</v>
      </c>
      <c r="O95" s="160">
        <v>34.5</v>
      </c>
      <c r="P95" s="158"/>
      <c r="AB95" s="82"/>
    </row>
    <row r="96" spans="1:28" x14ac:dyDescent="0.25">
      <c r="A96" s="167">
        <v>0</v>
      </c>
      <c r="B96" s="125" t="s">
        <v>340</v>
      </c>
      <c r="C96" s="142">
        <v>38</v>
      </c>
      <c r="D96" s="142">
        <v>38</v>
      </c>
      <c r="E96" s="142">
        <v>38</v>
      </c>
      <c r="F96" s="142">
        <v>38</v>
      </c>
      <c r="G96" s="142">
        <v>38</v>
      </c>
      <c r="H96" s="142">
        <v>38</v>
      </c>
      <c r="I96" s="142">
        <v>38</v>
      </c>
      <c r="J96" s="142">
        <v>38</v>
      </c>
      <c r="K96" s="142">
        <v>38</v>
      </c>
      <c r="L96" s="142">
        <v>38</v>
      </c>
      <c r="M96" s="142">
        <v>38</v>
      </c>
      <c r="N96" s="142">
        <v>38</v>
      </c>
      <c r="O96" s="143">
        <v>34.5</v>
      </c>
      <c r="P96" s="158"/>
      <c r="AB96" s="82"/>
    </row>
    <row r="97" spans="1:28" x14ac:dyDescent="0.25">
      <c r="A97" s="167">
        <v>0</v>
      </c>
      <c r="B97" s="125" t="s">
        <v>341</v>
      </c>
      <c r="C97" s="142">
        <v>38</v>
      </c>
      <c r="D97" s="142">
        <v>38</v>
      </c>
      <c r="E97" s="142">
        <v>38</v>
      </c>
      <c r="F97" s="142">
        <v>38</v>
      </c>
      <c r="G97" s="142">
        <v>38</v>
      </c>
      <c r="H97" s="142">
        <v>38</v>
      </c>
      <c r="I97" s="142">
        <v>38</v>
      </c>
      <c r="J97" s="142">
        <v>38</v>
      </c>
      <c r="K97" s="142">
        <v>38</v>
      </c>
      <c r="L97" s="142">
        <v>38</v>
      </c>
      <c r="M97" s="142">
        <v>38</v>
      </c>
      <c r="N97" s="142">
        <v>38</v>
      </c>
      <c r="O97" s="143">
        <v>34.5</v>
      </c>
      <c r="P97" s="158"/>
      <c r="AB97" s="82"/>
    </row>
    <row r="98" spans="1:28" x14ac:dyDescent="0.25">
      <c r="A98" s="167">
        <v>0</v>
      </c>
      <c r="B98" s="125" t="s">
        <v>342</v>
      </c>
      <c r="C98" s="142">
        <v>35</v>
      </c>
      <c r="D98" s="142">
        <v>35</v>
      </c>
      <c r="E98" s="142">
        <v>35</v>
      </c>
      <c r="F98" s="142">
        <v>35</v>
      </c>
      <c r="G98" s="142">
        <v>35</v>
      </c>
      <c r="H98" s="142">
        <v>35</v>
      </c>
      <c r="I98" s="142">
        <v>35</v>
      </c>
      <c r="J98" s="142">
        <v>35</v>
      </c>
      <c r="K98" s="142">
        <v>35</v>
      </c>
      <c r="L98" s="142">
        <v>35</v>
      </c>
      <c r="M98" s="142">
        <v>35</v>
      </c>
      <c r="N98" s="142">
        <v>35</v>
      </c>
      <c r="O98" s="143">
        <v>36</v>
      </c>
      <c r="P98" s="158"/>
      <c r="AB98" s="82"/>
    </row>
    <row r="99" spans="1:28" x14ac:dyDescent="0.25">
      <c r="A99" s="167">
        <v>0</v>
      </c>
      <c r="B99" s="125" t="s">
        <v>343</v>
      </c>
      <c r="C99" s="142">
        <v>35</v>
      </c>
      <c r="D99" s="142">
        <v>35</v>
      </c>
      <c r="E99" s="142">
        <v>35</v>
      </c>
      <c r="F99" s="142">
        <v>35</v>
      </c>
      <c r="G99" s="142">
        <v>35</v>
      </c>
      <c r="H99" s="142">
        <v>35</v>
      </c>
      <c r="I99" s="142">
        <v>35</v>
      </c>
      <c r="J99" s="142">
        <v>35</v>
      </c>
      <c r="K99" s="142">
        <v>35</v>
      </c>
      <c r="L99" s="142">
        <v>35</v>
      </c>
      <c r="M99" s="142">
        <v>35</v>
      </c>
      <c r="N99" s="142">
        <v>35</v>
      </c>
      <c r="O99" s="143">
        <v>36</v>
      </c>
      <c r="P99" s="158"/>
      <c r="AB99" s="82"/>
    </row>
    <row r="100" spans="1:28" x14ac:dyDescent="0.25">
      <c r="A100" s="167">
        <v>0</v>
      </c>
      <c r="B100" s="125" t="s">
        <v>344</v>
      </c>
      <c r="C100" s="142">
        <v>38</v>
      </c>
      <c r="D100" s="142">
        <v>38</v>
      </c>
      <c r="E100" s="142">
        <v>38</v>
      </c>
      <c r="F100" s="142">
        <v>38</v>
      </c>
      <c r="G100" s="142">
        <v>38</v>
      </c>
      <c r="H100" s="142">
        <v>38</v>
      </c>
      <c r="I100" s="142">
        <v>38</v>
      </c>
      <c r="J100" s="142">
        <v>38</v>
      </c>
      <c r="K100" s="142">
        <v>38</v>
      </c>
      <c r="L100" s="142">
        <v>38</v>
      </c>
      <c r="M100" s="142">
        <v>38</v>
      </c>
      <c r="N100" s="142">
        <v>38</v>
      </c>
      <c r="O100" s="143">
        <v>34.5</v>
      </c>
      <c r="P100" s="158"/>
      <c r="AB100" s="82"/>
    </row>
    <row r="101" spans="1:28" x14ac:dyDescent="0.25">
      <c r="A101" s="167">
        <v>0</v>
      </c>
      <c r="B101" s="125" t="s">
        <v>345</v>
      </c>
      <c r="C101" s="142">
        <v>35</v>
      </c>
      <c r="D101" s="142">
        <v>35</v>
      </c>
      <c r="E101" s="142">
        <v>35</v>
      </c>
      <c r="F101" s="142">
        <v>35</v>
      </c>
      <c r="G101" s="142">
        <v>35</v>
      </c>
      <c r="H101" s="142">
        <v>35</v>
      </c>
      <c r="I101" s="142">
        <v>35</v>
      </c>
      <c r="J101" s="142">
        <v>35</v>
      </c>
      <c r="K101" s="142">
        <v>35</v>
      </c>
      <c r="L101" s="142">
        <v>35</v>
      </c>
      <c r="M101" s="142">
        <v>35</v>
      </c>
      <c r="N101" s="142">
        <v>35</v>
      </c>
      <c r="O101" s="143">
        <v>36</v>
      </c>
      <c r="P101" s="158"/>
    </row>
    <row r="102" spans="1:28" x14ac:dyDescent="0.25">
      <c r="A102" s="167">
        <v>0</v>
      </c>
      <c r="B102" s="123" t="s">
        <v>353</v>
      </c>
      <c r="C102" s="159">
        <v>38</v>
      </c>
      <c r="D102" s="159">
        <f t="shared" ref="D102:D108" si="128">C102</f>
        <v>38</v>
      </c>
      <c r="E102" s="159">
        <f t="shared" ref="E102:E108" si="129">D102</f>
        <v>38</v>
      </c>
      <c r="F102" s="159">
        <f t="shared" ref="F102:F108" si="130">E102</f>
        <v>38</v>
      </c>
      <c r="G102" s="159">
        <f t="shared" ref="G102:G108" si="131">F102</f>
        <v>38</v>
      </c>
      <c r="H102" s="159">
        <f t="shared" ref="H102:H108" si="132">G102</f>
        <v>38</v>
      </c>
      <c r="I102" s="159">
        <f t="shared" ref="I102:I108" si="133">H102</f>
        <v>38</v>
      </c>
      <c r="J102" s="159">
        <f t="shared" ref="J102:J108" si="134">I102</f>
        <v>38</v>
      </c>
      <c r="K102" s="159">
        <f t="shared" ref="K102:K108" si="135">J102</f>
        <v>38</v>
      </c>
      <c r="L102" s="159">
        <f t="shared" ref="L102:L108" si="136">K102</f>
        <v>38</v>
      </c>
      <c r="M102" s="159">
        <f t="shared" ref="M102:M108" si="137">L102</f>
        <v>38</v>
      </c>
      <c r="N102" s="159">
        <f t="shared" ref="N102:N108" si="138">M102</f>
        <v>38</v>
      </c>
      <c r="O102" s="160">
        <v>30.8</v>
      </c>
      <c r="P102" s="158"/>
    </row>
    <row r="103" spans="1:28" x14ac:dyDescent="0.25">
      <c r="A103" s="167">
        <v>0</v>
      </c>
      <c r="B103" s="123" t="s">
        <v>346</v>
      </c>
      <c r="C103" s="159">
        <v>34</v>
      </c>
      <c r="D103" s="159">
        <f t="shared" si="128"/>
        <v>34</v>
      </c>
      <c r="E103" s="159">
        <f t="shared" si="129"/>
        <v>34</v>
      </c>
      <c r="F103" s="159">
        <f t="shared" si="130"/>
        <v>34</v>
      </c>
      <c r="G103" s="159">
        <f t="shared" si="131"/>
        <v>34</v>
      </c>
      <c r="H103" s="159">
        <f t="shared" si="132"/>
        <v>34</v>
      </c>
      <c r="I103" s="159">
        <f t="shared" si="133"/>
        <v>34</v>
      </c>
      <c r="J103" s="159">
        <f t="shared" si="134"/>
        <v>34</v>
      </c>
      <c r="K103" s="159">
        <f t="shared" si="135"/>
        <v>34</v>
      </c>
      <c r="L103" s="159">
        <f t="shared" si="136"/>
        <v>34</v>
      </c>
      <c r="M103" s="159">
        <f t="shared" si="137"/>
        <v>34</v>
      </c>
      <c r="N103" s="159">
        <f t="shared" si="138"/>
        <v>34</v>
      </c>
      <c r="O103" s="160">
        <v>27.3</v>
      </c>
      <c r="P103" s="158"/>
    </row>
    <row r="104" spans="1:28" x14ac:dyDescent="0.25">
      <c r="A104" s="167">
        <v>0</v>
      </c>
      <c r="B104" s="123" t="s">
        <v>347</v>
      </c>
      <c r="C104" s="161">
        <v>40.5</v>
      </c>
      <c r="D104" s="161">
        <f t="shared" si="128"/>
        <v>40.5</v>
      </c>
      <c r="E104" s="161">
        <f t="shared" si="129"/>
        <v>40.5</v>
      </c>
      <c r="F104" s="161">
        <f t="shared" si="130"/>
        <v>40.5</v>
      </c>
      <c r="G104" s="161">
        <f t="shared" si="131"/>
        <v>40.5</v>
      </c>
      <c r="H104" s="161">
        <f t="shared" si="132"/>
        <v>40.5</v>
      </c>
      <c r="I104" s="161">
        <f t="shared" si="133"/>
        <v>40.5</v>
      </c>
      <c r="J104" s="161">
        <f t="shared" si="134"/>
        <v>40.5</v>
      </c>
      <c r="K104" s="161">
        <f t="shared" si="135"/>
        <v>40.5</v>
      </c>
      <c r="L104" s="161">
        <f t="shared" si="136"/>
        <v>40.5</v>
      </c>
      <c r="M104" s="161">
        <f t="shared" si="137"/>
        <v>40.5</v>
      </c>
      <c r="N104" s="161">
        <f t="shared" si="138"/>
        <v>40.5</v>
      </c>
      <c r="O104" s="162">
        <v>33.200000000000003</v>
      </c>
      <c r="P104" s="158"/>
    </row>
    <row r="105" spans="1:28" x14ac:dyDescent="0.25">
      <c r="A105" s="167">
        <v>0</v>
      </c>
      <c r="B105" s="123" t="s">
        <v>348</v>
      </c>
      <c r="C105" s="159">
        <v>40.5</v>
      </c>
      <c r="D105" s="159">
        <f t="shared" si="128"/>
        <v>40.5</v>
      </c>
      <c r="E105" s="159">
        <f t="shared" si="129"/>
        <v>40.5</v>
      </c>
      <c r="F105" s="159">
        <f t="shared" si="130"/>
        <v>40.5</v>
      </c>
      <c r="G105" s="159">
        <f t="shared" si="131"/>
        <v>40.5</v>
      </c>
      <c r="H105" s="159">
        <f t="shared" si="132"/>
        <v>40.5</v>
      </c>
      <c r="I105" s="159">
        <f t="shared" si="133"/>
        <v>40.5</v>
      </c>
      <c r="J105" s="159">
        <f t="shared" si="134"/>
        <v>40.5</v>
      </c>
      <c r="K105" s="159">
        <f t="shared" si="135"/>
        <v>40.5</v>
      </c>
      <c r="L105" s="159">
        <f t="shared" si="136"/>
        <v>40.5</v>
      </c>
      <c r="M105" s="159">
        <f t="shared" si="137"/>
        <v>40.5</v>
      </c>
      <c r="N105" s="159">
        <f t="shared" si="138"/>
        <v>40.5</v>
      </c>
      <c r="O105" s="160">
        <v>33.200000000000003</v>
      </c>
      <c r="P105" s="158"/>
    </row>
    <row r="106" spans="1:28" x14ac:dyDescent="0.25">
      <c r="A106" s="167">
        <v>0</v>
      </c>
      <c r="B106" s="123" t="s">
        <v>349</v>
      </c>
      <c r="C106" s="159">
        <v>35</v>
      </c>
      <c r="D106" s="159">
        <f t="shared" si="128"/>
        <v>35</v>
      </c>
      <c r="E106" s="159">
        <f t="shared" si="129"/>
        <v>35</v>
      </c>
      <c r="F106" s="159">
        <f t="shared" si="130"/>
        <v>35</v>
      </c>
      <c r="G106" s="159">
        <f t="shared" si="131"/>
        <v>35</v>
      </c>
      <c r="H106" s="159">
        <f t="shared" si="132"/>
        <v>35</v>
      </c>
      <c r="I106" s="159">
        <f t="shared" si="133"/>
        <v>35</v>
      </c>
      <c r="J106" s="159">
        <f t="shared" si="134"/>
        <v>35</v>
      </c>
      <c r="K106" s="159">
        <f t="shared" si="135"/>
        <v>35</v>
      </c>
      <c r="L106" s="159">
        <f t="shared" si="136"/>
        <v>35</v>
      </c>
      <c r="M106" s="159">
        <f t="shared" si="137"/>
        <v>35</v>
      </c>
      <c r="N106" s="159">
        <f t="shared" si="138"/>
        <v>35</v>
      </c>
      <c r="O106" s="160">
        <v>36</v>
      </c>
      <c r="P106" s="158"/>
    </row>
    <row r="107" spans="1:28" x14ac:dyDescent="0.25">
      <c r="A107" s="167">
        <v>0</v>
      </c>
      <c r="B107" s="123" t="s">
        <v>350</v>
      </c>
      <c r="C107" s="159">
        <v>42</v>
      </c>
      <c r="D107" s="159">
        <f t="shared" si="128"/>
        <v>42</v>
      </c>
      <c r="E107" s="159">
        <f t="shared" si="129"/>
        <v>42</v>
      </c>
      <c r="F107" s="159">
        <f t="shared" si="130"/>
        <v>42</v>
      </c>
      <c r="G107" s="159">
        <f t="shared" si="131"/>
        <v>42</v>
      </c>
      <c r="H107" s="159">
        <f t="shared" si="132"/>
        <v>42</v>
      </c>
      <c r="I107" s="159">
        <f t="shared" si="133"/>
        <v>42</v>
      </c>
      <c r="J107" s="159">
        <f t="shared" si="134"/>
        <v>42</v>
      </c>
      <c r="K107" s="159">
        <f t="shared" si="135"/>
        <v>42</v>
      </c>
      <c r="L107" s="159">
        <f t="shared" si="136"/>
        <v>42</v>
      </c>
      <c r="M107" s="159">
        <f t="shared" si="137"/>
        <v>42</v>
      </c>
      <c r="N107" s="159">
        <f t="shared" si="138"/>
        <v>42</v>
      </c>
      <c r="O107" s="160">
        <v>36.700000000000003</v>
      </c>
      <c r="P107" s="158"/>
    </row>
    <row r="108" spans="1:28" x14ac:dyDescent="0.25">
      <c r="A108" s="167">
        <v>0</v>
      </c>
      <c r="B108" s="123" t="s">
        <v>351</v>
      </c>
      <c r="C108" s="159">
        <v>38</v>
      </c>
      <c r="D108" s="159">
        <f t="shared" si="128"/>
        <v>38</v>
      </c>
      <c r="E108" s="159">
        <f t="shared" si="129"/>
        <v>38</v>
      </c>
      <c r="F108" s="159">
        <f t="shared" si="130"/>
        <v>38</v>
      </c>
      <c r="G108" s="159">
        <f t="shared" si="131"/>
        <v>38</v>
      </c>
      <c r="H108" s="159">
        <f t="shared" si="132"/>
        <v>38</v>
      </c>
      <c r="I108" s="159">
        <f t="shared" si="133"/>
        <v>38</v>
      </c>
      <c r="J108" s="159">
        <f t="shared" si="134"/>
        <v>38</v>
      </c>
      <c r="K108" s="159">
        <f t="shared" si="135"/>
        <v>38</v>
      </c>
      <c r="L108" s="159">
        <f t="shared" si="136"/>
        <v>38</v>
      </c>
      <c r="M108" s="159">
        <f t="shared" si="137"/>
        <v>38</v>
      </c>
      <c r="N108" s="159">
        <f t="shared" si="138"/>
        <v>38</v>
      </c>
      <c r="O108" s="160">
        <v>34.5</v>
      </c>
      <c r="P108" s="158"/>
    </row>
    <row r="109" spans="1:28" x14ac:dyDescent="0.25">
      <c r="A109" s="167">
        <v>0</v>
      </c>
      <c r="B109" s="125" t="s">
        <v>354</v>
      </c>
      <c r="C109" s="142">
        <v>35</v>
      </c>
      <c r="D109" s="142">
        <v>35</v>
      </c>
      <c r="E109" s="142">
        <v>35</v>
      </c>
      <c r="F109" s="142">
        <v>35</v>
      </c>
      <c r="G109" s="142">
        <v>35</v>
      </c>
      <c r="H109" s="142">
        <v>35</v>
      </c>
      <c r="I109" s="142">
        <v>35</v>
      </c>
      <c r="J109" s="142">
        <v>35</v>
      </c>
      <c r="K109" s="142">
        <v>35</v>
      </c>
      <c r="L109" s="142">
        <v>35</v>
      </c>
      <c r="M109" s="142">
        <v>35</v>
      </c>
      <c r="N109" s="142">
        <v>35</v>
      </c>
      <c r="O109" s="143">
        <v>36</v>
      </c>
      <c r="P109" s="158"/>
    </row>
    <row r="110" spans="1:28" x14ac:dyDescent="0.25">
      <c r="A110" s="167">
        <v>0</v>
      </c>
      <c r="B110" s="123" t="s">
        <v>355</v>
      </c>
      <c r="C110" s="138">
        <v>35</v>
      </c>
      <c r="D110" s="138">
        <v>35</v>
      </c>
      <c r="E110" s="138">
        <v>35</v>
      </c>
      <c r="F110" s="138">
        <v>35</v>
      </c>
      <c r="G110" s="138">
        <v>35</v>
      </c>
      <c r="H110" s="138">
        <v>35</v>
      </c>
      <c r="I110" s="138">
        <v>35</v>
      </c>
      <c r="J110" s="138">
        <v>35</v>
      </c>
      <c r="K110" s="138">
        <v>35</v>
      </c>
      <c r="L110" s="138">
        <v>35</v>
      </c>
      <c r="M110" s="138">
        <v>35</v>
      </c>
      <c r="N110" s="138">
        <v>35</v>
      </c>
      <c r="O110" s="139">
        <v>36</v>
      </c>
      <c r="P110" s="180" t="s">
        <v>375</v>
      </c>
    </row>
    <row r="111" spans="1:28" x14ac:dyDescent="0.25">
      <c r="A111" s="167">
        <v>0</v>
      </c>
      <c r="B111" s="123" t="s">
        <v>356</v>
      </c>
      <c r="C111" s="138">
        <v>38</v>
      </c>
      <c r="D111" s="138">
        <v>38</v>
      </c>
      <c r="E111" s="138">
        <v>38</v>
      </c>
      <c r="F111" s="138">
        <v>38</v>
      </c>
      <c r="G111" s="138">
        <v>38</v>
      </c>
      <c r="H111" s="138">
        <v>38</v>
      </c>
      <c r="I111" s="138">
        <v>38</v>
      </c>
      <c r="J111" s="138">
        <v>38</v>
      </c>
      <c r="K111" s="138">
        <v>38</v>
      </c>
      <c r="L111" s="138">
        <v>38</v>
      </c>
      <c r="M111" s="138">
        <v>38</v>
      </c>
      <c r="N111" s="138">
        <v>38</v>
      </c>
      <c r="O111" s="139">
        <v>34.5</v>
      </c>
      <c r="P111" s="179"/>
    </row>
    <row r="112" spans="1:28" x14ac:dyDescent="0.25">
      <c r="A112" s="167">
        <v>0</v>
      </c>
      <c r="B112" s="123" t="s">
        <v>357</v>
      </c>
      <c r="C112" s="138">
        <v>35</v>
      </c>
      <c r="D112" s="138">
        <v>35</v>
      </c>
      <c r="E112" s="138">
        <v>35</v>
      </c>
      <c r="F112" s="138">
        <v>35</v>
      </c>
      <c r="G112" s="138">
        <v>35</v>
      </c>
      <c r="H112" s="138">
        <v>35</v>
      </c>
      <c r="I112" s="138">
        <v>35</v>
      </c>
      <c r="J112" s="138">
        <v>35</v>
      </c>
      <c r="K112" s="138">
        <v>35</v>
      </c>
      <c r="L112" s="138">
        <v>35</v>
      </c>
      <c r="M112" s="138">
        <v>35</v>
      </c>
      <c r="N112" s="138">
        <v>35</v>
      </c>
      <c r="O112" s="139">
        <v>36</v>
      </c>
      <c r="P112" s="179"/>
    </row>
    <row r="113" spans="1:16" x14ac:dyDescent="0.25">
      <c r="A113" s="167">
        <v>0</v>
      </c>
      <c r="B113" s="123" t="s">
        <v>358</v>
      </c>
      <c r="C113" s="138">
        <v>35</v>
      </c>
      <c r="D113" s="138">
        <v>35</v>
      </c>
      <c r="E113" s="138">
        <v>35</v>
      </c>
      <c r="F113" s="138">
        <v>35</v>
      </c>
      <c r="G113" s="138">
        <v>35</v>
      </c>
      <c r="H113" s="138">
        <v>35</v>
      </c>
      <c r="I113" s="138">
        <v>35</v>
      </c>
      <c r="J113" s="138">
        <v>35</v>
      </c>
      <c r="K113" s="138">
        <v>35</v>
      </c>
      <c r="L113" s="138">
        <v>35</v>
      </c>
      <c r="M113" s="138">
        <v>35</v>
      </c>
      <c r="N113" s="138">
        <v>35</v>
      </c>
      <c r="O113" s="139">
        <v>36</v>
      </c>
      <c r="P113" s="179"/>
    </row>
    <row r="114" spans="1:16" x14ac:dyDescent="0.25">
      <c r="A114" s="167">
        <v>0</v>
      </c>
      <c r="B114" s="123" t="s">
        <v>359</v>
      </c>
      <c r="C114" s="138">
        <v>35</v>
      </c>
      <c r="D114" s="138">
        <v>35</v>
      </c>
      <c r="E114" s="138">
        <v>35</v>
      </c>
      <c r="F114" s="138">
        <v>35</v>
      </c>
      <c r="G114" s="138">
        <v>35</v>
      </c>
      <c r="H114" s="138">
        <v>35</v>
      </c>
      <c r="I114" s="138">
        <v>35</v>
      </c>
      <c r="J114" s="138">
        <v>35</v>
      </c>
      <c r="K114" s="138">
        <v>35</v>
      </c>
      <c r="L114" s="138">
        <v>35</v>
      </c>
      <c r="M114" s="138">
        <v>35</v>
      </c>
      <c r="N114" s="138">
        <v>35</v>
      </c>
      <c r="O114" s="139">
        <v>36</v>
      </c>
      <c r="P114" s="179"/>
    </row>
    <row r="115" spans="1:16" x14ac:dyDescent="0.25">
      <c r="A115" s="167">
        <v>0</v>
      </c>
      <c r="B115" s="124" t="s">
        <v>360</v>
      </c>
      <c r="C115" s="140">
        <v>35</v>
      </c>
      <c r="D115" s="140">
        <v>35</v>
      </c>
      <c r="E115" s="140">
        <v>35</v>
      </c>
      <c r="F115" s="140">
        <v>35</v>
      </c>
      <c r="G115" s="140">
        <v>35</v>
      </c>
      <c r="H115" s="140">
        <v>35</v>
      </c>
      <c r="I115" s="140">
        <v>35</v>
      </c>
      <c r="J115" s="140">
        <v>35</v>
      </c>
      <c r="K115" s="140">
        <v>35</v>
      </c>
      <c r="L115" s="140">
        <v>35</v>
      </c>
      <c r="M115" s="140">
        <v>35</v>
      </c>
      <c r="N115" s="140">
        <v>35</v>
      </c>
      <c r="O115" s="141">
        <v>36</v>
      </c>
      <c r="P115" s="179"/>
    </row>
    <row r="116" spans="1:16" x14ac:dyDescent="0.25">
      <c r="A116" s="167">
        <v>0</v>
      </c>
      <c r="B116" s="124" t="s">
        <v>361</v>
      </c>
      <c r="C116" s="140">
        <v>38</v>
      </c>
      <c r="D116" s="140">
        <v>38</v>
      </c>
      <c r="E116" s="140">
        <v>38</v>
      </c>
      <c r="F116" s="140">
        <v>38</v>
      </c>
      <c r="G116" s="140">
        <v>38</v>
      </c>
      <c r="H116" s="140">
        <v>38</v>
      </c>
      <c r="I116" s="140">
        <v>38</v>
      </c>
      <c r="J116" s="140">
        <v>38</v>
      </c>
      <c r="K116" s="140">
        <v>38</v>
      </c>
      <c r="L116" s="140">
        <v>38</v>
      </c>
      <c r="M116" s="140">
        <v>38</v>
      </c>
      <c r="N116" s="140">
        <v>38</v>
      </c>
      <c r="O116" s="141">
        <v>34.5</v>
      </c>
      <c r="P116" s="179"/>
    </row>
    <row r="117" spans="1:16" x14ac:dyDescent="0.25">
      <c r="A117" s="167">
        <v>0</v>
      </c>
      <c r="B117" s="124" t="s">
        <v>362</v>
      </c>
      <c r="C117" s="140">
        <v>35</v>
      </c>
      <c r="D117" s="140">
        <v>35</v>
      </c>
      <c r="E117" s="140">
        <v>35</v>
      </c>
      <c r="F117" s="140">
        <v>35</v>
      </c>
      <c r="G117" s="140">
        <v>35</v>
      </c>
      <c r="H117" s="140">
        <v>35</v>
      </c>
      <c r="I117" s="140">
        <v>35</v>
      </c>
      <c r="J117" s="140">
        <v>35</v>
      </c>
      <c r="K117" s="140">
        <v>35</v>
      </c>
      <c r="L117" s="140">
        <v>35</v>
      </c>
      <c r="M117" s="140">
        <v>35</v>
      </c>
      <c r="N117" s="140">
        <v>35</v>
      </c>
      <c r="O117" s="141">
        <v>36</v>
      </c>
      <c r="P117" s="179"/>
    </row>
    <row r="118" spans="1:16" x14ac:dyDescent="0.25">
      <c r="A118" s="167">
        <v>0</v>
      </c>
      <c r="B118" s="124" t="s">
        <v>363</v>
      </c>
      <c r="C118" s="140">
        <v>35</v>
      </c>
      <c r="D118" s="140">
        <v>35</v>
      </c>
      <c r="E118" s="140">
        <v>35</v>
      </c>
      <c r="F118" s="140">
        <v>35</v>
      </c>
      <c r="G118" s="140">
        <v>35</v>
      </c>
      <c r="H118" s="140">
        <v>35</v>
      </c>
      <c r="I118" s="140">
        <v>35</v>
      </c>
      <c r="J118" s="140">
        <v>35</v>
      </c>
      <c r="K118" s="140">
        <v>35</v>
      </c>
      <c r="L118" s="140">
        <v>35</v>
      </c>
      <c r="M118" s="140">
        <v>35</v>
      </c>
      <c r="N118" s="140">
        <v>35</v>
      </c>
      <c r="O118" s="141">
        <v>36</v>
      </c>
      <c r="P118" s="179"/>
    </row>
    <row r="119" spans="1:16" x14ac:dyDescent="0.25">
      <c r="A119" s="167">
        <v>0</v>
      </c>
      <c r="B119" s="124" t="s">
        <v>364</v>
      </c>
      <c r="C119" s="140">
        <v>35</v>
      </c>
      <c r="D119" s="140">
        <v>35</v>
      </c>
      <c r="E119" s="140">
        <v>35</v>
      </c>
      <c r="F119" s="140">
        <v>35</v>
      </c>
      <c r="G119" s="140">
        <v>35</v>
      </c>
      <c r="H119" s="140">
        <v>35</v>
      </c>
      <c r="I119" s="140">
        <v>35</v>
      </c>
      <c r="J119" s="140">
        <v>35</v>
      </c>
      <c r="K119" s="140">
        <v>35</v>
      </c>
      <c r="L119" s="140">
        <v>35</v>
      </c>
      <c r="M119" s="140">
        <v>35</v>
      </c>
      <c r="N119" s="140">
        <v>35</v>
      </c>
      <c r="O119" s="141">
        <v>36</v>
      </c>
      <c r="P119" s="179"/>
    </row>
    <row r="120" spans="1:16" x14ac:dyDescent="0.25">
      <c r="A120" s="186">
        <v>0</v>
      </c>
      <c r="B120" s="125" t="s">
        <v>365</v>
      </c>
      <c r="C120" s="142">
        <v>35</v>
      </c>
      <c r="D120" s="142">
        <v>35</v>
      </c>
      <c r="E120" s="142">
        <v>35</v>
      </c>
      <c r="F120" s="142">
        <v>35</v>
      </c>
      <c r="G120" s="142">
        <v>35</v>
      </c>
      <c r="H120" s="142">
        <v>35</v>
      </c>
      <c r="I120" s="142">
        <v>35</v>
      </c>
      <c r="J120" s="142">
        <v>35</v>
      </c>
      <c r="K120" s="142">
        <v>35</v>
      </c>
      <c r="L120" s="142">
        <v>35</v>
      </c>
      <c r="M120" s="142">
        <v>35</v>
      </c>
      <c r="N120" s="142">
        <v>35</v>
      </c>
      <c r="O120" s="143">
        <v>36</v>
      </c>
      <c r="P120" s="179"/>
    </row>
    <row r="121" spans="1:16" x14ac:dyDescent="0.25">
      <c r="A121" s="186">
        <v>0</v>
      </c>
      <c r="B121" s="125" t="s">
        <v>366</v>
      </c>
      <c r="C121" s="142">
        <v>38</v>
      </c>
      <c r="D121" s="142">
        <v>38</v>
      </c>
      <c r="E121" s="142">
        <v>38</v>
      </c>
      <c r="F121" s="142">
        <v>38</v>
      </c>
      <c r="G121" s="142">
        <v>38</v>
      </c>
      <c r="H121" s="142">
        <v>38</v>
      </c>
      <c r="I121" s="142">
        <v>38</v>
      </c>
      <c r="J121" s="142">
        <v>38</v>
      </c>
      <c r="K121" s="142">
        <v>38</v>
      </c>
      <c r="L121" s="142">
        <v>38</v>
      </c>
      <c r="M121" s="142">
        <v>38</v>
      </c>
      <c r="N121" s="142">
        <v>38</v>
      </c>
      <c r="O121" s="143">
        <v>34.5</v>
      </c>
      <c r="P121" s="179"/>
    </row>
    <row r="122" spans="1:16" x14ac:dyDescent="0.25">
      <c r="A122" s="186">
        <v>0</v>
      </c>
      <c r="B122" s="125" t="s">
        <v>367</v>
      </c>
      <c r="C122" s="142">
        <v>35</v>
      </c>
      <c r="D122" s="142">
        <v>35</v>
      </c>
      <c r="E122" s="142">
        <v>35</v>
      </c>
      <c r="F122" s="142">
        <v>35</v>
      </c>
      <c r="G122" s="142">
        <v>35</v>
      </c>
      <c r="H122" s="142">
        <v>35</v>
      </c>
      <c r="I122" s="142">
        <v>35</v>
      </c>
      <c r="J122" s="142">
        <v>35</v>
      </c>
      <c r="K122" s="142">
        <v>35</v>
      </c>
      <c r="L122" s="142">
        <v>35</v>
      </c>
      <c r="M122" s="142">
        <v>35</v>
      </c>
      <c r="N122" s="142">
        <v>35</v>
      </c>
      <c r="O122" s="143">
        <v>36</v>
      </c>
      <c r="P122" s="179"/>
    </row>
    <row r="123" spans="1:16" x14ac:dyDescent="0.25">
      <c r="A123" s="187">
        <v>0</v>
      </c>
      <c r="B123" s="125" t="s">
        <v>368</v>
      </c>
      <c r="C123" s="142">
        <v>35</v>
      </c>
      <c r="D123" s="142">
        <v>35</v>
      </c>
      <c r="E123" s="142">
        <v>35</v>
      </c>
      <c r="F123" s="142">
        <v>35</v>
      </c>
      <c r="G123" s="142">
        <v>35</v>
      </c>
      <c r="H123" s="142">
        <v>35</v>
      </c>
      <c r="I123" s="142">
        <v>35</v>
      </c>
      <c r="J123" s="142">
        <v>35</v>
      </c>
      <c r="K123" s="142">
        <v>35</v>
      </c>
      <c r="L123" s="142">
        <v>35</v>
      </c>
      <c r="M123" s="142">
        <v>35</v>
      </c>
      <c r="N123" s="142">
        <v>35</v>
      </c>
      <c r="O123" s="143">
        <v>36</v>
      </c>
      <c r="P123" s="179"/>
    </row>
    <row r="124" spans="1:16" x14ac:dyDescent="0.25">
      <c r="A124" s="186">
        <v>0</v>
      </c>
      <c r="B124" s="125" t="s">
        <v>369</v>
      </c>
      <c r="C124" s="142">
        <v>35</v>
      </c>
      <c r="D124" s="142">
        <v>35</v>
      </c>
      <c r="E124" s="142">
        <v>35</v>
      </c>
      <c r="F124" s="142">
        <v>35</v>
      </c>
      <c r="G124" s="142">
        <v>35</v>
      </c>
      <c r="H124" s="142">
        <v>35</v>
      </c>
      <c r="I124" s="142">
        <v>35</v>
      </c>
      <c r="J124" s="142">
        <v>35</v>
      </c>
      <c r="K124" s="142">
        <v>35</v>
      </c>
      <c r="L124" s="142">
        <v>35</v>
      </c>
      <c r="M124" s="142">
        <v>35</v>
      </c>
      <c r="N124" s="142">
        <v>35</v>
      </c>
      <c r="O124" s="143">
        <v>36</v>
      </c>
      <c r="P124" s="179"/>
    </row>
    <row r="125" spans="1:16" x14ac:dyDescent="0.25">
      <c r="A125" s="186">
        <v>0</v>
      </c>
      <c r="B125" s="126" t="s">
        <v>370</v>
      </c>
      <c r="C125" s="144">
        <v>35</v>
      </c>
      <c r="D125" s="144">
        <v>35</v>
      </c>
      <c r="E125" s="144">
        <v>35</v>
      </c>
      <c r="F125" s="144">
        <v>35</v>
      </c>
      <c r="G125" s="144">
        <v>35</v>
      </c>
      <c r="H125" s="144">
        <v>35</v>
      </c>
      <c r="I125" s="144">
        <v>35</v>
      </c>
      <c r="J125" s="144">
        <v>35</v>
      </c>
      <c r="K125" s="144">
        <v>35</v>
      </c>
      <c r="L125" s="144">
        <v>35</v>
      </c>
      <c r="M125" s="144">
        <v>35</v>
      </c>
      <c r="N125" s="144">
        <v>35</v>
      </c>
      <c r="O125" s="145">
        <v>36</v>
      </c>
      <c r="P125" s="179"/>
    </row>
    <row r="126" spans="1:16" x14ac:dyDescent="0.25">
      <c r="A126" s="186">
        <v>0</v>
      </c>
      <c r="B126" s="126" t="s">
        <v>371</v>
      </c>
      <c r="C126" s="144">
        <v>38</v>
      </c>
      <c r="D126" s="144">
        <v>38</v>
      </c>
      <c r="E126" s="144">
        <v>38</v>
      </c>
      <c r="F126" s="144">
        <v>38</v>
      </c>
      <c r="G126" s="144">
        <v>38</v>
      </c>
      <c r="H126" s="144">
        <v>38</v>
      </c>
      <c r="I126" s="144">
        <v>38</v>
      </c>
      <c r="J126" s="144">
        <v>38</v>
      </c>
      <c r="K126" s="144">
        <v>38</v>
      </c>
      <c r="L126" s="144">
        <v>38</v>
      </c>
      <c r="M126" s="144">
        <v>38</v>
      </c>
      <c r="N126" s="144">
        <v>38</v>
      </c>
      <c r="O126" s="145">
        <v>34.5</v>
      </c>
      <c r="P126" s="179"/>
    </row>
    <row r="127" spans="1:16" x14ac:dyDescent="0.25">
      <c r="A127" s="186">
        <v>0</v>
      </c>
      <c r="B127" s="126" t="s">
        <v>372</v>
      </c>
      <c r="C127" s="144">
        <v>35</v>
      </c>
      <c r="D127" s="144">
        <v>35</v>
      </c>
      <c r="E127" s="144">
        <v>35</v>
      </c>
      <c r="F127" s="144">
        <v>35</v>
      </c>
      <c r="G127" s="144">
        <v>35</v>
      </c>
      <c r="H127" s="144">
        <v>35</v>
      </c>
      <c r="I127" s="144">
        <v>35</v>
      </c>
      <c r="J127" s="144">
        <v>35</v>
      </c>
      <c r="K127" s="144">
        <v>35</v>
      </c>
      <c r="L127" s="144">
        <v>35</v>
      </c>
      <c r="M127" s="144">
        <v>35</v>
      </c>
      <c r="N127" s="144">
        <v>35</v>
      </c>
      <c r="O127" s="145">
        <v>36</v>
      </c>
      <c r="P127" s="179"/>
    </row>
    <row r="128" spans="1:16" x14ac:dyDescent="0.25">
      <c r="A128" s="186">
        <v>0</v>
      </c>
      <c r="B128" s="126" t="s">
        <v>373</v>
      </c>
      <c r="C128" s="144">
        <v>35</v>
      </c>
      <c r="D128" s="144">
        <v>35</v>
      </c>
      <c r="E128" s="144">
        <v>35</v>
      </c>
      <c r="F128" s="144">
        <v>35</v>
      </c>
      <c r="G128" s="144">
        <v>35</v>
      </c>
      <c r="H128" s="144">
        <v>35</v>
      </c>
      <c r="I128" s="144">
        <v>35</v>
      </c>
      <c r="J128" s="144">
        <v>35</v>
      </c>
      <c r="K128" s="144">
        <v>35</v>
      </c>
      <c r="L128" s="144">
        <v>35</v>
      </c>
      <c r="M128" s="144">
        <v>35</v>
      </c>
      <c r="N128" s="144">
        <v>35</v>
      </c>
      <c r="O128" s="145">
        <v>36</v>
      </c>
      <c r="P128" s="179"/>
    </row>
    <row r="129" spans="1:16" x14ac:dyDescent="0.25">
      <c r="A129" s="186">
        <v>0</v>
      </c>
      <c r="B129" s="126" t="s">
        <v>374</v>
      </c>
      <c r="C129" s="144">
        <v>35</v>
      </c>
      <c r="D129" s="144">
        <v>35</v>
      </c>
      <c r="E129" s="144">
        <v>35</v>
      </c>
      <c r="F129" s="144">
        <v>35</v>
      </c>
      <c r="G129" s="144">
        <v>35</v>
      </c>
      <c r="H129" s="144">
        <v>35</v>
      </c>
      <c r="I129" s="144">
        <v>35</v>
      </c>
      <c r="J129" s="144">
        <v>35</v>
      </c>
      <c r="K129" s="144">
        <v>35</v>
      </c>
      <c r="L129" s="144">
        <v>35</v>
      </c>
      <c r="M129" s="144">
        <v>35</v>
      </c>
      <c r="N129" s="144">
        <v>35</v>
      </c>
      <c r="O129" s="145">
        <v>36</v>
      </c>
      <c r="P129" s="179"/>
    </row>
    <row r="130" spans="1:16" x14ac:dyDescent="0.25">
      <c r="A130" s="186">
        <v>0</v>
      </c>
      <c r="B130" s="125" t="s">
        <v>376</v>
      </c>
      <c r="C130" s="142">
        <v>35</v>
      </c>
      <c r="D130" s="142">
        <v>35</v>
      </c>
      <c r="E130" s="142">
        <v>35</v>
      </c>
      <c r="F130" s="142">
        <v>35</v>
      </c>
      <c r="G130" s="142">
        <v>35</v>
      </c>
      <c r="H130" s="142">
        <v>35</v>
      </c>
      <c r="I130" s="142">
        <v>35</v>
      </c>
      <c r="J130" s="142">
        <v>35</v>
      </c>
      <c r="K130" s="142">
        <v>35</v>
      </c>
      <c r="L130" s="142">
        <v>35</v>
      </c>
      <c r="M130" s="142">
        <v>35</v>
      </c>
      <c r="N130" s="142">
        <v>35</v>
      </c>
      <c r="O130" s="143">
        <v>36</v>
      </c>
      <c r="P130" s="179"/>
    </row>
    <row r="131" spans="1:16" x14ac:dyDescent="0.25">
      <c r="A131" s="186">
        <v>0</v>
      </c>
      <c r="B131" s="125" t="s">
        <v>377</v>
      </c>
      <c r="C131" s="142">
        <v>38</v>
      </c>
      <c r="D131" s="142">
        <v>38</v>
      </c>
      <c r="E131" s="142">
        <v>38</v>
      </c>
      <c r="F131" s="142">
        <v>38</v>
      </c>
      <c r="G131" s="142">
        <v>38</v>
      </c>
      <c r="H131" s="142">
        <v>38</v>
      </c>
      <c r="I131" s="142">
        <v>38</v>
      </c>
      <c r="J131" s="142">
        <v>38</v>
      </c>
      <c r="K131" s="142">
        <v>38</v>
      </c>
      <c r="L131" s="142">
        <v>38</v>
      </c>
      <c r="M131" s="142">
        <v>38</v>
      </c>
      <c r="N131" s="142">
        <v>38</v>
      </c>
      <c r="O131" s="143">
        <v>34.5</v>
      </c>
      <c r="P131" s="179"/>
    </row>
    <row r="132" spans="1:16" x14ac:dyDescent="0.25">
      <c r="A132" s="186">
        <v>0</v>
      </c>
      <c r="B132" s="125" t="s">
        <v>378</v>
      </c>
      <c r="C132" s="142">
        <v>35</v>
      </c>
      <c r="D132" s="142">
        <v>35</v>
      </c>
      <c r="E132" s="142">
        <v>35</v>
      </c>
      <c r="F132" s="142">
        <v>35</v>
      </c>
      <c r="G132" s="142">
        <v>35</v>
      </c>
      <c r="H132" s="142">
        <v>35</v>
      </c>
      <c r="I132" s="142">
        <v>35</v>
      </c>
      <c r="J132" s="142">
        <v>35</v>
      </c>
      <c r="K132" s="142">
        <v>35</v>
      </c>
      <c r="L132" s="142">
        <v>35</v>
      </c>
      <c r="M132" s="142">
        <v>35</v>
      </c>
      <c r="N132" s="142">
        <v>35</v>
      </c>
      <c r="O132" s="143">
        <v>36</v>
      </c>
      <c r="P132" s="179"/>
    </row>
    <row r="133" spans="1:16" x14ac:dyDescent="0.25">
      <c r="A133" s="186">
        <v>0</v>
      </c>
      <c r="B133" s="125" t="s">
        <v>379</v>
      </c>
      <c r="C133" s="142">
        <v>35</v>
      </c>
      <c r="D133" s="142">
        <v>35</v>
      </c>
      <c r="E133" s="142">
        <v>35</v>
      </c>
      <c r="F133" s="142">
        <v>35</v>
      </c>
      <c r="G133" s="142">
        <v>35</v>
      </c>
      <c r="H133" s="142">
        <v>35</v>
      </c>
      <c r="I133" s="142">
        <v>35</v>
      </c>
      <c r="J133" s="142">
        <v>35</v>
      </c>
      <c r="K133" s="142">
        <v>35</v>
      </c>
      <c r="L133" s="142">
        <v>35</v>
      </c>
      <c r="M133" s="142">
        <v>35</v>
      </c>
      <c r="N133" s="142">
        <v>35</v>
      </c>
      <c r="O133" s="143">
        <v>36</v>
      </c>
      <c r="P133" s="179"/>
    </row>
    <row r="134" spans="1:16" x14ac:dyDescent="0.25">
      <c r="A134" s="186">
        <v>0</v>
      </c>
      <c r="B134" s="125" t="s">
        <v>380</v>
      </c>
      <c r="C134" s="142">
        <v>35</v>
      </c>
      <c r="D134" s="142">
        <v>35</v>
      </c>
      <c r="E134" s="142">
        <v>35</v>
      </c>
      <c r="F134" s="142">
        <v>35</v>
      </c>
      <c r="G134" s="142">
        <v>35</v>
      </c>
      <c r="H134" s="142">
        <v>35</v>
      </c>
      <c r="I134" s="142">
        <v>35</v>
      </c>
      <c r="J134" s="142">
        <v>35</v>
      </c>
      <c r="K134" s="142">
        <v>35</v>
      </c>
      <c r="L134" s="142">
        <v>35</v>
      </c>
      <c r="M134" s="142">
        <v>35</v>
      </c>
      <c r="N134" s="142">
        <v>35</v>
      </c>
      <c r="O134" s="143">
        <v>36</v>
      </c>
      <c r="P134" s="179"/>
    </row>
    <row r="135" spans="1:16" x14ac:dyDescent="0.25">
      <c r="A135" s="186">
        <v>0</v>
      </c>
      <c r="B135" s="125" t="s">
        <v>381</v>
      </c>
      <c r="C135" s="142">
        <v>35</v>
      </c>
      <c r="D135" s="142">
        <v>35</v>
      </c>
      <c r="E135" s="142">
        <v>35</v>
      </c>
      <c r="F135" s="142">
        <v>35</v>
      </c>
      <c r="G135" s="142">
        <v>35</v>
      </c>
      <c r="H135" s="142">
        <v>35</v>
      </c>
      <c r="I135" s="142">
        <v>35</v>
      </c>
      <c r="J135" s="142">
        <v>35</v>
      </c>
      <c r="K135" s="142">
        <v>35</v>
      </c>
      <c r="L135" s="142">
        <v>35</v>
      </c>
      <c r="M135" s="142">
        <v>35</v>
      </c>
      <c r="N135" s="142">
        <v>35</v>
      </c>
      <c r="O135" s="143">
        <v>36</v>
      </c>
      <c r="P135" s="179"/>
    </row>
    <row r="136" spans="1:16" x14ac:dyDescent="0.25">
      <c r="A136" s="186">
        <v>0</v>
      </c>
      <c r="B136" s="125" t="s">
        <v>382</v>
      </c>
      <c r="C136" s="142">
        <v>35</v>
      </c>
      <c r="D136" s="142">
        <v>35</v>
      </c>
      <c r="E136" s="142">
        <v>35</v>
      </c>
      <c r="F136" s="142">
        <v>35</v>
      </c>
      <c r="G136" s="142">
        <v>35</v>
      </c>
      <c r="H136" s="142">
        <v>35</v>
      </c>
      <c r="I136" s="142">
        <v>35</v>
      </c>
      <c r="J136" s="142">
        <v>35</v>
      </c>
      <c r="K136" s="142">
        <v>35</v>
      </c>
      <c r="L136" s="142">
        <v>35</v>
      </c>
      <c r="M136" s="142">
        <v>35</v>
      </c>
      <c r="N136" s="142">
        <v>35</v>
      </c>
      <c r="O136" s="143">
        <v>36</v>
      </c>
      <c r="P136" s="179"/>
    </row>
    <row r="137" spans="1:16" x14ac:dyDescent="0.25">
      <c r="A137" s="186">
        <v>0</v>
      </c>
      <c r="B137" s="125" t="s">
        <v>383</v>
      </c>
      <c r="C137" s="142">
        <v>35</v>
      </c>
      <c r="D137" s="142">
        <v>35</v>
      </c>
      <c r="E137" s="142">
        <v>35</v>
      </c>
      <c r="F137" s="142">
        <v>35</v>
      </c>
      <c r="G137" s="142">
        <v>35</v>
      </c>
      <c r="H137" s="142">
        <v>35</v>
      </c>
      <c r="I137" s="142">
        <v>35</v>
      </c>
      <c r="J137" s="142">
        <v>35</v>
      </c>
      <c r="K137" s="142">
        <v>35</v>
      </c>
      <c r="L137" s="142">
        <v>35</v>
      </c>
      <c r="M137" s="142">
        <v>35</v>
      </c>
      <c r="N137" s="142">
        <v>35</v>
      </c>
      <c r="O137" s="143">
        <v>36</v>
      </c>
      <c r="P137" s="158"/>
    </row>
    <row r="138" spans="1:16" x14ac:dyDescent="0.25">
      <c r="A138" s="186">
        <v>0</v>
      </c>
      <c r="B138" s="125" t="s">
        <v>384</v>
      </c>
      <c r="C138" s="142">
        <v>38</v>
      </c>
      <c r="D138" s="142">
        <v>38</v>
      </c>
      <c r="E138" s="142">
        <v>38</v>
      </c>
      <c r="F138" s="142">
        <v>38</v>
      </c>
      <c r="G138" s="142">
        <v>38</v>
      </c>
      <c r="H138" s="142">
        <v>38</v>
      </c>
      <c r="I138" s="142">
        <v>38</v>
      </c>
      <c r="J138" s="142">
        <v>38</v>
      </c>
      <c r="K138" s="142">
        <v>38</v>
      </c>
      <c r="L138" s="142">
        <v>38</v>
      </c>
      <c r="M138" s="142">
        <v>38</v>
      </c>
      <c r="N138" s="142">
        <v>38</v>
      </c>
      <c r="O138" s="143">
        <v>34.5</v>
      </c>
      <c r="P138" s="158"/>
    </row>
    <row r="139" spans="1:16" x14ac:dyDescent="0.25">
      <c r="A139" s="186">
        <v>0</v>
      </c>
      <c r="B139" s="125" t="s">
        <v>385</v>
      </c>
      <c r="C139" s="142">
        <v>35</v>
      </c>
      <c r="D139" s="142">
        <v>35</v>
      </c>
      <c r="E139" s="142">
        <v>35</v>
      </c>
      <c r="F139" s="142">
        <v>35</v>
      </c>
      <c r="G139" s="142">
        <v>35</v>
      </c>
      <c r="H139" s="142">
        <v>35</v>
      </c>
      <c r="I139" s="142">
        <v>35</v>
      </c>
      <c r="J139" s="142">
        <v>35</v>
      </c>
      <c r="K139" s="142">
        <v>35</v>
      </c>
      <c r="L139" s="142">
        <v>35</v>
      </c>
      <c r="M139" s="142">
        <v>35</v>
      </c>
      <c r="N139" s="142">
        <v>35</v>
      </c>
      <c r="O139" s="143">
        <v>36</v>
      </c>
      <c r="P139" s="158"/>
    </row>
    <row r="140" spans="1:16" x14ac:dyDescent="0.25">
      <c r="A140" s="186">
        <v>0</v>
      </c>
      <c r="B140" s="125" t="s">
        <v>386</v>
      </c>
      <c r="C140" s="142">
        <v>35</v>
      </c>
      <c r="D140" s="142">
        <v>35</v>
      </c>
      <c r="E140" s="142">
        <v>35</v>
      </c>
      <c r="F140" s="142">
        <v>35</v>
      </c>
      <c r="G140" s="142">
        <v>35</v>
      </c>
      <c r="H140" s="142">
        <v>35</v>
      </c>
      <c r="I140" s="142">
        <v>35</v>
      </c>
      <c r="J140" s="142">
        <v>35</v>
      </c>
      <c r="K140" s="142">
        <v>35</v>
      </c>
      <c r="L140" s="142">
        <v>35</v>
      </c>
      <c r="M140" s="142">
        <v>35</v>
      </c>
      <c r="N140" s="142">
        <v>35</v>
      </c>
      <c r="O140" s="143">
        <v>36</v>
      </c>
      <c r="P140" s="179"/>
    </row>
    <row r="141" spans="1:16" x14ac:dyDescent="0.25">
      <c r="A141" s="186">
        <v>0</v>
      </c>
      <c r="B141" s="125" t="s">
        <v>387</v>
      </c>
      <c r="C141" s="142">
        <v>38</v>
      </c>
      <c r="D141" s="142">
        <v>38</v>
      </c>
      <c r="E141" s="142">
        <v>38</v>
      </c>
      <c r="F141" s="142">
        <v>38</v>
      </c>
      <c r="G141" s="142">
        <v>38</v>
      </c>
      <c r="H141" s="142">
        <v>38</v>
      </c>
      <c r="I141" s="142">
        <v>38</v>
      </c>
      <c r="J141" s="142">
        <v>38</v>
      </c>
      <c r="K141" s="142">
        <v>38</v>
      </c>
      <c r="L141" s="142">
        <v>38</v>
      </c>
      <c r="M141" s="142">
        <v>38</v>
      </c>
      <c r="N141" s="142">
        <v>38</v>
      </c>
      <c r="O141" s="143">
        <v>34.5</v>
      </c>
      <c r="P141" s="179"/>
    </row>
    <row r="142" spans="1:16" x14ac:dyDescent="0.25">
      <c r="A142" s="186">
        <v>0</v>
      </c>
      <c r="B142" s="125" t="s">
        <v>388</v>
      </c>
      <c r="C142" s="142">
        <v>38</v>
      </c>
      <c r="D142" s="142">
        <v>38</v>
      </c>
      <c r="E142" s="142">
        <v>38</v>
      </c>
      <c r="F142" s="142">
        <v>38</v>
      </c>
      <c r="G142" s="142">
        <v>38</v>
      </c>
      <c r="H142" s="142">
        <v>38</v>
      </c>
      <c r="I142" s="142">
        <v>38</v>
      </c>
      <c r="J142" s="142">
        <v>38</v>
      </c>
      <c r="K142" s="142">
        <v>38</v>
      </c>
      <c r="L142" s="142">
        <v>38</v>
      </c>
      <c r="M142" s="142">
        <v>38</v>
      </c>
      <c r="N142" s="142">
        <v>38</v>
      </c>
      <c r="O142" s="143">
        <v>34.5</v>
      </c>
      <c r="P142" s="179"/>
    </row>
    <row r="143" spans="1:16" x14ac:dyDescent="0.25">
      <c r="A143" s="186">
        <v>0</v>
      </c>
      <c r="B143" s="125" t="s">
        <v>389</v>
      </c>
      <c r="C143" s="142">
        <v>35</v>
      </c>
      <c r="D143" s="142">
        <v>35</v>
      </c>
      <c r="E143" s="142">
        <v>35</v>
      </c>
      <c r="F143" s="142">
        <v>35</v>
      </c>
      <c r="G143" s="142">
        <v>35</v>
      </c>
      <c r="H143" s="142">
        <v>35</v>
      </c>
      <c r="I143" s="142">
        <v>35</v>
      </c>
      <c r="J143" s="142">
        <v>35</v>
      </c>
      <c r="K143" s="142">
        <v>35</v>
      </c>
      <c r="L143" s="142">
        <v>35</v>
      </c>
      <c r="M143" s="142">
        <v>35</v>
      </c>
      <c r="N143" s="142">
        <v>35</v>
      </c>
      <c r="O143" s="143">
        <v>36</v>
      </c>
      <c r="P143" s="179"/>
    </row>
    <row r="144" spans="1:16" x14ac:dyDescent="0.25">
      <c r="A144" s="186">
        <v>0</v>
      </c>
      <c r="B144" s="125" t="s">
        <v>390</v>
      </c>
      <c r="C144" s="142">
        <v>35</v>
      </c>
      <c r="D144" s="142">
        <v>35</v>
      </c>
      <c r="E144" s="142">
        <v>35</v>
      </c>
      <c r="F144" s="142">
        <v>35</v>
      </c>
      <c r="G144" s="142">
        <v>35</v>
      </c>
      <c r="H144" s="142">
        <v>35</v>
      </c>
      <c r="I144" s="142">
        <v>35</v>
      </c>
      <c r="J144" s="142">
        <v>35</v>
      </c>
      <c r="K144" s="142">
        <v>35</v>
      </c>
      <c r="L144" s="142">
        <v>35</v>
      </c>
      <c r="M144" s="142">
        <v>35</v>
      </c>
      <c r="N144" s="142">
        <v>35</v>
      </c>
      <c r="O144" s="143">
        <v>36</v>
      </c>
      <c r="P144" s="158"/>
    </row>
    <row r="145" spans="1:16" x14ac:dyDescent="0.25">
      <c r="A145" s="186">
        <v>0</v>
      </c>
      <c r="B145" s="125" t="s">
        <v>391</v>
      </c>
      <c r="C145" s="142">
        <v>35</v>
      </c>
      <c r="D145" s="142">
        <v>35</v>
      </c>
      <c r="E145" s="142">
        <v>35</v>
      </c>
      <c r="F145" s="142">
        <v>35</v>
      </c>
      <c r="G145" s="142">
        <v>35</v>
      </c>
      <c r="H145" s="142">
        <v>35</v>
      </c>
      <c r="I145" s="142">
        <v>35</v>
      </c>
      <c r="J145" s="142">
        <v>35</v>
      </c>
      <c r="K145" s="142">
        <v>35</v>
      </c>
      <c r="L145" s="142">
        <v>35</v>
      </c>
      <c r="M145" s="142">
        <v>35</v>
      </c>
      <c r="N145" s="142">
        <v>35</v>
      </c>
      <c r="O145" s="143">
        <v>36</v>
      </c>
      <c r="P145" s="158"/>
    </row>
    <row r="146" spans="1:16" x14ac:dyDescent="0.25">
      <c r="A146" s="186">
        <v>0</v>
      </c>
      <c r="B146" s="125" t="s">
        <v>393</v>
      </c>
      <c r="C146" s="142">
        <v>35</v>
      </c>
      <c r="D146" s="142">
        <v>35</v>
      </c>
      <c r="E146" s="142">
        <v>35</v>
      </c>
      <c r="F146" s="142">
        <v>35</v>
      </c>
      <c r="G146" s="142">
        <v>35</v>
      </c>
      <c r="H146" s="142">
        <v>35</v>
      </c>
      <c r="I146" s="142">
        <v>35</v>
      </c>
      <c r="J146" s="142">
        <v>35</v>
      </c>
      <c r="K146" s="142">
        <v>35</v>
      </c>
      <c r="L146" s="142">
        <v>35</v>
      </c>
      <c r="M146" s="142">
        <v>35</v>
      </c>
      <c r="N146" s="142">
        <v>35</v>
      </c>
      <c r="O146" s="143">
        <v>36</v>
      </c>
      <c r="P146" s="179"/>
    </row>
    <row r="147" spans="1:16" x14ac:dyDescent="0.25">
      <c r="A147" s="186">
        <v>0</v>
      </c>
      <c r="B147" s="125" t="s">
        <v>392</v>
      </c>
      <c r="C147" s="142">
        <v>35</v>
      </c>
      <c r="D147" s="142">
        <v>35</v>
      </c>
      <c r="E147" s="142">
        <v>35</v>
      </c>
      <c r="F147" s="142">
        <v>35</v>
      </c>
      <c r="G147" s="142">
        <v>35</v>
      </c>
      <c r="H147" s="142">
        <v>35</v>
      </c>
      <c r="I147" s="142">
        <v>35</v>
      </c>
      <c r="J147" s="142">
        <v>35</v>
      </c>
      <c r="K147" s="142">
        <v>35</v>
      </c>
      <c r="L147" s="142">
        <v>35</v>
      </c>
      <c r="M147" s="142">
        <v>35</v>
      </c>
      <c r="N147" s="142">
        <v>35</v>
      </c>
      <c r="O147" s="143">
        <v>36</v>
      </c>
      <c r="P147" s="179"/>
    </row>
    <row r="148" spans="1:16" x14ac:dyDescent="0.25">
      <c r="A148" s="186">
        <v>0</v>
      </c>
      <c r="B148" s="125" t="s">
        <v>243</v>
      </c>
      <c r="C148" s="142">
        <v>38</v>
      </c>
      <c r="D148" s="142">
        <v>38</v>
      </c>
      <c r="E148" s="142">
        <v>38</v>
      </c>
      <c r="F148" s="142">
        <v>38</v>
      </c>
      <c r="G148" s="142">
        <v>38</v>
      </c>
      <c r="H148" s="142">
        <v>38</v>
      </c>
      <c r="I148" s="142">
        <v>38</v>
      </c>
      <c r="J148" s="142">
        <v>38</v>
      </c>
      <c r="K148" s="142">
        <v>38</v>
      </c>
      <c r="L148" s="142">
        <v>38</v>
      </c>
      <c r="M148" s="142">
        <v>38</v>
      </c>
      <c r="N148" s="142">
        <v>38</v>
      </c>
      <c r="O148" s="143">
        <v>34.5</v>
      </c>
      <c r="P148" s="179"/>
    </row>
    <row r="149" spans="1:16" x14ac:dyDescent="0.25">
      <c r="A149" s="133">
        <v>0</v>
      </c>
      <c r="B149" s="125" t="s">
        <v>398</v>
      </c>
      <c r="C149" s="142">
        <v>70</v>
      </c>
      <c r="D149" s="142">
        <v>70</v>
      </c>
      <c r="E149" s="142">
        <v>70</v>
      </c>
      <c r="F149" s="142">
        <v>70</v>
      </c>
      <c r="G149" s="142">
        <v>70</v>
      </c>
      <c r="H149" s="142">
        <v>70</v>
      </c>
      <c r="I149" s="142">
        <v>70</v>
      </c>
      <c r="J149" s="142">
        <v>70</v>
      </c>
      <c r="K149" s="142">
        <v>70</v>
      </c>
      <c r="L149" s="142">
        <v>70</v>
      </c>
      <c r="M149" s="142">
        <v>70</v>
      </c>
      <c r="N149" s="142">
        <v>70</v>
      </c>
      <c r="O149" s="143">
        <v>33.200000000000003</v>
      </c>
      <c r="P149" s="199"/>
    </row>
    <row r="150" spans="1:16" s="196" customFormat="1" x14ac:dyDescent="0.25">
      <c r="A150" s="133">
        <v>0</v>
      </c>
      <c r="B150" s="125" t="s">
        <v>399</v>
      </c>
      <c r="C150" s="142">
        <v>70</v>
      </c>
      <c r="D150" s="142">
        <v>70</v>
      </c>
      <c r="E150" s="142">
        <v>70</v>
      </c>
      <c r="F150" s="142">
        <v>70</v>
      </c>
      <c r="G150" s="142">
        <v>70</v>
      </c>
      <c r="H150" s="142">
        <v>70</v>
      </c>
      <c r="I150" s="142">
        <v>70</v>
      </c>
      <c r="J150" s="142">
        <v>70</v>
      </c>
      <c r="K150" s="142">
        <v>70</v>
      </c>
      <c r="L150" s="142">
        <v>70</v>
      </c>
      <c r="M150" s="142">
        <v>70</v>
      </c>
      <c r="N150" s="142">
        <v>70</v>
      </c>
      <c r="O150" s="143">
        <v>33.200000000000003</v>
      </c>
      <c r="P150" s="199"/>
    </row>
    <row r="151" spans="1:16" s="196" customFormat="1" x14ac:dyDescent="0.25">
      <c r="A151" s="133">
        <v>1</v>
      </c>
      <c r="B151" s="125" t="s">
        <v>400</v>
      </c>
      <c r="C151" s="142">
        <v>70</v>
      </c>
      <c r="D151" s="142">
        <v>70</v>
      </c>
      <c r="E151" s="142">
        <v>70</v>
      </c>
      <c r="F151" s="142">
        <v>70</v>
      </c>
      <c r="G151" s="142">
        <v>70</v>
      </c>
      <c r="H151" s="142">
        <v>70</v>
      </c>
      <c r="I151" s="142">
        <v>70</v>
      </c>
      <c r="J151" s="142">
        <v>70</v>
      </c>
      <c r="K151" s="142">
        <v>70</v>
      </c>
      <c r="L151" s="142">
        <v>70</v>
      </c>
      <c r="M151" s="142">
        <v>70</v>
      </c>
      <c r="N151" s="142">
        <v>70</v>
      </c>
      <c r="O151" s="143">
        <v>39.5</v>
      </c>
      <c r="P151" s="199"/>
    </row>
    <row r="152" spans="1:16" s="196" customFormat="1" x14ac:dyDescent="0.25">
      <c r="A152" s="133">
        <v>1</v>
      </c>
      <c r="B152" s="125" t="s">
        <v>401</v>
      </c>
      <c r="C152" s="142">
        <v>70</v>
      </c>
      <c r="D152" s="142">
        <v>70</v>
      </c>
      <c r="E152" s="142">
        <v>70</v>
      </c>
      <c r="F152" s="142">
        <v>70</v>
      </c>
      <c r="G152" s="142">
        <v>70</v>
      </c>
      <c r="H152" s="142">
        <v>70</v>
      </c>
      <c r="I152" s="142">
        <v>70</v>
      </c>
      <c r="J152" s="142">
        <v>70</v>
      </c>
      <c r="K152" s="142">
        <v>70</v>
      </c>
      <c r="L152" s="142">
        <v>70</v>
      </c>
      <c r="M152" s="142">
        <v>70</v>
      </c>
      <c r="N152" s="142">
        <v>70</v>
      </c>
      <c r="O152" s="143">
        <v>39.5</v>
      </c>
      <c r="P152" s="199"/>
    </row>
    <row r="153" spans="1:16" x14ac:dyDescent="0.25">
      <c r="A153" s="133">
        <v>1</v>
      </c>
      <c r="B153" s="125" t="s">
        <v>402</v>
      </c>
      <c r="C153" s="142">
        <v>70</v>
      </c>
      <c r="D153" s="142">
        <v>70</v>
      </c>
      <c r="E153" s="142">
        <v>70</v>
      </c>
      <c r="F153" s="142">
        <v>70</v>
      </c>
      <c r="G153" s="142">
        <v>70</v>
      </c>
      <c r="H153" s="142">
        <v>70</v>
      </c>
      <c r="I153" s="142">
        <v>70</v>
      </c>
      <c r="J153" s="142">
        <v>70</v>
      </c>
      <c r="K153" s="142">
        <v>70</v>
      </c>
      <c r="L153" s="142">
        <v>70</v>
      </c>
      <c r="M153" s="142">
        <v>70</v>
      </c>
      <c r="N153" s="142">
        <v>70</v>
      </c>
      <c r="O153" s="143">
        <v>33.200000000000003</v>
      </c>
    </row>
    <row r="154" spans="1:16" x14ac:dyDescent="0.25">
      <c r="A154" s="133">
        <v>1</v>
      </c>
      <c r="B154" s="125" t="s">
        <v>403</v>
      </c>
      <c r="C154" s="142">
        <v>70</v>
      </c>
      <c r="D154" s="142">
        <v>70</v>
      </c>
      <c r="E154" s="142">
        <v>70</v>
      </c>
      <c r="F154" s="142">
        <v>70</v>
      </c>
      <c r="G154" s="142">
        <v>70</v>
      </c>
      <c r="H154" s="142">
        <v>70</v>
      </c>
      <c r="I154" s="142">
        <v>70</v>
      </c>
      <c r="J154" s="142">
        <v>70</v>
      </c>
      <c r="K154" s="142">
        <v>70</v>
      </c>
      <c r="L154" s="142">
        <v>70</v>
      </c>
      <c r="M154" s="142">
        <v>70</v>
      </c>
      <c r="N154" s="142">
        <v>70</v>
      </c>
      <c r="O154" s="143">
        <v>33.200000000000003</v>
      </c>
    </row>
    <row r="155" spans="1:16" x14ac:dyDescent="0.25">
      <c r="A155" s="133">
        <v>1</v>
      </c>
      <c r="B155" s="125" t="s">
        <v>404</v>
      </c>
      <c r="C155" s="142">
        <v>70</v>
      </c>
      <c r="D155" s="142">
        <v>70</v>
      </c>
      <c r="E155" s="142">
        <v>70</v>
      </c>
      <c r="F155" s="142">
        <v>70</v>
      </c>
      <c r="G155" s="142">
        <v>70</v>
      </c>
      <c r="H155" s="142">
        <v>70</v>
      </c>
      <c r="I155" s="142">
        <v>70</v>
      </c>
      <c r="J155" s="142">
        <v>70</v>
      </c>
      <c r="K155" s="142">
        <v>70</v>
      </c>
      <c r="L155" s="142">
        <v>70</v>
      </c>
      <c r="M155" s="142">
        <v>70</v>
      </c>
      <c r="N155" s="142">
        <v>70</v>
      </c>
      <c r="O155" s="143">
        <v>39.5</v>
      </c>
    </row>
    <row r="156" spans="1:16" x14ac:dyDescent="0.25">
      <c r="A156" s="133">
        <v>1</v>
      </c>
      <c r="B156" s="125" t="s">
        <v>405</v>
      </c>
      <c r="C156" s="142">
        <v>70</v>
      </c>
      <c r="D156" s="142">
        <v>70</v>
      </c>
      <c r="E156" s="142">
        <v>70</v>
      </c>
      <c r="F156" s="142">
        <v>70</v>
      </c>
      <c r="G156" s="142">
        <v>70</v>
      </c>
      <c r="H156" s="142">
        <v>70</v>
      </c>
      <c r="I156" s="142">
        <v>70</v>
      </c>
      <c r="J156" s="142">
        <v>70</v>
      </c>
      <c r="K156" s="142">
        <v>70</v>
      </c>
      <c r="L156" s="142">
        <v>70</v>
      </c>
      <c r="M156" s="142">
        <v>70</v>
      </c>
      <c r="N156" s="142">
        <v>70</v>
      </c>
      <c r="O156" s="143">
        <v>39.5</v>
      </c>
    </row>
    <row r="157" spans="1:16" x14ac:dyDescent="0.25">
      <c r="A157" s="133">
        <v>0</v>
      </c>
      <c r="B157" s="125" t="s">
        <v>406</v>
      </c>
      <c r="C157" s="142">
        <v>70</v>
      </c>
      <c r="D157" s="142">
        <v>70</v>
      </c>
      <c r="E157" s="142">
        <v>70</v>
      </c>
      <c r="F157" s="142">
        <v>70</v>
      </c>
      <c r="G157" s="142">
        <v>70</v>
      </c>
      <c r="H157" s="142">
        <v>70</v>
      </c>
      <c r="I157" s="142">
        <v>70</v>
      </c>
      <c r="J157" s="142">
        <v>70</v>
      </c>
      <c r="K157" s="142">
        <v>70</v>
      </c>
      <c r="L157" s="142">
        <v>70</v>
      </c>
      <c r="M157" s="142">
        <v>70</v>
      </c>
      <c r="N157" s="142">
        <v>70</v>
      </c>
      <c r="O157" s="143">
        <v>33.200000000000003</v>
      </c>
    </row>
    <row r="158" spans="1:16" x14ac:dyDescent="0.25">
      <c r="A158" s="133">
        <v>0</v>
      </c>
      <c r="B158" s="125" t="s">
        <v>407</v>
      </c>
      <c r="C158" s="142">
        <v>70</v>
      </c>
      <c r="D158" s="142">
        <v>70</v>
      </c>
      <c r="E158" s="142">
        <v>70</v>
      </c>
      <c r="F158" s="142">
        <v>70</v>
      </c>
      <c r="G158" s="142">
        <v>70</v>
      </c>
      <c r="H158" s="142">
        <v>70</v>
      </c>
      <c r="I158" s="142">
        <v>70</v>
      </c>
      <c r="J158" s="142">
        <v>70</v>
      </c>
      <c r="K158" s="142">
        <v>70</v>
      </c>
      <c r="L158" s="142">
        <v>70</v>
      </c>
      <c r="M158" s="142">
        <v>70</v>
      </c>
      <c r="N158" s="142">
        <v>70</v>
      </c>
      <c r="O158" s="143">
        <v>33.200000000000003</v>
      </c>
    </row>
    <row r="159" spans="1:16" x14ac:dyDescent="0.25">
      <c r="A159" s="133">
        <v>0</v>
      </c>
      <c r="B159" s="125" t="s">
        <v>408</v>
      </c>
      <c r="C159" s="142">
        <v>70</v>
      </c>
      <c r="D159" s="142">
        <v>70</v>
      </c>
      <c r="E159" s="142">
        <v>70</v>
      </c>
      <c r="F159" s="142">
        <v>70</v>
      </c>
      <c r="G159" s="142">
        <v>70</v>
      </c>
      <c r="H159" s="142">
        <v>70</v>
      </c>
      <c r="I159" s="142">
        <v>70</v>
      </c>
      <c r="J159" s="142">
        <v>70</v>
      </c>
      <c r="K159" s="142">
        <v>70</v>
      </c>
      <c r="L159" s="142">
        <v>70</v>
      </c>
      <c r="M159" s="142">
        <v>70</v>
      </c>
      <c r="N159" s="142">
        <v>70</v>
      </c>
      <c r="O159" s="143">
        <v>39.5</v>
      </c>
    </row>
    <row r="160" spans="1:16" x14ac:dyDescent="0.25">
      <c r="A160" s="133">
        <v>0</v>
      </c>
      <c r="B160" s="125" t="s">
        <v>409</v>
      </c>
      <c r="C160" s="142">
        <v>70</v>
      </c>
      <c r="D160" s="142">
        <v>70</v>
      </c>
      <c r="E160" s="142">
        <v>70</v>
      </c>
      <c r="F160" s="142">
        <v>70</v>
      </c>
      <c r="G160" s="142">
        <v>70</v>
      </c>
      <c r="H160" s="142">
        <v>70</v>
      </c>
      <c r="I160" s="142">
        <v>70</v>
      </c>
      <c r="J160" s="142">
        <v>70</v>
      </c>
      <c r="K160" s="142">
        <v>70</v>
      </c>
      <c r="L160" s="142">
        <v>70</v>
      </c>
      <c r="M160" s="142">
        <v>70</v>
      </c>
      <c r="N160" s="142">
        <v>70</v>
      </c>
      <c r="O160" s="143">
        <v>39.5</v>
      </c>
    </row>
  </sheetData>
  <pageMargins left="0.7" right="0.7" top="0.75" bottom="0.75" header="0.3" footer="0.3"/>
  <pageSetup paperSize="9"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2E5F-3457-4966-8941-F60E6D3F07B8}">
  <dimension ref="A1:AG71"/>
  <sheetViews>
    <sheetView zoomScale="70" zoomScaleNormal="70" workbookViewId="0">
      <selection activeCell="A12" sqref="A12"/>
    </sheetView>
  </sheetViews>
  <sheetFormatPr defaultColWidth="8.85546875" defaultRowHeight="15" x14ac:dyDescent="0.25"/>
  <cols>
    <col min="1" max="3" width="8.85546875" style="196"/>
    <col min="4" max="4" width="12.42578125" style="196" customWidth="1"/>
    <col min="5" max="12" width="8.85546875" style="196"/>
    <col min="13" max="13" width="18.140625" style="196" bestFit="1" customWidth="1"/>
    <col min="14" max="19" width="8.85546875" style="196"/>
    <col min="20" max="20" width="17.140625" style="196" customWidth="1"/>
    <col min="21" max="21" width="12.5703125" style="196" bestFit="1" customWidth="1"/>
    <col min="22" max="22" width="13.140625" style="196" bestFit="1" customWidth="1"/>
    <col min="23" max="25" width="8.85546875" style="196"/>
    <col min="26" max="26" width="12" style="196" customWidth="1"/>
    <col min="27" max="28" width="8.85546875" style="196"/>
    <col min="29" max="29" width="12" style="196" customWidth="1"/>
    <col min="30" max="30" width="10.85546875" style="196" customWidth="1"/>
    <col min="31" max="31" width="14.42578125" style="196" customWidth="1"/>
    <col min="32" max="32" width="11.5703125" style="196" customWidth="1"/>
    <col min="33" max="16384" width="8.855468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8">
        <v>100</v>
      </c>
      <c r="G2" s="49">
        <v>0.215</v>
      </c>
      <c r="H2" s="50">
        <v>1.383</v>
      </c>
      <c r="I2" s="50" t="s">
        <v>197</v>
      </c>
      <c r="J2" s="51" t="s">
        <v>71</v>
      </c>
      <c r="K2" s="197"/>
      <c r="L2" s="107">
        <v>1</v>
      </c>
      <c r="M2" s="108">
        <v>2</v>
      </c>
      <c r="N2" s="109">
        <v>0</v>
      </c>
      <c r="P2" s="198">
        <v>1</v>
      </c>
      <c r="Q2" s="198">
        <v>0</v>
      </c>
      <c r="R2" s="198">
        <v>2</v>
      </c>
      <c r="S2" s="198"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8">
        <v>100</v>
      </c>
      <c r="G3" s="49">
        <v>1.1000000000000001</v>
      </c>
      <c r="H3" s="50">
        <v>3</v>
      </c>
      <c r="I3" s="50" t="s">
        <v>198</v>
      </c>
      <c r="J3" s="51" t="s">
        <v>199</v>
      </c>
      <c r="K3" s="197"/>
      <c r="L3" s="49">
        <v>2</v>
      </c>
      <c r="M3" s="50">
        <v>3</v>
      </c>
      <c r="N3" s="51">
        <v>0</v>
      </c>
      <c r="P3" s="198">
        <v>2</v>
      </c>
      <c r="Q3" s="198">
        <f>R2</f>
        <v>2</v>
      </c>
      <c r="R3" s="198">
        <v>11.3</v>
      </c>
      <c r="S3" s="198"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8">
        <v>89</v>
      </c>
      <c r="G4" s="49">
        <v>1.25</v>
      </c>
      <c r="H4" s="50">
        <v>1.27</v>
      </c>
      <c r="I4" s="50" t="s">
        <v>197</v>
      </c>
      <c r="J4" s="51" t="s">
        <v>199</v>
      </c>
      <c r="K4" s="197"/>
      <c r="L4" s="49">
        <v>3</v>
      </c>
      <c r="M4" s="50">
        <v>3.7</v>
      </c>
      <c r="N4" s="51">
        <v>0</v>
      </c>
      <c r="P4" s="198">
        <v>3</v>
      </c>
      <c r="Q4" s="198">
        <f t="shared" ref="Q4:Q5" si="0">R3</f>
        <v>11.3</v>
      </c>
      <c r="R4" s="198">
        <v>16.600000000000001</v>
      </c>
      <c r="S4" s="198"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8">
        <v>89</v>
      </c>
      <c r="G5" s="49">
        <v>1.35</v>
      </c>
      <c r="H5" s="50">
        <v>1.27</v>
      </c>
      <c r="I5" s="50" t="s">
        <v>197</v>
      </c>
      <c r="J5" s="51" t="s">
        <v>199</v>
      </c>
      <c r="K5" s="197"/>
      <c r="L5" s="49">
        <v>4</v>
      </c>
      <c r="M5" s="50">
        <v>5</v>
      </c>
      <c r="N5" s="51">
        <v>0</v>
      </c>
      <c r="P5" s="198">
        <v>4</v>
      </c>
      <c r="Q5" s="198">
        <f t="shared" si="0"/>
        <v>16.600000000000001</v>
      </c>
      <c r="R5" s="198">
        <v>50</v>
      </c>
      <c r="S5" s="198"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8">
        <v>86</v>
      </c>
      <c r="G6" s="49">
        <v>2</v>
      </c>
      <c r="H6" s="50">
        <v>1.325</v>
      </c>
      <c r="I6" s="50" t="s">
        <v>197</v>
      </c>
      <c r="J6" s="51" t="s">
        <v>71</v>
      </c>
      <c r="K6" s="197"/>
      <c r="L6" s="49">
        <v>5</v>
      </c>
      <c r="M6" s="50">
        <v>6</v>
      </c>
      <c r="N6" s="51">
        <v>0</v>
      </c>
      <c r="P6" s="3"/>
      <c r="Q6" s="197"/>
      <c r="R6" s="197"/>
      <c r="S6" s="197"/>
      <c r="T6" s="197"/>
      <c r="U6" s="197"/>
      <c r="V6" s="197"/>
      <c r="W6" s="197"/>
      <c r="X6" s="197"/>
      <c r="Y6" s="197"/>
      <c r="Z6" s="197"/>
      <c r="AA6" s="197"/>
      <c r="AB6" s="197"/>
      <c r="AC6" s="197"/>
      <c r="AD6" s="197"/>
      <c r="AE6" s="5"/>
      <c r="AF6" s="31"/>
    </row>
    <row r="7" spans="2:33" x14ac:dyDescent="0.25">
      <c r="B7" s="171">
        <v>8</v>
      </c>
      <c r="C7" s="171">
        <v>8</v>
      </c>
      <c r="D7" s="171">
        <v>2</v>
      </c>
      <c r="E7" s="178">
        <v>101</v>
      </c>
      <c r="G7" s="49">
        <v>2.7149999999999999</v>
      </c>
      <c r="H7" s="50">
        <v>1.1100000000000001</v>
      </c>
      <c r="I7" s="50" t="s">
        <v>200</v>
      </c>
      <c r="J7" s="51" t="s">
        <v>199</v>
      </c>
      <c r="K7" s="197"/>
      <c r="L7" s="49">
        <v>6</v>
      </c>
      <c r="M7" s="50">
        <v>7.3</v>
      </c>
      <c r="N7" s="51">
        <v>0</v>
      </c>
      <c r="P7" s="3"/>
      <c r="Q7" s="197"/>
      <c r="R7" s="197"/>
      <c r="S7" s="197"/>
      <c r="T7" s="197"/>
      <c r="U7" s="197"/>
      <c r="V7" s="197"/>
      <c r="W7" s="197"/>
      <c r="X7" s="197"/>
      <c r="Y7" s="197"/>
      <c r="Z7" s="197"/>
      <c r="AA7" s="197"/>
      <c r="AB7" s="197"/>
      <c r="AC7" s="197"/>
      <c r="AD7" s="197"/>
      <c r="AE7" s="5"/>
      <c r="AF7" s="31"/>
    </row>
    <row r="8" spans="2:33" x14ac:dyDescent="0.25">
      <c r="B8" s="171">
        <v>8</v>
      </c>
      <c r="C8" s="171">
        <v>8.3140000000000001</v>
      </c>
      <c r="D8" s="171">
        <v>3</v>
      </c>
      <c r="E8" s="178">
        <v>100</v>
      </c>
      <c r="G8" s="49">
        <v>2.8149999999999999</v>
      </c>
      <c r="H8" s="50">
        <v>1.23</v>
      </c>
      <c r="I8" s="50" t="s">
        <v>200</v>
      </c>
      <c r="J8" s="51" t="s">
        <v>199</v>
      </c>
      <c r="K8" s="197"/>
      <c r="L8" s="49">
        <v>7</v>
      </c>
      <c r="M8" s="50">
        <v>10</v>
      </c>
      <c r="N8" s="51">
        <v>0</v>
      </c>
      <c r="P8" s="3"/>
      <c r="Q8" s="197"/>
      <c r="R8" s="197"/>
      <c r="S8" s="197"/>
      <c r="T8" s="197"/>
      <c r="U8" s="197"/>
      <c r="V8" s="197"/>
      <c r="W8" s="197"/>
      <c r="X8" s="197"/>
      <c r="Y8" s="197"/>
      <c r="Z8" s="197"/>
      <c r="AA8" s="197"/>
      <c r="AB8" s="197"/>
      <c r="AC8" s="197"/>
      <c r="AD8" s="197"/>
      <c r="AE8" s="5"/>
      <c r="AF8" s="31"/>
    </row>
    <row r="9" spans="2:33" x14ac:dyDescent="0.25">
      <c r="B9" s="171">
        <v>8.3140000000000001</v>
      </c>
      <c r="C9" s="171">
        <v>8.6289999999999996</v>
      </c>
      <c r="D9" s="171">
        <v>3</v>
      </c>
      <c r="E9" s="178">
        <v>78</v>
      </c>
      <c r="G9" s="49">
        <v>2.8849999999999998</v>
      </c>
      <c r="H9" s="50">
        <v>1.1100000000000001</v>
      </c>
      <c r="I9" s="50" t="s">
        <v>200</v>
      </c>
      <c r="J9" s="51" t="s">
        <v>199</v>
      </c>
      <c r="K9" s="197"/>
      <c r="L9" s="49">
        <v>8</v>
      </c>
      <c r="M9" s="50">
        <v>12.93</v>
      </c>
      <c r="N9" s="51">
        <v>0</v>
      </c>
      <c r="P9" s="3"/>
      <c r="Q9" s="197"/>
      <c r="R9" s="197"/>
      <c r="S9" s="197"/>
      <c r="T9" s="197"/>
      <c r="U9" s="197"/>
      <c r="V9" s="197"/>
      <c r="W9" s="197"/>
      <c r="X9" s="197"/>
      <c r="Y9" s="197"/>
      <c r="Z9" s="197"/>
      <c r="AA9" s="197"/>
      <c r="AB9" s="197"/>
      <c r="AC9" s="197"/>
      <c r="AD9" s="197"/>
      <c r="AE9" s="5"/>
      <c r="AF9" s="31"/>
    </row>
    <row r="10" spans="2:33" x14ac:dyDescent="0.25">
      <c r="B10" s="171">
        <v>8.6289999999999996</v>
      </c>
      <c r="C10" s="171">
        <v>8.9429999999999996</v>
      </c>
      <c r="D10" s="171">
        <v>3</v>
      </c>
      <c r="E10" s="178">
        <v>73</v>
      </c>
      <c r="G10" s="49">
        <v>2.89</v>
      </c>
      <c r="H10" s="50">
        <v>1.23</v>
      </c>
      <c r="I10" s="50" t="s">
        <v>200</v>
      </c>
      <c r="J10" s="51" t="s">
        <v>199</v>
      </c>
      <c r="K10" s="197"/>
      <c r="L10" s="49">
        <v>9</v>
      </c>
      <c r="M10" s="50">
        <v>17.399999999999999</v>
      </c>
      <c r="N10" s="51">
        <v>0</v>
      </c>
      <c r="P10" s="3"/>
      <c r="Q10" s="197"/>
      <c r="R10" s="197"/>
      <c r="S10" s="197"/>
      <c r="T10" s="197"/>
      <c r="U10" s="197"/>
      <c r="V10" s="197"/>
      <c r="W10" s="197"/>
      <c r="X10" s="197"/>
      <c r="Y10" s="197"/>
      <c r="Z10" s="197"/>
      <c r="AA10" s="197"/>
      <c r="AB10" s="197"/>
      <c r="AC10" s="197"/>
      <c r="AD10" s="197"/>
      <c r="AE10" s="5"/>
      <c r="AF10" s="31"/>
    </row>
    <row r="11" spans="2:33" x14ac:dyDescent="0.25">
      <c r="B11" s="171">
        <v>8.9429999999999996</v>
      </c>
      <c r="C11" s="171">
        <v>9.2579999999999991</v>
      </c>
      <c r="D11" s="171">
        <v>3</v>
      </c>
      <c r="E11" s="178">
        <v>78</v>
      </c>
      <c r="G11" s="49">
        <v>3.165</v>
      </c>
      <c r="H11" s="50">
        <v>1.23</v>
      </c>
      <c r="I11" s="50" t="s">
        <v>200</v>
      </c>
      <c r="J11" s="51" t="s">
        <v>199</v>
      </c>
      <c r="K11" s="197"/>
      <c r="L11" s="49">
        <v>10</v>
      </c>
      <c r="M11" s="50">
        <v>29.7</v>
      </c>
      <c r="N11" s="51">
        <v>1</v>
      </c>
      <c r="P11" s="3"/>
      <c r="Q11" s="197"/>
      <c r="R11" s="197"/>
      <c r="S11" s="197"/>
      <c r="T11" s="197"/>
      <c r="U11" s="197"/>
      <c r="V11" s="197"/>
      <c r="W11" s="197"/>
      <c r="X11" s="197"/>
      <c r="Y11" s="197"/>
      <c r="Z11" s="197"/>
      <c r="AA11" s="197"/>
      <c r="AB11" s="197"/>
      <c r="AC11" s="197"/>
      <c r="AD11" s="197"/>
      <c r="AE11" s="5"/>
      <c r="AF11" s="31"/>
    </row>
    <row r="12" spans="2:33" x14ac:dyDescent="0.25">
      <c r="B12" s="171">
        <v>9.2579999999999991</v>
      </c>
      <c r="C12" s="171">
        <v>9.49</v>
      </c>
      <c r="D12" s="171">
        <v>2.2189999999999999</v>
      </c>
      <c r="E12" s="178">
        <v>83</v>
      </c>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F12" s="31"/>
    </row>
    <row r="13" spans="2:33" x14ac:dyDescent="0.25">
      <c r="B13" s="171">
        <v>9.49</v>
      </c>
      <c r="C13" s="171">
        <v>9.6999999999999993</v>
      </c>
      <c r="D13" s="171">
        <v>2</v>
      </c>
      <c r="E13" s="178">
        <v>93</v>
      </c>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F13" s="31"/>
    </row>
    <row r="14" spans="2:33" ht="15.75" thickBot="1" x14ac:dyDescent="0.3">
      <c r="B14" s="171">
        <v>9.6999999999999993</v>
      </c>
      <c r="C14" s="171">
        <v>9.6999999999999993</v>
      </c>
      <c r="D14" s="171">
        <v>2.0110000000000001</v>
      </c>
      <c r="E14" s="178">
        <v>93</v>
      </c>
      <c r="G14" s="49">
        <v>3.4</v>
      </c>
      <c r="H14" s="50">
        <v>3</v>
      </c>
      <c r="I14" s="50" t="s">
        <v>198</v>
      </c>
      <c r="J14" s="51" t="s">
        <v>199</v>
      </c>
      <c r="K14" s="197"/>
      <c r="L14" s="110">
        <v>13</v>
      </c>
      <c r="M14" s="111">
        <f>SUM(D2:D36)-5</f>
        <v>77.33</v>
      </c>
      <c r="N14" s="112">
        <v>0</v>
      </c>
      <c r="P14" s="3"/>
      <c r="Q14" s="197"/>
      <c r="R14" s="197"/>
      <c r="S14" s="197"/>
      <c r="T14" s="197"/>
      <c r="U14" s="197"/>
      <c r="V14" s="197"/>
      <c r="W14" s="197"/>
      <c r="X14" s="197"/>
      <c r="Y14" s="197"/>
      <c r="Z14" s="197"/>
      <c r="AA14" s="197"/>
      <c r="AB14" s="197"/>
      <c r="AC14" s="197"/>
      <c r="AD14" s="197"/>
      <c r="AE14" s="5"/>
      <c r="AF14" s="31"/>
    </row>
    <row r="15" spans="2:33" x14ac:dyDescent="0.25">
      <c r="B15" s="171">
        <v>9.6999999999999993</v>
      </c>
      <c r="C15" s="171">
        <v>9.6999999999999993</v>
      </c>
      <c r="D15" s="171">
        <v>3</v>
      </c>
      <c r="E15" s="178">
        <v>83</v>
      </c>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c r="AF15" s="31"/>
    </row>
    <row r="16" spans="2:33" x14ac:dyDescent="0.25">
      <c r="B16" s="171">
        <v>9.6999999999999993</v>
      </c>
      <c r="C16" s="171">
        <v>9.6999999999999993</v>
      </c>
      <c r="D16" s="171">
        <v>3</v>
      </c>
      <c r="E16" s="178">
        <v>83</v>
      </c>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B17" s="171">
        <v>9.6999999999999993</v>
      </c>
      <c r="C17" s="171">
        <v>9.6999999999999993</v>
      </c>
      <c r="D17" s="171">
        <v>3</v>
      </c>
      <c r="E17" s="178">
        <v>83</v>
      </c>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B18" s="171">
        <v>9.6999999999999993</v>
      </c>
      <c r="C18" s="171">
        <v>9.6999999999999993</v>
      </c>
      <c r="D18" s="171">
        <v>3</v>
      </c>
      <c r="E18" s="178">
        <v>84</v>
      </c>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B19" s="171">
        <v>9.6999999999999993</v>
      </c>
      <c r="C19" s="171">
        <v>9.6999999999999993</v>
      </c>
      <c r="D19" s="171">
        <v>3</v>
      </c>
      <c r="E19" s="178">
        <v>86</v>
      </c>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B20" s="171">
        <v>9.6999999999999993</v>
      </c>
      <c r="C20" s="171">
        <v>9.6999999999999993</v>
      </c>
      <c r="D20" s="171">
        <v>3</v>
      </c>
      <c r="E20" s="178">
        <v>88</v>
      </c>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B21" s="171">
        <v>9.6999999999999993</v>
      </c>
      <c r="C21" s="171">
        <v>9.6999999999999993</v>
      </c>
      <c r="D21" s="171">
        <v>3</v>
      </c>
      <c r="E21" s="178">
        <v>88</v>
      </c>
      <c r="G21" s="49">
        <v>6.9320000000000004</v>
      </c>
      <c r="H21" s="50">
        <v>1.1599999999999999</v>
      </c>
      <c r="I21" s="50" t="s">
        <v>197</v>
      </c>
      <c r="J21" s="51" t="s">
        <v>199</v>
      </c>
      <c r="K21" s="197"/>
    </row>
    <row r="22" spans="2:31" x14ac:dyDescent="0.25">
      <c r="B22" s="171">
        <v>9.6999999999999993</v>
      </c>
      <c r="C22" s="171">
        <v>9.6999999999999993</v>
      </c>
      <c r="D22" s="171">
        <v>3</v>
      </c>
      <c r="E22" s="178">
        <v>88</v>
      </c>
      <c r="G22" s="49">
        <v>7.2880000000000003</v>
      </c>
      <c r="H22" s="50">
        <v>1.1599999999999999</v>
      </c>
      <c r="I22" s="50" t="s">
        <v>197</v>
      </c>
      <c r="J22" s="51" t="s">
        <v>199</v>
      </c>
      <c r="K22" s="197"/>
    </row>
    <row r="23" spans="2:31" x14ac:dyDescent="0.25">
      <c r="B23" s="171">
        <v>9.6999999999999993</v>
      </c>
      <c r="C23" s="171">
        <v>9.6999999999999993</v>
      </c>
      <c r="D23" s="171">
        <v>3</v>
      </c>
      <c r="E23" s="178">
        <v>87</v>
      </c>
      <c r="G23" s="49">
        <v>8.6</v>
      </c>
      <c r="H23" s="50">
        <v>0.97599999999999998</v>
      </c>
      <c r="I23" s="50" t="s">
        <v>200</v>
      </c>
      <c r="J23" s="51" t="s">
        <v>71</v>
      </c>
      <c r="K23" s="197"/>
    </row>
    <row r="24" spans="2:31" x14ac:dyDescent="0.25">
      <c r="B24" s="171">
        <v>9.6999999999999993</v>
      </c>
      <c r="C24" s="171">
        <v>9.6999999999999993</v>
      </c>
      <c r="D24" s="171">
        <v>3</v>
      </c>
      <c r="E24" s="178">
        <v>84</v>
      </c>
      <c r="G24" s="49">
        <v>12.1</v>
      </c>
      <c r="H24" s="50">
        <v>1.0509999999999999</v>
      </c>
      <c r="I24" s="50" t="s">
        <v>200</v>
      </c>
      <c r="J24" s="51" t="s">
        <v>71</v>
      </c>
      <c r="K24" s="197"/>
    </row>
    <row r="25" spans="2:31" x14ac:dyDescent="0.25">
      <c r="B25" s="171">
        <v>9.6999999999999993</v>
      </c>
      <c r="C25" s="171">
        <v>9.6999999999999993</v>
      </c>
      <c r="D25" s="171">
        <v>3</v>
      </c>
      <c r="E25" s="178">
        <v>83</v>
      </c>
      <c r="G25" s="49">
        <v>13.092000000000001</v>
      </c>
      <c r="H25" s="50">
        <v>1.1000000000000001</v>
      </c>
      <c r="I25" s="50" t="s">
        <v>197</v>
      </c>
      <c r="J25" s="51" t="s">
        <v>199</v>
      </c>
      <c r="K25" s="197"/>
    </row>
    <row r="26" spans="2:31" x14ac:dyDescent="0.25">
      <c r="B26" s="171">
        <v>9.6999999999999993</v>
      </c>
      <c r="C26" s="171">
        <v>9.6999999999999993</v>
      </c>
      <c r="D26" s="171">
        <v>3</v>
      </c>
      <c r="E26" s="178">
        <v>73</v>
      </c>
      <c r="G26" s="49">
        <v>13.448</v>
      </c>
      <c r="H26" s="50">
        <v>1.1000000000000001</v>
      </c>
      <c r="I26" s="50" t="s">
        <v>197</v>
      </c>
      <c r="J26" s="51" t="s">
        <v>199</v>
      </c>
      <c r="K26" s="197"/>
    </row>
    <row r="27" spans="2:31" x14ac:dyDescent="0.25">
      <c r="B27" s="171">
        <v>9.6999999999999993</v>
      </c>
      <c r="C27" s="171">
        <v>9.6999999999999993</v>
      </c>
      <c r="D27" s="171">
        <v>3</v>
      </c>
      <c r="E27" s="178">
        <v>73</v>
      </c>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B28" s="171">
        <v>9.6999999999999993</v>
      </c>
      <c r="C28" s="171">
        <v>9.6999999999999993</v>
      </c>
      <c r="D28" s="171">
        <v>3</v>
      </c>
      <c r="E28" s="178">
        <v>73</v>
      </c>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B29" s="171">
        <v>9.6999999999999993</v>
      </c>
      <c r="C29" s="171">
        <v>9.6999999999999993</v>
      </c>
      <c r="D29" s="171">
        <v>3</v>
      </c>
      <c r="E29" s="178">
        <v>73</v>
      </c>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B30" s="171">
        <v>9.6999999999999993</v>
      </c>
      <c r="C30" s="171">
        <v>9.6999999999999993</v>
      </c>
      <c r="D30" s="171">
        <v>3</v>
      </c>
      <c r="E30" s="178">
        <v>73</v>
      </c>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171">
        <v>9.6999999999999993</v>
      </c>
      <c r="C31" s="171">
        <v>9.6999999999999993</v>
      </c>
      <c r="D31" s="171">
        <v>2.6</v>
      </c>
      <c r="E31" s="178">
        <v>73</v>
      </c>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163"/>
      <c r="C33" s="163"/>
      <c r="D33" s="164"/>
      <c r="E33" s="164"/>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163"/>
      <c r="C34" s="163"/>
      <c r="D34" s="163"/>
      <c r="E34" s="164"/>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163"/>
      <c r="C35" s="163"/>
      <c r="D35" s="163"/>
      <c r="E35" s="164"/>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163"/>
      <c r="C36" s="163"/>
      <c r="D36" s="163"/>
      <c r="E36" s="164"/>
      <c r="G36" s="6"/>
      <c r="H36" s="7"/>
      <c r="I36" s="197"/>
      <c r="J36" s="5"/>
      <c r="K36" s="197"/>
      <c r="P36" s="6"/>
      <c r="Q36" s="7"/>
      <c r="R36" s="7"/>
      <c r="S36" s="7"/>
      <c r="T36" s="7"/>
      <c r="U36" s="7"/>
      <c r="V36" s="7"/>
      <c r="W36" s="7"/>
      <c r="X36" s="7"/>
      <c r="Y36" s="7"/>
      <c r="Z36" s="7"/>
      <c r="AA36" s="7"/>
      <c r="AB36" s="7"/>
      <c r="AC36" s="7"/>
      <c r="AD36" s="7"/>
      <c r="AE36" s="8"/>
    </row>
    <row r="37" spans="2:31" x14ac:dyDescent="0.25">
      <c r="B37" s="163"/>
      <c r="C37" s="163"/>
      <c r="D37" s="163"/>
      <c r="E37" s="164"/>
      <c r="I37" s="197"/>
      <c r="J37" s="5"/>
    </row>
    <row r="38" spans="2:31" x14ac:dyDescent="0.25">
      <c r="B38" s="163"/>
      <c r="C38" s="163"/>
      <c r="D38" s="163"/>
      <c r="E38" s="164"/>
      <c r="I38" s="197"/>
      <c r="J38" s="5"/>
    </row>
    <row r="39" spans="2:31" x14ac:dyDescent="0.25">
      <c r="B39" s="163"/>
      <c r="C39" s="163"/>
      <c r="D39" s="163"/>
      <c r="E39" s="164"/>
      <c r="I39" s="197"/>
      <c r="J39" s="5"/>
    </row>
    <row r="40" spans="2:31" x14ac:dyDescent="0.25">
      <c r="B40" s="163"/>
      <c r="C40" s="163"/>
      <c r="D40" s="163"/>
      <c r="E40" s="164"/>
      <c r="I40" s="197"/>
      <c r="J40" s="5"/>
    </row>
    <row r="41" spans="2:31" x14ac:dyDescent="0.25">
      <c r="B41" s="163"/>
      <c r="C41" s="163"/>
      <c r="D41" s="163"/>
      <c r="E41" s="164"/>
      <c r="I41" s="197"/>
      <c r="J41" s="5"/>
    </row>
    <row r="42" spans="2:31" x14ac:dyDescent="0.25">
      <c r="B42" s="163"/>
      <c r="C42" s="163"/>
      <c r="D42" s="163"/>
      <c r="E42" s="164"/>
      <c r="I42" s="197"/>
      <c r="J42" s="5"/>
    </row>
    <row r="43" spans="2:31" x14ac:dyDescent="0.25">
      <c r="B43" s="163"/>
      <c r="C43" s="163"/>
      <c r="D43" s="163"/>
      <c r="E43" s="164"/>
      <c r="I43" s="197"/>
      <c r="J43" s="5"/>
    </row>
    <row r="44" spans="2:31" x14ac:dyDescent="0.25">
      <c r="B44" s="163"/>
      <c r="C44" s="163"/>
      <c r="D44" s="163"/>
      <c r="E44" s="164"/>
      <c r="I44" s="197"/>
      <c r="J44" s="5"/>
    </row>
    <row r="45" spans="2:31" x14ac:dyDescent="0.25">
      <c r="B45" s="163"/>
      <c r="C45" s="163"/>
      <c r="D45" s="163"/>
      <c r="E45" s="164"/>
      <c r="I45" s="197"/>
      <c r="J45" s="5"/>
    </row>
    <row r="46" spans="2:31" x14ac:dyDescent="0.25">
      <c r="B46" s="163"/>
      <c r="C46" s="163"/>
      <c r="D46" s="163"/>
      <c r="E46" s="164"/>
      <c r="I46" s="197"/>
      <c r="J46" s="5"/>
    </row>
    <row r="47" spans="2:31" x14ac:dyDescent="0.25">
      <c r="B47" s="163"/>
      <c r="C47" s="163"/>
      <c r="D47" s="163"/>
      <c r="E47" s="164"/>
      <c r="I47" s="197"/>
      <c r="J47" s="5"/>
    </row>
    <row r="48" spans="2:31" x14ac:dyDescent="0.25">
      <c r="B48" s="163"/>
      <c r="C48" s="163"/>
      <c r="D48" s="163"/>
      <c r="E48" s="164"/>
      <c r="I48" s="197"/>
      <c r="J48" s="5"/>
    </row>
    <row r="49" spans="1:10" x14ac:dyDescent="0.25">
      <c r="B49" s="163"/>
      <c r="C49" s="163"/>
      <c r="D49" s="163"/>
      <c r="E49" s="164"/>
      <c r="I49" s="197"/>
      <c r="J49" s="5"/>
    </row>
    <row r="50" spans="1:10" x14ac:dyDescent="0.25">
      <c r="B50" s="163"/>
      <c r="C50" s="163"/>
      <c r="D50" s="163"/>
      <c r="E50" s="164"/>
      <c r="I50" s="197"/>
      <c r="J50" s="5"/>
    </row>
    <row r="51" spans="1:10" x14ac:dyDescent="0.25">
      <c r="B51" s="163"/>
      <c r="C51" s="163"/>
      <c r="D51" s="163"/>
      <c r="E51" s="164"/>
      <c r="I51" s="197"/>
      <c r="J51" s="5"/>
    </row>
    <row r="52" spans="1:10" x14ac:dyDescent="0.25">
      <c r="B52" s="163"/>
      <c r="C52" s="163"/>
      <c r="D52" s="163"/>
      <c r="E52" s="164"/>
      <c r="I52" s="197"/>
      <c r="J52" s="5"/>
    </row>
    <row r="53" spans="1:10" x14ac:dyDescent="0.25">
      <c r="B53" s="163"/>
      <c r="C53" s="163"/>
      <c r="D53" s="163"/>
      <c r="E53" s="164"/>
      <c r="I53" s="197"/>
      <c r="J53" s="5"/>
    </row>
    <row r="54" spans="1:10" x14ac:dyDescent="0.25">
      <c r="B54" s="163"/>
      <c r="C54" s="163"/>
      <c r="D54" s="163"/>
      <c r="E54" s="164"/>
      <c r="I54" s="197"/>
      <c r="J54" s="5"/>
    </row>
    <row r="55" spans="1:10" x14ac:dyDescent="0.25">
      <c r="B55" s="163"/>
      <c r="C55" s="163"/>
      <c r="D55" s="163"/>
      <c r="E55" s="164"/>
      <c r="I55" s="197"/>
      <c r="J55" s="5"/>
    </row>
    <row r="56" spans="1:10" x14ac:dyDescent="0.25">
      <c r="B56" s="163"/>
      <c r="C56" s="163"/>
      <c r="D56" s="163"/>
      <c r="E56" s="164"/>
      <c r="I56" s="197"/>
      <c r="J56" s="5"/>
    </row>
    <row r="57" spans="1:10" x14ac:dyDescent="0.25">
      <c r="B57" s="163"/>
      <c r="C57" s="163"/>
      <c r="D57" s="163"/>
      <c r="E57" s="164"/>
      <c r="I57" s="197"/>
      <c r="J57" s="5"/>
    </row>
    <row r="58" spans="1:10" x14ac:dyDescent="0.25">
      <c r="B58" s="163"/>
      <c r="C58" s="163"/>
      <c r="D58" s="163"/>
      <c r="E58" s="164"/>
      <c r="I58" s="197"/>
      <c r="J58" s="5"/>
    </row>
    <row r="59" spans="1:10" x14ac:dyDescent="0.25">
      <c r="B59" s="163"/>
      <c r="C59" s="163"/>
      <c r="D59" s="163"/>
      <c r="E59" s="164"/>
      <c r="I59" s="197"/>
      <c r="J59" s="5"/>
    </row>
    <row r="60" spans="1:10" x14ac:dyDescent="0.25">
      <c r="A60" s="194" t="s">
        <v>45</v>
      </c>
      <c r="B60" s="163"/>
      <c r="C60" s="163"/>
      <c r="D60" s="163"/>
      <c r="E60" s="164"/>
      <c r="I60" s="197"/>
      <c r="J60" s="5"/>
    </row>
    <row r="61" spans="1:10" x14ac:dyDescent="0.25">
      <c r="A61" s="194" t="s">
        <v>152</v>
      </c>
      <c r="B61" s="163"/>
      <c r="C61" s="163"/>
      <c r="D61" s="163"/>
      <c r="E61" s="164"/>
      <c r="I61" s="197"/>
      <c r="J61" s="5"/>
    </row>
    <row r="62" spans="1:10" x14ac:dyDescent="0.25">
      <c r="A62" s="194" t="s">
        <v>76</v>
      </c>
      <c r="B62" s="163"/>
      <c r="C62" s="163"/>
      <c r="D62" s="163"/>
      <c r="E62" s="164"/>
      <c r="I62" s="197"/>
      <c r="J62" s="5"/>
    </row>
    <row r="63" spans="1:10" x14ac:dyDescent="0.25">
      <c r="A63" s="194" t="s">
        <v>227</v>
      </c>
      <c r="B63" s="194"/>
      <c r="I63" s="197"/>
      <c r="J63" s="5"/>
    </row>
    <row r="67" spans="1:2" x14ac:dyDescent="0.25">
      <c r="A67" s="194" t="s">
        <v>223</v>
      </c>
      <c r="B67" s="194"/>
    </row>
    <row r="68" spans="1:2" x14ac:dyDescent="0.25">
      <c r="A68" s="194" t="s">
        <v>224</v>
      </c>
      <c r="B68" s="194"/>
    </row>
    <row r="69" spans="1:2" x14ac:dyDescent="0.25">
      <c r="A69" s="194" t="s">
        <v>228</v>
      </c>
      <c r="B69" s="194"/>
    </row>
    <row r="70" spans="1:2" x14ac:dyDescent="0.25">
      <c r="A70" s="194" t="s">
        <v>229</v>
      </c>
      <c r="B70" s="194"/>
    </row>
    <row r="71" spans="1:2" x14ac:dyDescent="0.25">
      <c r="A71" s="194" t="s">
        <v>225</v>
      </c>
      <c r="B71" s="194"/>
    </row>
  </sheetData>
  <conditionalFormatting sqref="Y2:AB5">
    <cfRule type="expression" dxfId="659" priority="4">
      <formula>$T2="Stevens"</formula>
    </cfRule>
  </conditionalFormatting>
  <conditionalFormatting sqref="U2:X5">
    <cfRule type="expression" dxfId="658" priority="3">
      <formula>$T2="Alm_Hamre"</formula>
    </cfRule>
  </conditionalFormatting>
  <conditionalFormatting sqref="U2:X5">
    <cfRule type="expression" dxfId="657" priority="2">
      <formula>$T2="ICP_18"</formula>
    </cfRule>
  </conditionalFormatting>
  <conditionalFormatting sqref="U2:X5">
    <cfRule type="expression" dxfId="656" priority="1">
      <formula>$T$2="Stevens"</formula>
    </cfRule>
  </conditionalFormatting>
  <dataValidations count="2">
    <dataValidation type="list" allowBlank="1" showInputMessage="1" showErrorMessage="1" sqref="T2:T5" xr:uid="{64E60FAC-4F79-4774-A3DE-865AEE2E90AF}">
      <formula1>$A$60:$A$63</formula1>
    </dataValidation>
    <dataValidation type="list" allowBlank="1" showInputMessage="1" showErrorMessage="1" sqref="S2:S5" xr:uid="{17982C5C-BB0C-4A5E-A121-3CC1986D1804}">
      <formula1>$A$67:$A$71</formula1>
    </dataValidation>
  </dataValidations>
  <pageMargins left="0.7" right="0.7" top="0.75" bottom="0.75" header="0.3" footer="0.3"/>
  <pageSetup paperSize="9" orientation="portrait" horizontalDpi="300" verticalDpi="30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62EE-6587-48C0-A8A5-63D7F620B962}">
  <dimension ref="A1:AG71"/>
  <sheetViews>
    <sheetView zoomScale="70" zoomScaleNormal="70" workbookViewId="0">
      <selection activeCell="R53" sqref="R5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8">
        <v>100</v>
      </c>
      <c r="G2" s="49">
        <v>0.215</v>
      </c>
      <c r="H2" s="50">
        <v>1.383</v>
      </c>
      <c r="I2" s="50" t="s">
        <v>197</v>
      </c>
      <c r="J2" s="51" t="s">
        <v>71</v>
      </c>
      <c r="K2" s="4"/>
      <c r="L2" s="107">
        <v>1</v>
      </c>
      <c r="M2" s="108">
        <v>2</v>
      </c>
      <c r="N2" s="109">
        <v>0</v>
      </c>
      <c r="P2" s="113">
        <v>1</v>
      </c>
      <c r="Q2" s="113">
        <v>0</v>
      </c>
      <c r="R2" s="113">
        <v>2</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8">
        <v>100</v>
      </c>
      <c r="G3" s="49">
        <v>1.1000000000000001</v>
      </c>
      <c r="H3" s="50">
        <v>3</v>
      </c>
      <c r="I3" s="50" t="s">
        <v>198</v>
      </c>
      <c r="J3" s="51" t="s">
        <v>199</v>
      </c>
      <c r="K3" s="4"/>
      <c r="L3" s="49">
        <v>2</v>
      </c>
      <c r="M3" s="50">
        <v>3</v>
      </c>
      <c r="N3" s="51">
        <v>0</v>
      </c>
      <c r="P3" s="113">
        <v>2</v>
      </c>
      <c r="Q3" s="113">
        <f>R2</f>
        <v>2</v>
      </c>
      <c r="R3" s="113">
        <v>11.3</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8">
        <v>89</v>
      </c>
      <c r="G4" s="49">
        <v>1.25</v>
      </c>
      <c r="H4" s="50">
        <v>1.27</v>
      </c>
      <c r="I4" s="50" t="s">
        <v>197</v>
      </c>
      <c r="J4" s="51" t="s">
        <v>199</v>
      </c>
      <c r="K4" s="4"/>
      <c r="L4" s="49">
        <v>3</v>
      </c>
      <c r="M4" s="50">
        <v>3.7</v>
      </c>
      <c r="N4" s="51">
        <v>0</v>
      </c>
      <c r="P4" s="113">
        <v>3</v>
      </c>
      <c r="Q4" s="113">
        <f t="shared" ref="Q4:Q5" si="0">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8">
        <v>89</v>
      </c>
      <c r="G5" s="49">
        <v>1.35</v>
      </c>
      <c r="H5" s="50">
        <v>1.27</v>
      </c>
      <c r="I5" s="50" t="s">
        <v>197</v>
      </c>
      <c r="J5" s="51" t="s">
        <v>199</v>
      </c>
      <c r="K5" s="4"/>
      <c r="L5" s="49">
        <v>4</v>
      </c>
      <c r="M5" s="50">
        <v>5</v>
      </c>
      <c r="N5" s="51">
        <v>0</v>
      </c>
      <c r="P5" s="113">
        <v>4</v>
      </c>
      <c r="Q5" s="113">
        <f t="shared" si="0"/>
        <v>16.600000000000001</v>
      </c>
      <c r="R5" s="113">
        <v>50</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8">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71">
        <v>8</v>
      </c>
      <c r="C7" s="171">
        <v>8</v>
      </c>
      <c r="D7" s="171">
        <v>2</v>
      </c>
      <c r="E7" s="178">
        <v>101</v>
      </c>
      <c r="G7" s="49">
        <v>2.7149999999999999</v>
      </c>
      <c r="H7" s="50">
        <v>1.1100000000000001</v>
      </c>
      <c r="I7" s="50" t="s">
        <v>200</v>
      </c>
      <c r="J7" s="51" t="s">
        <v>199</v>
      </c>
      <c r="K7" s="4"/>
      <c r="L7" s="49">
        <v>6</v>
      </c>
      <c r="M7" s="50">
        <v>7.3</v>
      </c>
      <c r="N7" s="51">
        <v>0</v>
      </c>
      <c r="P7" s="3"/>
      <c r="Q7" s="4"/>
      <c r="R7" s="4"/>
      <c r="S7" s="4"/>
      <c r="T7" s="4"/>
      <c r="U7" s="4"/>
      <c r="V7" s="4"/>
      <c r="W7" s="4"/>
      <c r="X7" s="4"/>
      <c r="Y7" s="4"/>
      <c r="Z7" s="4"/>
      <c r="AA7" s="4"/>
      <c r="AB7" s="4"/>
      <c r="AC7" s="4"/>
      <c r="AD7" s="4"/>
      <c r="AE7" s="5"/>
      <c r="AF7" s="31"/>
    </row>
    <row r="8" spans="2:33" x14ac:dyDescent="0.25">
      <c r="B8" s="171">
        <v>8</v>
      </c>
      <c r="C8" s="171">
        <v>8.3140000000000001</v>
      </c>
      <c r="D8" s="171">
        <v>3</v>
      </c>
      <c r="E8" s="178">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8">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8">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8">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8">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8">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2.0110000000000001</v>
      </c>
      <c r="E14" s="178">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3</v>
      </c>
      <c r="E15" s="178">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8">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8">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8">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8">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8">
        <v>88</v>
      </c>
      <c r="G21" s="49">
        <v>6.9320000000000004</v>
      </c>
      <c r="H21" s="50">
        <v>1.1599999999999999</v>
      </c>
      <c r="I21" s="50" t="s">
        <v>197</v>
      </c>
      <c r="J21" s="51" t="s">
        <v>199</v>
      </c>
      <c r="K21" s="4"/>
    </row>
    <row r="22" spans="2:31" x14ac:dyDescent="0.25">
      <c r="B22" s="171">
        <v>9.6999999999999993</v>
      </c>
      <c r="C22" s="171">
        <v>9.6999999999999993</v>
      </c>
      <c r="D22" s="171">
        <v>3</v>
      </c>
      <c r="E22" s="178">
        <v>88</v>
      </c>
      <c r="G22" s="49">
        <v>7.2880000000000003</v>
      </c>
      <c r="H22" s="50">
        <v>1.1599999999999999</v>
      </c>
      <c r="I22" s="50" t="s">
        <v>197</v>
      </c>
      <c r="J22" s="51" t="s">
        <v>199</v>
      </c>
      <c r="K22" s="4"/>
    </row>
    <row r="23" spans="2:31" x14ac:dyDescent="0.25">
      <c r="B23" s="171">
        <v>9.6999999999999993</v>
      </c>
      <c r="C23" s="171">
        <v>9.6999999999999993</v>
      </c>
      <c r="D23" s="171">
        <v>3</v>
      </c>
      <c r="E23" s="178">
        <v>87</v>
      </c>
      <c r="G23" s="49">
        <v>8.6</v>
      </c>
      <c r="H23" s="50">
        <v>0.97599999999999998</v>
      </c>
      <c r="I23" s="50" t="s">
        <v>200</v>
      </c>
      <c r="J23" s="51" t="s">
        <v>71</v>
      </c>
      <c r="K23" s="4"/>
    </row>
    <row r="24" spans="2:31" x14ac:dyDescent="0.25">
      <c r="B24" s="171">
        <v>9.6999999999999993</v>
      </c>
      <c r="C24" s="171">
        <v>9.6999999999999993</v>
      </c>
      <c r="D24" s="171">
        <v>3</v>
      </c>
      <c r="E24" s="178">
        <v>84</v>
      </c>
      <c r="G24" s="49">
        <v>12.1</v>
      </c>
      <c r="H24" s="50">
        <v>1.0509999999999999</v>
      </c>
      <c r="I24" s="50" t="s">
        <v>200</v>
      </c>
      <c r="J24" s="51" t="s">
        <v>71</v>
      </c>
      <c r="K24" s="4"/>
    </row>
    <row r="25" spans="2:31" x14ac:dyDescent="0.25">
      <c r="B25" s="171">
        <v>9.6999999999999993</v>
      </c>
      <c r="C25" s="171">
        <v>9.6999999999999993</v>
      </c>
      <c r="D25" s="171">
        <v>3</v>
      </c>
      <c r="E25" s="178">
        <v>83</v>
      </c>
      <c r="G25" s="49">
        <v>13.092000000000001</v>
      </c>
      <c r="H25" s="50">
        <v>1.1000000000000001</v>
      </c>
      <c r="I25" s="50" t="s">
        <v>197</v>
      </c>
      <c r="J25" s="51" t="s">
        <v>199</v>
      </c>
      <c r="K25" s="4"/>
    </row>
    <row r="26" spans="2:31" x14ac:dyDescent="0.25">
      <c r="B26" s="171">
        <v>9.6999999999999993</v>
      </c>
      <c r="C26" s="171">
        <v>9.6999999999999993</v>
      </c>
      <c r="D26" s="171">
        <v>3</v>
      </c>
      <c r="E26" s="178">
        <v>73</v>
      </c>
      <c r="G26" s="49">
        <v>13.448</v>
      </c>
      <c r="H26" s="50">
        <v>1.1000000000000001</v>
      </c>
      <c r="I26" s="50" t="s">
        <v>197</v>
      </c>
      <c r="J26" s="51" t="s">
        <v>199</v>
      </c>
      <c r="K26" s="4"/>
    </row>
    <row r="27" spans="2:31" x14ac:dyDescent="0.25">
      <c r="B27" s="171">
        <v>9.6999999999999993</v>
      </c>
      <c r="C27" s="171">
        <v>9.6999999999999993</v>
      </c>
      <c r="D27" s="171">
        <v>3</v>
      </c>
      <c r="E27" s="178">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8">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8">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2.6</v>
      </c>
      <c r="E31" s="178">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5">
    <cfRule type="expression" dxfId="655" priority="4">
      <formula>$T2="Stevens"</formula>
    </cfRule>
  </conditionalFormatting>
  <conditionalFormatting sqref="U2:X5">
    <cfRule type="expression" dxfId="654" priority="3">
      <formula>$T2="Alm_Hamre"</formula>
    </cfRule>
  </conditionalFormatting>
  <conditionalFormatting sqref="U2:X5">
    <cfRule type="expression" dxfId="653" priority="2">
      <formula>$T2="ICP_18"</formula>
    </cfRule>
  </conditionalFormatting>
  <conditionalFormatting sqref="U2:X5">
    <cfRule type="expression" dxfId="652" priority="1">
      <formula>$T$2="Stevens"</formula>
    </cfRule>
  </conditionalFormatting>
  <dataValidations count="2">
    <dataValidation type="list" allowBlank="1" showInputMessage="1" showErrorMessage="1" sqref="T2:T5" xr:uid="{B65D30E0-8152-4477-8B14-6E0200FB67C4}">
      <formula1>$A$60:$A$63</formula1>
    </dataValidation>
    <dataValidation type="list" allowBlank="1" showInputMessage="1" showErrorMessage="1" sqref="S2:S5" xr:uid="{E8CAB0CC-A94C-4F10-8884-33CD72F003A5}">
      <formula1>$A$67:$A$71</formula1>
    </dataValidation>
  </dataValidations>
  <pageMargins left="0.7" right="0.7" top="0.75" bottom="0.75" header="0.3" footer="0.3"/>
  <pageSetup paperSize="9"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9A597-C27D-4CA7-909B-922C9A17BDBE}">
  <sheetPr codeName="Sheet60"/>
  <dimension ref="A1:AG71"/>
  <sheetViews>
    <sheetView zoomScale="70" zoomScaleNormal="70" workbookViewId="0">
      <selection activeCell="D34" sqref="D3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8">
        <v>100</v>
      </c>
      <c r="G2" s="49">
        <v>0.215</v>
      </c>
      <c r="H2" s="50">
        <v>1.383</v>
      </c>
      <c r="I2" s="50" t="s">
        <v>197</v>
      </c>
      <c r="J2" s="51" t="s">
        <v>71</v>
      </c>
      <c r="K2" s="4"/>
      <c r="L2" s="107">
        <v>1</v>
      </c>
      <c r="M2" s="108">
        <v>2</v>
      </c>
      <c r="N2" s="109">
        <v>0</v>
      </c>
      <c r="P2" s="113">
        <v>1</v>
      </c>
      <c r="Q2" s="113">
        <v>0</v>
      </c>
      <c r="R2" s="113">
        <v>2</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8">
        <v>100</v>
      </c>
      <c r="G3" s="49">
        <v>1.1000000000000001</v>
      </c>
      <c r="H3" s="50">
        <v>3</v>
      </c>
      <c r="I3" s="50" t="s">
        <v>198</v>
      </c>
      <c r="J3" s="51" t="s">
        <v>199</v>
      </c>
      <c r="K3" s="4"/>
      <c r="L3" s="49">
        <v>2</v>
      </c>
      <c r="M3" s="50">
        <v>3</v>
      </c>
      <c r="N3" s="51">
        <v>0</v>
      </c>
      <c r="P3" s="113">
        <v>2</v>
      </c>
      <c r="Q3" s="113">
        <f>R2</f>
        <v>2</v>
      </c>
      <c r="R3" s="113">
        <v>11.3</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8">
        <v>89</v>
      </c>
      <c r="G4" s="49">
        <v>1.25</v>
      </c>
      <c r="H4" s="50">
        <v>1.27</v>
      </c>
      <c r="I4" s="50" t="s">
        <v>197</v>
      </c>
      <c r="J4" s="51" t="s">
        <v>199</v>
      </c>
      <c r="K4" s="4"/>
      <c r="L4" s="49">
        <v>3</v>
      </c>
      <c r="M4" s="50">
        <v>3.7</v>
      </c>
      <c r="N4" s="51">
        <v>0</v>
      </c>
      <c r="P4" s="113">
        <v>3</v>
      </c>
      <c r="Q4" s="113">
        <f t="shared" ref="Q4:Q5" si="0">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8">
        <v>89</v>
      </c>
      <c r="G5" s="49">
        <v>1.35</v>
      </c>
      <c r="H5" s="50">
        <v>1.27</v>
      </c>
      <c r="I5" s="50" t="s">
        <v>197</v>
      </c>
      <c r="J5" s="51" t="s">
        <v>199</v>
      </c>
      <c r="K5" s="4"/>
      <c r="L5" s="49">
        <v>4</v>
      </c>
      <c r="M5" s="50">
        <v>5</v>
      </c>
      <c r="N5" s="51">
        <v>0</v>
      </c>
      <c r="P5" s="113">
        <v>4</v>
      </c>
      <c r="Q5" s="113">
        <f t="shared" si="0"/>
        <v>16.600000000000001</v>
      </c>
      <c r="R5" s="113">
        <v>50</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8">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71">
        <v>8</v>
      </c>
      <c r="C7" s="171">
        <v>8</v>
      </c>
      <c r="D7" s="171">
        <v>2</v>
      </c>
      <c r="E7" s="178">
        <v>101</v>
      </c>
      <c r="G7" s="49">
        <v>2.7149999999999999</v>
      </c>
      <c r="H7" s="50">
        <v>1.1100000000000001</v>
      </c>
      <c r="I7" s="50" t="s">
        <v>200</v>
      </c>
      <c r="J7" s="51" t="s">
        <v>199</v>
      </c>
      <c r="K7" s="4"/>
      <c r="L7" s="49">
        <v>6</v>
      </c>
      <c r="M7" s="50">
        <v>7.3</v>
      </c>
      <c r="N7" s="51">
        <v>0</v>
      </c>
      <c r="P7" s="3"/>
      <c r="Q7" s="4"/>
      <c r="R7" s="4"/>
      <c r="S7" s="4"/>
      <c r="T7" s="4"/>
      <c r="U7" s="4"/>
      <c r="V7" s="4"/>
      <c r="W7" s="4"/>
      <c r="X7" s="4"/>
      <c r="Y7" s="4"/>
      <c r="Z7" s="4"/>
      <c r="AA7" s="4"/>
      <c r="AB7" s="4"/>
      <c r="AC7" s="4"/>
      <c r="AD7" s="4"/>
      <c r="AE7" s="5"/>
      <c r="AF7" s="31"/>
    </row>
    <row r="8" spans="2:33" x14ac:dyDescent="0.25">
      <c r="B8" s="171">
        <v>8</v>
      </c>
      <c r="C8" s="171">
        <v>8.3140000000000001</v>
      </c>
      <c r="D8" s="171">
        <v>3</v>
      </c>
      <c r="E8" s="178">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8">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8">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8">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8">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8">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2.0110000000000001</v>
      </c>
      <c r="E14" s="178">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3</v>
      </c>
      <c r="E15" s="178">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8">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8">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8">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8">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8">
        <v>88</v>
      </c>
      <c r="G21" s="49">
        <v>6.9320000000000004</v>
      </c>
      <c r="H21" s="50">
        <v>1.1599999999999999</v>
      </c>
      <c r="I21" s="50" t="s">
        <v>197</v>
      </c>
      <c r="J21" s="51" t="s">
        <v>199</v>
      </c>
      <c r="K21" s="4"/>
    </row>
    <row r="22" spans="2:31" x14ac:dyDescent="0.25">
      <c r="B22" s="171">
        <v>9.6999999999999993</v>
      </c>
      <c r="C22" s="171">
        <v>9.6999999999999993</v>
      </c>
      <c r="D22" s="171">
        <v>3</v>
      </c>
      <c r="E22" s="178">
        <v>88</v>
      </c>
      <c r="G22" s="49">
        <v>7.2880000000000003</v>
      </c>
      <c r="H22" s="50">
        <v>1.1599999999999999</v>
      </c>
      <c r="I22" s="50" t="s">
        <v>197</v>
      </c>
      <c r="J22" s="51" t="s">
        <v>199</v>
      </c>
      <c r="K22" s="4"/>
    </row>
    <row r="23" spans="2:31" x14ac:dyDescent="0.25">
      <c r="B23" s="171">
        <v>9.6999999999999993</v>
      </c>
      <c r="C23" s="171">
        <v>9.6999999999999993</v>
      </c>
      <c r="D23" s="171">
        <v>3</v>
      </c>
      <c r="E23" s="178">
        <v>87</v>
      </c>
      <c r="G23" s="49">
        <v>8.6</v>
      </c>
      <c r="H23" s="50">
        <v>0.97599999999999998</v>
      </c>
      <c r="I23" s="50" t="s">
        <v>200</v>
      </c>
      <c r="J23" s="51" t="s">
        <v>71</v>
      </c>
      <c r="K23" s="4"/>
    </row>
    <row r="24" spans="2:31" x14ac:dyDescent="0.25">
      <c r="B24" s="171">
        <v>9.6999999999999993</v>
      </c>
      <c r="C24" s="171">
        <v>9.6999999999999993</v>
      </c>
      <c r="D24" s="171">
        <v>3</v>
      </c>
      <c r="E24" s="178">
        <v>84</v>
      </c>
      <c r="G24" s="49">
        <v>12.1</v>
      </c>
      <c r="H24" s="50">
        <v>1.0509999999999999</v>
      </c>
      <c r="I24" s="50" t="s">
        <v>200</v>
      </c>
      <c r="J24" s="51" t="s">
        <v>71</v>
      </c>
      <c r="K24" s="4"/>
    </row>
    <row r="25" spans="2:31" x14ac:dyDescent="0.25">
      <c r="B25" s="171">
        <v>9.6999999999999993</v>
      </c>
      <c r="C25" s="171">
        <v>9.6999999999999993</v>
      </c>
      <c r="D25" s="171">
        <v>3</v>
      </c>
      <c r="E25" s="178">
        <v>83</v>
      </c>
      <c r="G25" s="49">
        <v>13.092000000000001</v>
      </c>
      <c r="H25" s="50">
        <v>1.1000000000000001</v>
      </c>
      <c r="I25" s="50" t="s">
        <v>197</v>
      </c>
      <c r="J25" s="51" t="s">
        <v>199</v>
      </c>
      <c r="K25" s="4"/>
    </row>
    <row r="26" spans="2:31" x14ac:dyDescent="0.25">
      <c r="B26" s="171">
        <v>9.6999999999999993</v>
      </c>
      <c r="C26" s="171">
        <v>9.6999999999999993</v>
      </c>
      <c r="D26" s="171">
        <v>3</v>
      </c>
      <c r="E26" s="178">
        <v>73</v>
      </c>
      <c r="G26" s="49">
        <v>13.448</v>
      </c>
      <c r="H26" s="50">
        <v>1.1000000000000001</v>
      </c>
      <c r="I26" s="50" t="s">
        <v>197</v>
      </c>
      <c r="J26" s="51" t="s">
        <v>199</v>
      </c>
      <c r="K26" s="4"/>
    </row>
    <row r="27" spans="2:31" x14ac:dyDescent="0.25">
      <c r="B27" s="171">
        <v>9.6999999999999993</v>
      </c>
      <c r="C27" s="171">
        <v>9.6999999999999993</v>
      </c>
      <c r="D27" s="171">
        <v>3</v>
      </c>
      <c r="E27" s="178">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8">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8">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2.6</v>
      </c>
      <c r="E31" s="178">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5">
    <cfRule type="expression" dxfId="651" priority="4">
      <formula>$T2="Stevens"</formula>
    </cfRule>
  </conditionalFormatting>
  <conditionalFormatting sqref="U2:X5">
    <cfRule type="expression" dxfId="650" priority="3">
      <formula>$T2="Alm_Hamre"</formula>
    </cfRule>
  </conditionalFormatting>
  <conditionalFormatting sqref="U2:X5">
    <cfRule type="expression" dxfId="649" priority="2">
      <formula>$T2="ICP_18"</formula>
    </cfRule>
  </conditionalFormatting>
  <conditionalFormatting sqref="U2:X5">
    <cfRule type="expression" dxfId="648" priority="1">
      <formula>$T$2="Stevens"</formula>
    </cfRule>
  </conditionalFormatting>
  <dataValidations count="2">
    <dataValidation type="list" allowBlank="1" showInputMessage="1" showErrorMessage="1" sqref="S2:S5" xr:uid="{91B0B5EA-89B9-41B8-BC49-03122675B954}">
      <formula1>$A$67:$A$71</formula1>
    </dataValidation>
    <dataValidation type="list" allowBlank="1" showInputMessage="1" showErrorMessage="1" sqref="T2:T5" xr:uid="{F2C3F000-A085-429F-A1BC-D5C7558773C6}">
      <formula1>$A$60:$A$63</formula1>
    </dataValidation>
  </dataValidations>
  <pageMargins left="0.7" right="0.7" top="0.75" bottom="0.75" header="0.3" footer="0.3"/>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62AED-3BA2-46D2-912F-011BF7046A92}">
  <sheetPr codeName="Sheet61">
    <tabColor rgb="FFCC3300"/>
  </sheetPr>
  <dimension ref="A1:AG71"/>
  <sheetViews>
    <sheetView zoomScale="70" zoomScaleNormal="70" workbookViewId="0">
      <selection activeCell="B2" sqref="B2:E3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5">
        <v>100</v>
      </c>
      <c r="G2" s="49">
        <v>0.215</v>
      </c>
      <c r="H2" s="50">
        <v>1.383</v>
      </c>
      <c r="I2" s="50" t="s">
        <v>197</v>
      </c>
      <c r="J2" s="51" t="s">
        <v>71</v>
      </c>
      <c r="K2" s="4"/>
      <c r="L2" s="107">
        <v>1</v>
      </c>
      <c r="M2" s="108">
        <v>2</v>
      </c>
      <c r="N2" s="109">
        <v>0</v>
      </c>
      <c r="P2" s="113">
        <v>1</v>
      </c>
      <c r="Q2" s="113">
        <v>0</v>
      </c>
      <c r="R2" s="113">
        <v>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5">
        <v>100</v>
      </c>
      <c r="G3" s="49">
        <v>1.1000000000000001</v>
      </c>
      <c r="H3" s="50">
        <v>3</v>
      </c>
      <c r="I3" s="50" t="s">
        <v>198</v>
      </c>
      <c r="J3" s="51" t="s">
        <v>199</v>
      </c>
      <c r="K3" s="4"/>
      <c r="L3" s="49">
        <v>2</v>
      </c>
      <c r="M3" s="50">
        <v>3</v>
      </c>
      <c r="N3" s="51">
        <v>0</v>
      </c>
      <c r="P3" s="113">
        <v>2</v>
      </c>
      <c r="Q3" s="113">
        <f>R2</f>
        <v>2</v>
      </c>
      <c r="R3" s="113">
        <v>11.3</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54">
        <v>8</v>
      </c>
      <c r="C4" s="154">
        <v>8</v>
      </c>
      <c r="D4" s="154">
        <v>3</v>
      </c>
      <c r="E4" s="155">
        <v>89</v>
      </c>
      <c r="G4" s="49">
        <v>1.25</v>
      </c>
      <c r="H4" s="50">
        <v>1.27</v>
      </c>
      <c r="I4" s="50" t="s">
        <v>197</v>
      </c>
      <c r="J4" s="51" t="s">
        <v>199</v>
      </c>
      <c r="K4" s="4"/>
      <c r="L4" s="49">
        <v>3</v>
      </c>
      <c r="M4" s="50">
        <v>3.7</v>
      </c>
      <c r="N4" s="51">
        <v>1</v>
      </c>
      <c r="P4" s="113">
        <v>3</v>
      </c>
      <c r="Q4" s="113">
        <f t="shared" ref="Q4:Q5" si="1">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5">
        <v>89</v>
      </c>
      <c r="G5" s="49">
        <v>1.35</v>
      </c>
      <c r="H5" s="50">
        <v>1.27</v>
      </c>
      <c r="I5" s="50" t="s">
        <v>197</v>
      </c>
      <c r="J5" s="51" t="s">
        <v>199</v>
      </c>
      <c r="K5" s="4"/>
      <c r="L5" s="49">
        <v>4</v>
      </c>
      <c r="M5" s="50">
        <v>5</v>
      </c>
      <c r="N5" s="51">
        <v>0</v>
      </c>
      <c r="P5" s="113">
        <v>4</v>
      </c>
      <c r="Q5" s="113">
        <f t="shared" si="1"/>
        <v>16.600000000000001</v>
      </c>
      <c r="R5" s="113">
        <v>50</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5">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54">
        <v>8</v>
      </c>
      <c r="C7" s="154">
        <v>8</v>
      </c>
      <c r="D7" s="154">
        <v>2</v>
      </c>
      <c r="E7" s="155">
        <v>101</v>
      </c>
      <c r="G7" s="49">
        <v>2.7149999999999999</v>
      </c>
      <c r="H7" s="50">
        <v>1.1100000000000001</v>
      </c>
      <c r="I7" s="50" t="s">
        <v>200</v>
      </c>
      <c r="J7" s="51" t="s">
        <v>199</v>
      </c>
      <c r="K7" s="4"/>
      <c r="L7" s="49">
        <v>6</v>
      </c>
      <c r="M7" s="50">
        <v>7.3</v>
      </c>
      <c r="N7" s="51">
        <v>1</v>
      </c>
      <c r="P7" s="3"/>
      <c r="Q7" s="4"/>
      <c r="R7" s="4"/>
      <c r="S7" s="4"/>
      <c r="T7" s="4"/>
      <c r="U7" s="4"/>
      <c r="V7" s="4"/>
      <c r="W7" s="4"/>
      <c r="X7" s="4"/>
      <c r="Y7" s="4"/>
      <c r="Z7" s="4"/>
      <c r="AA7" s="4"/>
      <c r="AB7" s="4"/>
      <c r="AC7" s="4"/>
      <c r="AD7" s="4"/>
      <c r="AE7" s="5"/>
      <c r="AF7" s="31"/>
    </row>
    <row r="8" spans="2:33" x14ac:dyDescent="0.25">
      <c r="B8" s="154">
        <v>8</v>
      </c>
      <c r="C8" s="154">
        <v>8.3140000000000001</v>
      </c>
      <c r="D8" s="154">
        <v>3</v>
      </c>
      <c r="E8" s="15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5">
        <v>78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5">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5">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5">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5">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2.0110000000000001</v>
      </c>
      <c r="E14" s="155">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3</v>
      </c>
      <c r="E15" s="15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3</v>
      </c>
      <c r="E16" s="155">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5">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5">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5">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5">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5">
        <v>88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5">
        <v>88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5">
        <v>87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5">
        <v>84</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5">
        <v>83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5">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5">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5">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2.6</v>
      </c>
      <c r="E31" s="15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5">
    <cfRule type="expression" dxfId="647" priority="4">
      <formula>$T2="Stevens"</formula>
    </cfRule>
  </conditionalFormatting>
  <conditionalFormatting sqref="U2:X5">
    <cfRule type="expression" dxfId="646" priority="3">
      <formula>$T2="Alm_Hamre"</formula>
    </cfRule>
  </conditionalFormatting>
  <conditionalFormatting sqref="U2:X5">
    <cfRule type="expression" dxfId="645" priority="2">
      <formula>$T2="ICP_18"</formula>
    </cfRule>
  </conditionalFormatting>
  <conditionalFormatting sqref="U2:X5">
    <cfRule type="expression" dxfId="644" priority="1">
      <formula>$T$2="Stevens"</formula>
    </cfRule>
  </conditionalFormatting>
  <dataValidations count="2">
    <dataValidation type="list" allowBlank="1" showInputMessage="1" showErrorMessage="1" sqref="T2:T5" xr:uid="{DE58E005-5198-4F09-B51E-2874DB380A90}">
      <formula1>$A$60:$A$63</formula1>
    </dataValidation>
    <dataValidation type="list" allowBlank="1" showInputMessage="1" showErrorMessage="1" sqref="S2:S5" xr:uid="{BAF0F430-D7AD-480A-85DF-4EFBF571D324}">
      <formula1>$A$67:$A$71</formula1>
    </dataValidation>
  </dataValidations>
  <pageMargins left="0.7" right="0.7" top="0.75" bottom="0.75" header="0.3" footer="0.3"/>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EFDD-E178-467A-A72A-ECD268079403}">
  <sheetPr codeName="Sheet62">
    <tabColor rgb="FFCC3300"/>
  </sheetPr>
  <dimension ref="A1:AG71"/>
  <sheetViews>
    <sheetView zoomScale="70" zoomScaleNormal="70" workbookViewId="0">
      <selection activeCell="B2" sqref="B2:E3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5">
        <v>100</v>
      </c>
      <c r="G2" s="49">
        <v>0.215</v>
      </c>
      <c r="H2" s="50">
        <v>1.383</v>
      </c>
      <c r="I2" s="50" t="s">
        <v>197</v>
      </c>
      <c r="J2" s="51" t="s">
        <v>71</v>
      </c>
      <c r="K2" s="4"/>
      <c r="L2" s="107">
        <v>1</v>
      </c>
      <c r="M2" s="108">
        <v>2</v>
      </c>
      <c r="N2" s="109">
        <v>0</v>
      </c>
      <c r="P2" s="113">
        <v>1</v>
      </c>
      <c r="Q2" s="113">
        <v>0</v>
      </c>
      <c r="R2" s="113">
        <v>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5">
        <v>100</v>
      </c>
      <c r="G3" s="49">
        <v>1.1000000000000001</v>
      </c>
      <c r="H3" s="50">
        <v>3</v>
      </c>
      <c r="I3" s="50" t="s">
        <v>198</v>
      </c>
      <c r="J3" s="51" t="s">
        <v>199</v>
      </c>
      <c r="K3" s="4"/>
      <c r="L3" s="49">
        <v>2</v>
      </c>
      <c r="M3" s="50">
        <v>3</v>
      </c>
      <c r="N3" s="51">
        <v>0</v>
      </c>
      <c r="P3" s="113">
        <v>2</v>
      </c>
      <c r="Q3" s="113">
        <f>R2</f>
        <v>2</v>
      </c>
      <c r="R3" s="113">
        <v>11.3</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54">
        <v>8</v>
      </c>
      <c r="C4" s="154">
        <v>8</v>
      </c>
      <c r="D4" s="154">
        <v>3</v>
      </c>
      <c r="E4" s="155">
        <v>89</v>
      </c>
      <c r="G4" s="49">
        <v>1.25</v>
      </c>
      <c r="H4" s="50">
        <v>1.27</v>
      </c>
      <c r="I4" s="50" t="s">
        <v>197</v>
      </c>
      <c r="J4" s="51" t="s">
        <v>199</v>
      </c>
      <c r="K4" s="4"/>
      <c r="L4" s="49">
        <v>3</v>
      </c>
      <c r="M4" s="50">
        <v>3.7</v>
      </c>
      <c r="N4" s="51">
        <v>1</v>
      </c>
      <c r="P4" s="113">
        <v>3</v>
      </c>
      <c r="Q4" s="113">
        <f t="shared" ref="Q4:Q5" si="1">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5">
        <v>89</v>
      </c>
      <c r="G5" s="49">
        <v>1.35</v>
      </c>
      <c r="H5" s="50">
        <v>1.27</v>
      </c>
      <c r="I5" s="50" t="s">
        <v>197</v>
      </c>
      <c r="J5" s="51" t="s">
        <v>199</v>
      </c>
      <c r="K5" s="4"/>
      <c r="L5" s="49">
        <v>4</v>
      </c>
      <c r="M5" s="50">
        <v>5</v>
      </c>
      <c r="N5" s="51">
        <v>0</v>
      </c>
      <c r="P5" s="113">
        <v>4</v>
      </c>
      <c r="Q5" s="113">
        <f t="shared" si="1"/>
        <v>16.600000000000001</v>
      </c>
      <c r="R5" s="113">
        <v>50</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5">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54">
        <v>8</v>
      </c>
      <c r="C7" s="154">
        <v>8</v>
      </c>
      <c r="D7" s="154">
        <v>2</v>
      </c>
      <c r="E7" s="155">
        <v>101</v>
      </c>
      <c r="G7" s="49">
        <v>2.7149999999999999</v>
      </c>
      <c r="H7" s="50">
        <v>1.1100000000000001</v>
      </c>
      <c r="I7" s="50" t="s">
        <v>200</v>
      </c>
      <c r="J7" s="51" t="s">
        <v>199</v>
      </c>
      <c r="K7" s="4"/>
      <c r="L7" s="49">
        <v>6</v>
      </c>
      <c r="M7" s="50">
        <v>7.3</v>
      </c>
      <c r="N7" s="51">
        <v>1</v>
      </c>
      <c r="P7" s="3"/>
      <c r="Q7" s="4"/>
      <c r="R7" s="4"/>
      <c r="S7" s="4"/>
      <c r="T7" s="4"/>
      <c r="U7" s="4"/>
      <c r="V7" s="4"/>
      <c r="W7" s="4"/>
      <c r="X7" s="4"/>
      <c r="Y7" s="4"/>
      <c r="Z7" s="4"/>
      <c r="AA7" s="4"/>
      <c r="AB7" s="4"/>
      <c r="AC7" s="4"/>
      <c r="AD7" s="4"/>
      <c r="AE7" s="5"/>
      <c r="AF7" s="31"/>
    </row>
    <row r="8" spans="2:33" x14ac:dyDescent="0.25">
      <c r="B8" s="154">
        <v>8</v>
      </c>
      <c r="C8" s="154">
        <v>8.3140000000000001</v>
      </c>
      <c r="D8" s="154">
        <v>3</v>
      </c>
      <c r="E8" s="15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5">
        <v>78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5">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5">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5">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5">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2.0110000000000001</v>
      </c>
      <c r="E14" s="155">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3</v>
      </c>
      <c r="E15" s="15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3</v>
      </c>
      <c r="E16" s="155">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5">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5">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5">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5">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5">
        <v>88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5">
        <v>88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5">
        <v>87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5">
        <v>84</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5">
        <v>83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5">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5">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5">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2.6</v>
      </c>
      <c r="E31" s="15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5">
    <cfRule type="expression" dxfId="643" priority="4">
      <formula>$T2="Stevens"</formula>
    </cfRule>
  </conditionalFormatting>
  <conditionalFormatting sqref="U2:X5">
    <cfRule type="expression" dxfId="642" priority="3">
      <formula>$T2="Alm_Hamre"</formula>
    </cfRule>
  </conditionalFormatting>
  <conditionalFormatting sqref="U2:X5">
    <cfRule type="expression" dxfId="641" priority="2">
      <formula>$T2="ICP_18"</formula>
    </cfRule>
  </conditionalFormatting>
  <conditionalFormatting sqref="U2:X5">
    <cfRule type="expression" dxfId="640" priority="1">
      <formula>$T$2="Stevens"</formula>
    </cfRule>
  </conditionalFormatting>
  <dataValidations count="2">
    <dataValidation type="list" allowBlank="1" showInputMessage="1" showErrorMessage="1" sqref="S2:S5" xr:uid="{9B635046-0458-4690-9BC6-1CD118688ACB}">
      <formula1>$A$67:$A$71</formula1>
    </dataValidation>
    <dataValidation type="list" allowBlank="1" showInputMessage="1" showErrorMessage="1" sqref="T2:T5" xr:uid="{742505A7-4016-4EE0-BAF0-F7FE4E11BAF8}">
      <formula1>$A$60:$A$63</formula1>
    </dataValidation>
  </dataValidations>
  <pageMargins left="0.7" right="0.7" top="0.75" bottom="0.75" header="0.3" footer="0.3"/>
  <pageSetup paperSize="9" orientation="portrait" horizontalDpi="300" verticalDpi="30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783E-1625-45CA-B3CD-F4ED6779AA5D}">
  <sheetPr codeName="Sheet63">
    <tabColor rgb="FFCC3300"/>
  </sheetPr>
  <dimension ref="A1:AG71"/>
  <sheetViews>
    <sheetView zoomScale="70" zoomScaleNormal="70" workbookViewId="0">
      <selection activeCell="H38" sqref="H3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5">
        <v>100</v>
      </c>
      <c r="G2" s="49">
        <v>0.215</v>
      </c>
      <c r="H2" s="50">
        <v>1.383</v>
      </c>
      <c r="I2" s="50" t="s">
        <v>197</v>
      </c>
      <c r="J2" s="51" t="s">
        <v>71</v>
      </c>
      <c r="K2" s="4"/>
      <c r="L2" s="107">
        <v>1</v>
      </c>
      <c r="M2" s="108">
        <v>2</v>
      </c>
      <c r="N2" s="109">
        <v>0</v>
      </c>
      <c r="P2" s="113">
        <v>1</v>
      </c>
      <c r="Q2" s="113">
        <v>0</v>
      </c>
      <c r="R2" s="113">
        <v>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5">
        <v>100</v>
      </c>
      <c r="G3" s="49">
        <v>1.1000000000000001</v>
      </c>
      <c r="H3" s="50">
        <v>3</v>
      </c>
      <c r="I3" s="50" t="s">
        <v>198</v>
      </c>
      <c r="J3" s="51" t="s">
        <v>199</v>
      </c>
      <c r="K3" s="4"/>
      <c r="L3" s="49">
        <v>2</v>
      </c>
      <c r="M3" s="50">
        <v>3</v>
      </c>
      <c r="N3" s="51">
        <v>0</v>
      </c>
      <c r="P3" s="113">
        <v>2</v>
      </c>
      <c r="Q3" s="113">
        <f>R2</f>
        <v>2</v>
      </c>
      <c r="R3" s="113">
        <v>11.3</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54">
        <v>8</v>
      </c>
      <c r="C4" s="154">
        <v>8</v>
      </c>
      <c r="D4" s="154">
        <v>3</v>
      </c>
      <c r="E4" s="155">
        <v>89</v>
      </c>
      <c r="G4" s="49">
        <v>1.25</v>
      </c>
      <c r="H4" s="50">
        <v>1.27</v>
      </c>
      <c r="I4" s="50" t="s">
        <v>197</v>
      </c>
      <c r="J4" s="51" t="s">
        <v>199</v>
      </c>
      <c r="K4" s="4"/>
      <c r="L4" s="49">
        <v>3</v>
      </c>
      <c r="M4" s="50">
        <v>3.7</v>
      </c>
      <c r="N4" s="51">
        <v>1</v>
      </c>
      <c r="P4" s="113">
        <v>3</v>
      </c>
      <c r="Q4" s="113">
        <f t="shared" ref="Q4:Q5" si="1">R3</f>
        <v>11.3</v>
      </c>
      <c r="R4" s="113">
        <v>16.600000000000001</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5">
        <v>89</v>
      </c>
      <c r="G5" s="49">
        <v>1.35</v>
      </c>
      <c r="H5" s="50">
        <v>1.27</v>
      </c>
      <c r="I5" s="50" t="s">
        <v>197</v>
      </c>
      <c r="J5" s="51" t="s">
        <v>199</v>
      </c>
      <c r="K5" s="4"/>
      <c r="L5" s="49">
        <v>4</v>
      </c>
      <c r="M5" s="50">
        <v>5</v>
      </c>
      <c r="N5" s="51">
        <v>0</v>
      </c>
      <c r="P5" s="113">
        <v>4</v>
      </c>
      <c r="Q5" s="113">
        <f t="shared" si="1"/>
        <v>16.600000000000001</v>
      </c>
      <c r="R5" s="113">
        <v>50</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5">
        <v>86</v>
      </c>
      <c r="G6" s="49">
        <v>2</v>
      </c>
      <c r="H6" s="50">
        <v>1.325</v>
      </c>
      <c r="I6" s="50" t="s">
        <v>197</v>
      </c>
      <c r="J6" s="51" t="s">
        <v>71</v>
      </c>
      <c r="K6" s="4"/>
      <c r="L6" s="49">
        <v>5</v>
      </c>
      <c r="M6" s="50">
        <v>6</v>
      </c>
      <c r="N6" s="51">
        <v>0</v>
      </c>
      <c r="P6" s="3"/>
      <c r="Q6" s="4"/>
      <c r="R6" s="4"/>
      <c r="S6" s="4"/>
      <c r="T6" s="4"/>
      <c r="U6" s="4"/>
      <c r="V6" s="4"/>
      <c r="W6" s="4"/>
      <c r="X6" s="4"/>
      <c r="Y6" s="4"/>
      <c r="Z6" s="4"/>
      <c r="AA6" s="4"/>
      <c r="AB6" s="4"/>
      <c r="AC6" s="4"/>
      <c r="AD6" s="4"/>
      <c r="AE6" s="5"/>
      <c r="AF6" s="31"/>
    </row>
    <row r="7" spans="2:33" x14ac:dyDescent="0.25">
      <c r="B7" s="154">
        <v>8</v>
      </c>
      <c r="C7" s="154">
        <v>8</v>
      </c>
      <c r="D7" s="154">
        <v>2</v>
      </c>
      <c r="E7" s="155">
        <v>101</v>
      </c>
      <c r="G7" s="49">
        <v>2.7149999999999999</v>
      </c>
      <c r="H7" s="50">
        <v>1.1100000000000001</v>
      </c>
      <c r="I7" s="50" t="s">
        <v>200</v>
      </c>
      <c r="J7" s="51" t="s">
        <v>199</v>
      </c>
      <c r="K7" s="4"/>
      <c r="L7" s="49">
        <v>6</v>
      </c>
      <c r="M7" s="50">
        <v>7.3</v>
      </c>
      <c r="N7" s="51">
        <v>1</v>
      </c>
      <c r="P7" s="3"/>
      <c r="Q7" s="4"/>
      <c r="R7" s="4"/>
      <c r="S7" s="4"/>
      <c r="T7" s="4"/>
      <c r="U7" s="4"/>
      <c r="V7" s="4"/>
      <c r="W7" s="4"/>
      <c r="X7" s="4"/>
      <c r="Y7" s="4"/>
      <c r="Z7" s="4"/>
      <c r="AA7" s="4"/>
      <c r="AB7" s="4"/>
      <c r="AC7" s="4"/>
      <c r="AD7" s="4"/>
      <c r="AE7" s="5"/>
      <c r="AF7" s="31"/>
    </row>
    <row r="8" spans="2:33" x14ac:dyDescent="0.25">
      <c r="B8" s="154">
        <v>8</v>
      </c>
      <c r="C8" s="154">
        <v>8.3140000000000001</v>
      </c>
      <c r="D8" s="154">
        <v>3</v>
      </c>
      <c r="E8" s="15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5">
        <v>78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5">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5">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5">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5">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2.0110000000000001</v>
      </c>
      <c r="E14" s="155">
        <v>93</v>
      </c>
      <c r="G14" s="49">
        <v>3.4</v>
      </c>
      <c r="H14" s="50">
        <v>3</v>
      </c>
      <c r="I14" s="50" t="s">
        <v>198</v>
      </c>
      <c r="J14" s="51" t="s">
        <v>199</v>
      </c>
      <c r="K14" s="4"/>
      <c r="L14" s="110">
        <v>13</v>
      </c>
      <c r="M14" s="111">
        <f>SUM(D2:D36)-5</f>
        <v>77.33</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3</v>
      </c>
      <c r="E15" s="15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3</v>
      </c>
      <c r="E16" s="155">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5">
        <v>83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5">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5">
        <v>86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5">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5">
        <v>88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5">
        <v>88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5">
        <v>87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5">
        <v>84</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5">
        <v>83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5">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5">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5">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2.6</v>
      </c>
      <c r="E31" s="156">
        <v>93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5">
    <cfRule type="expression" dxfId="639" priority="4">
      <formula>$T2="Stevens"</formula>
    </cfRule>
  </conditionalFormatting>
  <conditionalFormatting sqref="U2:X5">
    <cfRule type="expression" dxfId="638" priority="3">
      <formula>$T2="Alm_Hamre"</formula>
    </cfRule>
  </conditionalFormatting>
  <conditionalFormatting sqref="U2:X5">
    <cfRule type="expression" dxfId="637" priority="2">
      <formula>$T2="ICP_18"</formula>
    </cfRule>
  </conditionalFormatting>
  <conditionalFormatting sqref="U2:X5">
    <cfRule type="expression" dxfId="636" priority="1">
      <formula>$T$2="Stevens"</formula>
    </cfRule>
  </conditionalFormatting>
  <dataValidations count="2">
    <dataValidation type="list" allowBlank="1" showInputMessage="1" showErrorMessage="1" sqref="T2:T5" xr:uid="{CFE78AA1-10C7-42A5-A840-8D55A3A38AF0}">
      <formula1>$A$60:$A$63</formula1>
    </dataValidation>
    <dataValidation type="list" allowBlank="1" showInputMessage="1" showErrorMessage="1" sqref="S2:S5" xr:uid="{99C89D14-D55B-46DE-BA54-05794423A254}">
      <formula1>$A$67:$A$71</formula1>
    </dataValidation>
  </dataValidations>
  <pageMargins left="0.7" right="0.7" top="0.75" bottom="0.75" header="0.3" footer="0.3"/>
  <pageSetup paperSize="9"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CAD0-393B-4C7F-8AEA-DE497CA1E79B}">
  <dimension ref="A1:AG71"/>
  <sheetViews>
    <sheetView zoomScale="70" zoomScaleNormal="70" workbookViewId="0">
      <selection activeCell="B2" sqref="B2:E3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10.8</v>
      </c>
      <c r="R4" s="113">
        <v>15.9</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15.9</v>
      </c>
      <c r="R5" s="113">
        <v>20.399999999999999</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20.399999999999999</v>
      </c>
      <c r="R6" s="113">
        <v>22.7</v>
      </c>
      <c r="S6" s="113" t="s">
        <v>225</v>
      </c>
      <c r="T6" s="105" t="s">
        <v>227</v>
      </c>
      <c r="U6" s="105">
        <v>0.5</v>
      </c>
      <c r="V6" s="105">
        <v>0.25</v>
      </c>
      <c r="W6" s="105">
        <v>2.5</v>
      </c>
      <c r="X6" s="105">
        <v>2.5</v>
      </c>
      <c r="Y6" s="105">
        <v>0</v>
      </c>
      <c r="Z6" s="105">
        <v>0</v>
      </c>
      <c r="AA6" s="105">
        <v>0</v>
      </c>
      <c r="AB6" s="105">
        <v>9</v>
      </c>
      <c r="AC6" s="105">
        <v>0.8</v>
      </c>
      <c r="AD6" s="31">
        <v>1.25</v>
      </c>
      <c r="AE6" s="31">
        <v>2</v>
      </c>
      <c r="AF6" s="31">
        <v>1.8</v>
      </c>
      <c r="AG6" s="31">
        <v>2</v>
      </c>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22.7</v>
      </c>
      <c r="R7" s="113">
        <v>50</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1">
        <v>8</v>
      </c>
      <c r="C8" s="171">
        <v>8.3140000000000001</v>
      </c>
      <c r="D8" s="171">
        <v>3</v>
      </c>
      <c r="E8" s="171">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2.6909999999999998</v>
      </c>
      <c r="E15" s="171">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1">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635" priority="4">
      <formula>$T2="Stevens"</formula>
    </cfRule>
  </conditionalFormatting>
  <conditionalFormatting sqref="U2:X7">
    <cfRule type="expression" dxfId="634" priority="3">
      <formula>$T2="Alm_Hamre"</formula>
    </cfRule>
  </conditionalFormatting>
  <conditionalFormatting sqref="U2:X7">
    <cfRule type="expression" dxfId="633" priority="2">
      <formula>$T2="ICP_18"</formula>
    </cfRule>
  </conditionalFormatting>
  <conditionalFormatting sqref="U2:X7">
    <cfRule type="expression" dxfId="632" priority="1">
      <formula>$T$2="Stevens"</formula>
    </cfRule>
  </conditionalFormatting>
  <dataValidations count="2">
    <dataValidation type="list" allowBlank="1" showInputMessage="1" showErrorMessage="1" sqref="S2:S5" xr:uid="{AB363A35-32CB-4E00-8061-A28A2C4856F4}">
      <formula1>$A$67:$A$71</formula1>
    </dataValidation>
    <dataValidation type="list" allowBlank="1" showInputMessage="1" showErrorMessage="1" sqref="T2:T7" xr:uid="{BB8E7917-1CBE-4AFD-8D1C-1FF6700087FC}">
      <formula1>$A$60:$A$63</formula1>
    </dataValidation>
  </dataValidations>
  <pageMargins left="0.7" right="0.7" top="0.75" bottom="0.75" header="0.3" footer="0.3"/>
  <pageSetup paperSize="9" orientation="portrait" horizontalDpi="300" verticalDpi="30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DEF7-526B-47AE-BAC3-DB63426588BA}">
  <dimension ref="A1:AG71"/>
  <sheetViews>
    <sheetView zoomScale="70" zoomScaleNormal="70" workbookViewId="0">
      <selection activeCell="B2" sqref="B2:E3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10.8</v>
      </c>
      <c r="R4" s="113">
        <v>15.9</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15.9</v>
      </c>
      <c r="R5" s="113">
        <v>20.399999999999999</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20.399999999999999</v>
      </c>
      <c r="R6" s="113">
        <v>22.7</v>
      </c>
      <c r="S6" s="113" t="s">
        <v>225</v>
      </c>
      <c r="T6" s="105" t="s">
        <v>227</v>
      </c>
      <c r="U6" s="105">
        <v>0.5</v>
      </c>
      <c r="V6" s="105">
        <v>0.25</v>
      </c>
      <c r="W6" s="105">
        <v>2.5</v>
      </c>
      <c r="X6" s="105">
        <v>2.5</v>
      </c>
      <c r="Y6" s="105">
        <v>0</v>
      </c>
      <c r="Z6" s="105">
        <v>0</v>
      </c>
      <c r="AA6" s="105">
        <v>0</v>
      </c>
      <c r="AB6" s="105">
        <v>9</v>
      </c>
      <c r="AC6" s="105">
        <v>0.8</v>
      </c>
      <c r="AD6" s="31">
        <v>1.25</v>
      </c>
      <c r="AE6" s="31">
        <v>2</v>
      </c>
      <c r="AF6" s="31">
        <v>1.8</v>
      </c>
      <c r="AG6" s="31">
        <v>2</v>
      </c>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22.7</v>
      </c>
      <c r="R7" s="113">
        <v>50</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1">
        <v>8</v>
      </c>
      <c r="C8" s="171">
        <v>8.3140000000000001</v>
      </c>
      <c r="D8" s="171">
        <v>3</v>
      </c>
      <c r="E8" s="171">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2.6909999999999998</v>
      </c>
      <c r="E15" s="171">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1">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631" priority="4">
      <formula>$T2="Stevens"</formula>
    </cfRule>
  </conditionalFormatting>
  <conditionalFormatting sqref="U2:X7">
    <cfRule type="expression" dxfId="630" priority="3">
      <formula>$T2="Alm_Hamre"</formula>
    </cfRule>
  </conditionalFormatting>
  <conditionalFormatting sqref="U2:X7">
    <cfRule type="expression" dxfId="629" priority="2">
      <formula>$T2="ICP_18"</formula>
    </cfRule>
  </conditionalFormatting>
  <conditionalFormatting sqref="U2:X7">
    <cfRule type="expression" dxfId="628" priority="1">
      <formula>$T$2="Stevens"</formula>
    </cfRule>
  </conditionalFormatting>
  <dataValidations count="2">
    <dataValidation type="list" allowBlank="1" showInputMessage="1" showErrorMessage="1" sqref="T2:T7" xr:uid="{5AD77543-AB9B-44B9-BC12-C9B9AD6CFDED}">
      <formula1>$A$60:$A$63</formula1>
    </dataValidation>
    <dataValidation type="list" allowBlank="1" showInputMessage="1" showErrorMessage="1" sqref="S2:S5" xr:uid="{9E2D631D-DE76-48A4-BA84-B99044CC95BE}">
      <formula1>$A$67:$A$71</formula1>
    </dataValidation>
  </dataValidations>
  <pageMargins left="0.7" right="0.7" top="0.75" bottom="0.75" header="0.3" footer="0.3"/>
  <pageSetup paperSize="9" orientation="portrait" horizontalDpi="300" verticalDpi="3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47CD1-72A9-4CBF-B069-7F3D024F570D}">
  <sheetPr codeName="Sheet64"/>
  <dimension ref="A1:AG71"/>
  <sheetViews>
    <sheetView topLeftCell="A4" zoomScale="70" zoomScaleNormal="70" workbookViewId="0">
      <selection activeCell="L35" sqref="L3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1">R3</f>
        <v>10.8</v>
      </c>
      <c r="R4" s="113">
        <v>15.9</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1"/>
        <v>15.9</v>
      </c>
      <c r="R5" s="113">
        <v>20.399999999999999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1"/>
        <v>20.399999999999999</v>
      </c>
      <c r="R6" s="113">
        <v>22.7</v>
      </c>
      <c r="S6" s="113" t="s">
        <v>225</v>
      </c>
      <c r="T6" s="105" t="s">
        <v>227</v>
      </c>
      <c r="U6" s="105">
        <v>0.5</v>
      </c>
      <c r="V6" s="105">
        <v>0.25</v>
      </c>
      <c r="W6" s="105">
        <v>2.5</v>
      </c>
      <c r="X6" s="105">
        <v>2.5</v>
      </c>
      <c r="Y6" s="105">
        <v>0</v>
      </c>
      <c r="Z6" s="105">
        <v>0</v>
      </c>
      <c r="AA6" s="105">
        <v>0</v>
      </c>
      <c r="AB6" s="105">
        <v>9</v>
      </c>
      <c r="AC6" s="105">
        <v>0.8</v>
      </c>
      <c r="AD6" s="31">
        <v>1.25</v>
      </c>
      <c r="AE6" s="134">
        <v>2</v>
      </c>
      <c r="AF6" s="31">
        <v>1.8</v>
      </c>
      <c r="AG6" s="31">
        <v>1</v>
      </c>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1"/>
        <v>22.7</v>
      </c>
      <c r="R7" s="113">
        <v>50</v>
      </c>
      <c r="S7" s="113" t="s">
        <v>225</v>
      </c>
      <c r="T7" s="105" t="s">
        <v>227</v>
      </c>
      <c r="U7" s="105">
        <v>0.5</v>
      </c>
      <c r="V7" s="105">
        <v>0.25</v>
      </c>
      <c r="W7" s="105">
        <v>2.5</v>
      </c>
      <c r="X7" s="105">
        <v>2.5</v>
      </c>
      <c r="Y7" s="105">
        <v>0</v>
      </c>
      <c r="Z7" s="105">
        <v>0</v>
      </c>
      <c r="AA7" s="105">
        <v>0</v>
      </c>
      <c r="AB7" s="105">
        <v>9</v>
      </c>
      <c r="AC7" s="105">
        <v>0.8</v>
      </c>
      <c r="AD7" s="31">
        <v>1.25</v>
      </c>
      <c r="AE7" s="134">
        <v>2</v>
      </c>
      <c r="AF7" s="31">
        <v>2.8</v>
      </c>
      <c r="AG7" s="31">
        <v>1</v>
      </c>
    </row>
    <row r="8" spans="2:33" x14ac:dyDescent="0.25">
      <c r="B8" s="171">
        <v>8</v>
      </c>
      <c r="C8" s="171">
        <v>8.3140000000000001</v>
      </c>
      <c r="D8" s="171">
        <v>3</v>
      </c>
      <c r="E8" s="171">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2.6909999999999998</v>
      </c>
      <c r="E15" s="171">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1">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4"/>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5" spans="1:5" x14ac:dyDescent="0.25">
      <c r="B65" s="163"/>
      <c r="C65" s="163"/>
      <c r="D65" s="163"/>
      <c r="E65" s="164"/>
    </row>
    <row r="66" spans="1:5" x14ac:dyDescent="0.25">
      <c r="B66" s="163"/>
      <c r="C66" s="163"/>
      <c r="D66" s="163"/>
      <c r="E66" s="164"/>
    </row>
    <row r="67" spans="1:5" x14ac:dyDescent="0.25">
      <c r="A67" s="116" t="s">
        <v>223</v>
      </c>
      <c r="B67" s="116"/>
    </row>
    <row r="68" spans="1:5" x14ac:dyDescent="0.25">
      <c r="A68" s="116" t="s">
        <v>224</v>
      </c>
      <c r="B68" s="116"/>
    </row>
    <row r="69" spans="1:5" x14ac:dyDescent="0.25">
      <c r="A69" s="116" t="s">
        <v>228</v>
      </c>
      <c r="B69" s="116"/>
    </row>
    <row r="70" spans="1:5" x14ac:dyDescent="0.25">
      <c r="A70" s="116" t="s">
        <v>229</v>
      </c>
      <c r="B70" s="116"/>
    </row>
    <row r="71" spans="1:5" x14ac:dyDescent="0.25">
      <c r="A71" s="116" t="s">
        <v>225</v>
      </c>
      <c r="B71" s="116"/>
    </row>
  </sheetData>
  <phoneticPr fontId="6" type="noConversion"/>
  <conditionalFormatting sqref="Y2:AB7">
    <cfRule type="expression" dxfId="627" priority="4">
      <formula>$T2="Stevens"</formula>
    </cfRule>
  </conditionalFormatting>
  <conditionalFormatting sqref="U2:X7">
    <cfRule type="expression" dxfId="626" priority="3">
      <formula>$T2="Alm_Hamre"</formula>
    </cfRule>
  </conditionalFormatting>
  <conditionalFormatting sqref="U2:X7">
    <cfRule type="expression" dxfId="625" priority="2">
      <formula>$T2="ICP_18"</formula>
    </cfRule>
  </conditionalFormatting>
  <conditionalFormatting sqref="U2:X7">
    <cfRule type="expression" dxfId="624" priority="1">
      <formula>$T$2="Stevens"</formula>
    </cfRule>
  </conditionalFormatting>
  <dataValidations count="2">
    <dataValidation type="list" allowBlank="1" showInputMessage="1" showErrorMessage="1" sqref="T2:T7" xr:uid="{19BABA13-9814-4413-852C-55004D037BA4}">
      <formula1>$A$60:$A$63</formula1>
    </dataValidation>
    <dataValidation type="list" allowBlank="1" showInputMessage="1" showErrorMessage="1" sqref="S2:S5" xr:uid="{48DC0068-E432-4FC1-830F-B7ACE6CD8CF0}">
      <formula1>$A$67:$A$71</formula1>
    </dataValidation>
  </dataValidations>
  <pageMargins left="0.7" right="0.7" top="0.75" bottom="0.75" header="0.3" footer="0.3"/>
  <pageSetup paperSize="9" orientation="portrait" horizontalDpi="300" verticalDpi="30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7AF1-F388-46FD-B825-438D53080922}">
  <sheetPr codeName="Sheet65"/>
  <dimension ref="A1:AG71"/>
  <sheetViews>
    <sheetView zoomScale="70" zoomScaleNormal="70" workbookViewId="0">
      <selection activeCell="B2" sqref="B2:E3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10.8</v>
      </c>
      <c r="R4" s="113">
        <v>15.9</v>
      </c>
      <c r="S4" s="113" t="s">
        <v>224</v>
      </c>
      <c r="T4" s="105" t="s">
        <v>227</v>
      </c>
      <c r="U4" s="105">
        <v>0.5</v>
      </c>
      <c r="V4" s="105">
        <v>0.25</v>
      </c>
      <c r="W4" s="105">
        <v>2.5</v>
      </c>
      <c r="X4" s="105">
        <v>2.5</v>
      </c>
      <c r="Y4" s="105">
        <v>0</v>
      </c>
      <c r="Z4" s="105">
        <v>0</v>
      </c>
      <c r="AA4" s="105">
        <v>0</v>
      </c>
      <c r="AB4" s="105">
        <v>9</v>
      </c>
      <c r="AC4" s="105">
        <v>0.8</v>
      </c>
      <c r="AD4" s="31">
        <v>1.25</v>
      </c>
      <c r="AE4" s="31">
        <v>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15.9</v>
      </c>
      <c r="R5" s="113">
        <v>20.399999999999999</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20.399999999999999</v>
      </c>
      <c r="R6" s="113">
        <v>22.7</v>
      </c>
      <c r="S6" s="113" t="s">
        <v>225</v>
      </c>
      <c r="T6" s="105" t="s">
        <v>227</v>
      </c>
      <c r="U6" s="105">
        <v>0.5</v>
      </c>
      <c r="V6" s="105">
        <v>0.25</v>
      </c>
      <c r="W6" s="105">
        <v>2.5</v>
      </c>
      <c r="X6" s="105">
        <v>2.5</v>
      </c>
      <c r="Y6" s="105">
        <v>0</v>
      </c>
      <c r="Z6" s="105">
        <v>0</v>
      </c>
      <c r="AA6" s="105">
        <v>0</v>
      </c>
      <c r="AB6" s="105">
        <v>9</v>
      </c>
      <c r="AC6" s="105">
        <v>0.8</v>
      </c>
      <c r="AD6" s="31">
        <v>1.25</v>
      </c>
      <c r="AE6" s="31">
        <v>2</v>
      </c>
      <c r="AF6" s="31">
        <v>1.8</v>
      </c>
      <c r="AG6" s="31">
        <v>2</v>
      </c>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22.7</v>
      </c>
      <c r="R7" s="113">
        <v>50</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1">
        <v>8</v>
      </c>
      <c r="C8" s="171">
        <v>8.3140000000000001</v>
      </c>
      <c r="D8" s="171">
        <v>3</v>
      </c>
      <c r="E8" s="171">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78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78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2.6909999999999998</v>
      </c>
      <c r="E15" s="171">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1">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623" priority="4">
      <formula>$T2="Stevens"</formula>
    </cfRule>
  </conditionalFormatting>
  <conditionalFormatting sqref="U2:X7">
    <cfRule type="expression" dxfId="622" priority="3">
      <formula>$T2="Alm_Hamre"</formula>
    </cfRule>
  </conditionalFormatting>
  <conditionalFormatting sqref="U2:X7">
    <cfRule type="expression" dxfId="621" priority="2">
      <formula>$T2="ICP_18"</formula>
    </cfRule>
  </conditionalFormatting>
  <conditionalFormatting sqref="U2:X7">
    <cfRule type="expression" dxfId="620" priority="1">
      <formula>$T$2="Stevens"</formula>
    </cfRule>
  </conditionalFormatting>
  <dataValidations count="2">
    <dataValidation type="list" allowBlank="1" showInputMessage="1" showErrorMessage="1" sqref="S2:S5" xr:uid="{15AE3A81-342D-43D2-AC9C-D3430C9D22DD}">
      <formula1>$A$67:$A$71</formula1>
    </dataValidation>
    <dataValidation type="list" allowBlank="1" showInputMessage="1" showErrorMessage="1" sqref="T2:T7" xr:uid="{F6CDC18F-49B1-47E7-8CB8-9F8BAD35137B}">
      <formula1>$A$60:$A$63</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F67"/>
  <sheetViews>
    <sheetView tabSelected="1" zoomScale="85" zoomScaleNormal="85" workbookViewId="0">
      <selection activeCell="N4" sqref="N4"/>
    </sheetView>
  </sheetViews>
  <sheetFormatPr defaultRowHeight="15" x14ac:dyDescent="0.25"/>
  <cols>
    <col min="2" max="2" width="31.140625" bestFit="1"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3.14062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58" ht="15.75" thickBot="1" x14ac:dyDescent="0.3"/>
    <row r="2" spans="1:58" ht="30.75" thickBot="1" x14ac:dyDescent="0.3">
      <c r="B2" s="22" t="s">
        <v>38</v>
      </c>
      <c r="C2" s="92" t="s">
        <v>37</v>
      </c>
      <c r="D2" s="93" t="s">
        <v>40</v>
      </c>
      <c r="E2" s="93" t="s">
        <v>41</v>
      </c>
      <c r="F2" s="94" t="s">
        <v>39</v>
      </c>
      <c r="G2" s="91" t="s">
        <v>106</v>
      </c>
      <c r="H2" s="91" t="s">
        <v>204</v>
      </c>
      <c r="I2" s="208" t="s">
        <v>46</v>
      </c>
      <c r="J2" s="209"/>
      <c r="L2" s="208" t="s">
        <v>49</v>
      </c>
      <c r="M2" s="209"/>
    </row>
    <row r="3" spans="1:58" ht="15.75" thickBot="1" x14ac:dyDescent="0.3">
      <c r="A3">
        <v>1</v>
      </c>
      <c r="B3" s="13" t="str">
        <f>C19</f>
        <v>NoiseSTR_4000</v>
      </c>
      <c r="C3" s="1">
        <v>0</v>
      </c>
      <c r="D3" s="1">
        <f>B19</f>
        <v>1</v>
      </c>
      <c r="E3" s="1">
        <v>1</v>
      </c>
      <c r="F3" s="1">
        <v>0</v>
      </c>
      <c r="G3" s="95">
        <v>1</v>
      </c>
      <c r="H3" s="43">
        <v>0</v>
      </c>
      <c r="I3" s="87" t="s">
        <v>43</v>
      </c>
      <c r="J3" s="101" t="s">
        <v>219</v>
      </c>
      <c r="L3" s="19" t="s">
        <v>48</v>
      </c>
      <c r="M3" s="2">
        <v>0</v>
      </c>
      <c r="Y3" s="194"/>
      <c r="Z3" t="s">
        <v>394</v>
      </c>
      <c r="AV3" s="205" t="s">
        <v>30</v>
      </c>
      <c r="AW3" s="206"/>
      <c r="AX3" s="206"/>
      <c r="AY3" s="206"/>
      <c r="AZ3" s="206"/>
      <c r="BA3" s="206"/>
      <c r="BB3" s="206"/>
      <c r="BC3" s="206"/>
      <c r="BD3" s="206"/>
      <c r="BE3" s="206"/>
      <c r="BF3" s="207"/>
    </row>
    <row r="4" spans="1:58" ht="15.75" thickBot="1" x14ac:dyDescent="0.3">
      <c r="A4">
        <v>2</v>
      </c>
      <c r="B4" s="13" t="str">
        <f>C20</f>
        <v>Full_UB_4000</v>
      </c>
      <c r="C4" s="4">
        <v>1</v>
      </c>
      <c r="D4" s="4">
        <f t="shared" ref="D4:D11" si="0">B20</f>
        <v>2</v>
      </c>
      <c r="E4" s="4">
        <v>1</v>
      </c>
      <c r="F4" s="4">
        <v>0</v>
      </c>
      <c r="G4" s="71">
        <v>1</v>
      </c>
      <c r="H4" s="70">
        <v>0</v>
      </c>
      <c r="I4" s="87" t="s">
        <v>44</v>
      </c>
      <c r="J4" s="102" t="s">
        <v>220</v>
      </c>
      <c r="L4" s="16" t="s">
        <v>47</v>
      </c>
      <c r="M4" s="5"/>
      <c r="AV4" s="10" t="s">
        <v>1</v>
      </c>
      <c r="AW4" s="11" t="s">
        <v>18</v>
      </c>
      <c r="AX4" s="11" t="s">
        <v>19</v>
      </c>
      <c r="AY4" s="11" t="s">
        <v>20</v>
      </c>
      <c r="AZ4" s="11" t="s">
        <v>21</v>
      </c>
      <c r="BA4" s="11" t="s">
        <v>22</v>
      </c>
      <c r="BB4" s="11" t="s">
        <v>23</v>
      </c>
      <c r="BC4" s="11" t="s">
        <v>24</v>
      </c>
      <c r="BD4" s="11" t="s">
        <v>25</v>
      </c>
      <c r="BE4" s="11" t="s">
        <v>26</v>
      </c>
      <c r="BF4" s="12" t="s">
        <v>27</v>
      </c>
    </row>
    <row r="5" spans="1:58" ht="15.75" thickBot="1" x14ac:dyDescent="0.3">
      <c r="A5">
        <v>3</v>
      </c>
      <c r="B5" s="3" t="str">
        <f t="shared" ref="B5:B8" si="1">C21</f>
        <v>Full_UB_5500</v>
      </c>
      <c r="C5" s="4">
        <v>1</v>
      </c>
      <c r="D5" s="4">
        <f t="shared" si="0"/>
        <v>3</v>
      </c>
      <c r="E5" s="4">
        <v>1</v>
      </c>
      <c r="F5" s="4">
        <v>0</v>
      </c>
      <c r="G5" s="71">
        <v>1</v>
      </c>
      <c r="H5" s="70">
        <v>0</v>
      </c>
      <c r="I5" s="88" t="s">
        <v>42</v>
      </c>
      <c r="J5" s="17" t="s">
        <v>132</v>
      </c>
      <c r="L5" s="16" t="s">
        <v>53</v>
      </c>
      <c r="M5" s="5">
        <v>1000</v>
      </c>
      <c r="AV5" s="3">
        <v>1</v>
      </c>
      <c r="AW5" s="4">
        <v>0.7</v>
      </c>
      <c r="AX5" s="4">
        <v>9</v>
      </c>
      <c r="AY5" s="4">
        <v>0.5</v>
      </c>
      <c r="AZ5" s="4">
        <v>0.5</v>
      </c>
      <c r="BA5" s="4">
        <v>0.25</v>
      </c>
      <c r="BB5" s="4">
        <v>0.25</v>
      </c>
      <c r="BC5" s="4">
        <v>2.5</v>
      </c>
      <c r="BD5" s="4">
        <v>2.5</v>
      </c>
      <c r="BE5" s="4">
        <v>1</v>
      </c>
      <c r="BF5" s="5">
        <v>0</v>
      </c>
    </row>
    <row r="6" spans="1:58" ht="15.75" thickBot="1" x14ac:dyDescent="0.3">
      <c r="A6">
        <v>4</v>
      </c>
      <c r="B6" s="3" t="str">
        <f t="shared" si="1"/>
        <v>PileRun_UB</v>
      </c>
      <c r="C6" s="4">
        <v>0</v>
      </c>
      <c r="D6" s="4">
        <f t="shared" si="0"/>
        <v>4</v>
      </c>
      <c r="E6" s="4">
        <v>1</v>
      </c>
      <c r="F6" s="4">
        <v>0</v>
      </c>
      <c r="G6" s="71">
        <v>1</v>
      </c>
      <c r="H6" s="70">
        <v>0</v>
      </c>
      <c r="I6" s="87" t="s">
        <v>422</v>
      </c>
      <c r="J6" s="17" t="s">
        <v>423</v>
      </c>
      <c r="L6" s="62" t="s">
        <v>203</v>
      </c>
      <c r="M6" s="30">
        <v>0</v>
      </c>
      <c r="AV6" s="3">
        <v>2</v>
      </c>
      <c r="AW6" s="4">
        <v>0.7</v>
      </c>
      <c r="AX6" s="4">
        <v>5</v>
      </c>
      <c r="AY6" s="4">
        <v>0.5</v>
      </c>
      <c r="AZ6" s="4">
        <v>0.5</v>
      </c>
      <c r="BA6" s="4">
        <v>0.25</v>
      </c>
      <c r="BB6" s="4">
        <v>0.25</v>
      </c>
      <c r="BC6" s="4">
        <v>5</v>
      </c>
      <c r="BD6" s="4">
        <v>5</v>
      </c>
      <c r="BE6" s="4">
        <v>5</v>
      </c>
      <c r="BF6" s="5">
        <v>10</v>
      </c>
    </row>
    <row r="7" spans="1:58" ht="15.75" customHeight="1" thickBot="1" x14ac:dyDescent="0.3">
      <c r="A7">
        <v>5</v>
      </c>
      <c r="B7" s="3" t="str">
        <f t="shared" si="1"/>
        <v>PileRun_LB</v>
      </c>
      <c r="C7" s="4">
        <v>0</v>
      </c>
      <c r="D7" s="4">
        <f t="shared" si="0"/>
        <v>5</v>
      </c>
      <c r="E7" s="4">
        <v>1</v>
      </c>
      <c r="F7" s="4">
        <v>0</v>
      </c>
      <c r="G7" s="71">
        <v>1</v>
      </c>
      <c r="H7" s="70">
        <v>0</v>
      </c>
      <c r="I7" s="87" t="s">
        <v>420</v>
      </c>
      <c r="J7" s="17" t="s">
        <v>421</v>
      </c>
      <c r="AV7" s="3"/>
      <c r="AW7" s="4"/>
      <c r="AX7" s="4"/>
      <c r="AY7" s="4"/>
      <c r="AZ7" s="4"/>
      <c r="BA7" s="4"/>
      <c r="BB7" s="4"/>
      <c r="BC7" s="4"/>
      <c r="BD7" s="4"/>
      <c r="BE7" s="4"/>
      <c r="BF7" s="5"/>
    </row>
    <row r="8" spans="1:58" ht="15.75" thickBot="1" x14ac:dyDescent="0.3">
      <c r="A8">
        <v>6</v>
      </c>
      <c r="B8" s="3" t="str">
        <f t="shared" si="1"/>
        <v>Entrapped_UB</v>
      </c>
      <c r="C8" s="4">
        <v>0</v>
      </c>
      <c r="D8" s="4">
        <f t="shared" si="0"/>
        <v>6</v>
      </c>
      <c r="E8" s="4">
        <v>1</v>
      </c>
      <c r="F8" s="4">
        <v>0</v>
      </c>
      <c r="G8" s="71">
        <v>1</v>
      </c>
      <c r="H8" s="70">
        <v>0</v>
      </c>
      <c r="I8" s="210" t="s">
        <v>161</v>
      </c>
      <c r="J8" s="209"/>
      <c r="L8" s="208" t="s">
        <v>416</v>
      </c>
      <c r="M8" s="209"/>
      <c r="AV8" s="3"/>
      <c r="AW8" s="4"/>
      <c r="AX8" s="4"/>
      <c r="AY8" s="4"/>
      <c r="AZ8" s="4"/>
      <c r="BA8" s="4"/>
      <c r="BB8" s="4"/>
      <c r="BC8" s="4"/>
      <c r="BD8" s="4"/>
      <c r="BE8" s="4"/>
      <c r="BF8" s="5"/>
    </row>
    <row r="9" spans="1:58" ht="15.75" thickBot="1" x14ac:dyDescent="0.3">
      <c r="A9">
        <v>7</v>
      </c>
      <c r="B9" s="3" t="str">
        <f>C25</f>
        <v>Breakdown_BE</v>
      </c>
      <c r="C9" s="71">
        <v>0</v>
      </c>
      <c r="D9" s="4">
        <f t="shared" si="0"/>
        <v>7</v>
      </c>
      <c r="E9" s="4">
        <v>1</v>
      </c>
      <c r="F9" s="4">
        <v>0</v>
      </c>
      <c r="G9" s="71">
        <v>1</v>
      </c>
      <c r="H9" s="70">
        <v>0</v>
      </c>
      <c r="I9" s="89" t="s">
        <v>162</v>
      </c>
      <c r="J9" s="30">
        <v>0</v>
      </c>
      <c r="L9" s="19" t="s">
        <v>4</v>
      </c>
      <c r="M9" s="2" t="s">
        <v>418</v>
      </c>
      <c r="AV9" s="6"/>
      <c r="AW9" s="7"/>
      <c r="AX9" s="7"/>
      <c r="AY9" s="7"/>
      <c r="AZ9" s="7"/>
      <c r="BA9" s="7"/>
      <c r="BB9" s="7"/>
      <c r="BC9" s="7"/>
      <c r="BD9" s="7"/>
      <c r="BE9" s="7"/>
      <c r="BF9" s="8"/>
    </row>
    <row r="10" spans="1:58" ht="15.75" thickBot="1" x14ac:dyDescent="0.3">
      <c r="A10">
        <v>8</v>
      </c>
      <c r="B10" s="3" t="str">
        <f>C26</f>
        <v>Entrapped_BE</v>
      </c>
      <c r="C10" s="4">
        <v>0</v>
      </c>
      <c r="D10" s="4">
        <f t="shared" si="0"/>
        <v>8</v>
      </c>
      <c r="E10" s="4">
        <v>1</v>
      </c>
      <c r="F10" s="4">
        <v>0</v>
      </c>
      <c r="G10" s="71">
        <v>1</v>
      </c>
      <c r="H10" s="70">
        <v>0</v>
      </c>
      <c r="L10" s="204" t="s">
        <v>417</v>
      </c>
      <c r="M10" s="8" t="s">
        <v>419</v>
      </c>
    </row>
    <row r="11" spans="1:58" ht="15.75" thickBot="1" x14ac:dyDescent="0.3">
      <c r="A11">
        <v>9</v>
      </c>
      <c r="B11" s="3" t="str">
        <f t="shared" ref="B11" si="2">C27</f>
        <v>NoiseSTR_5500</v>
      </c>
      <c r="C11" s="71">
        <v>0</v>
      </c>
      <c r="D11" s="4">
        <f t="shared" si="0"/>
        <v>9</v>
      </c>
      <c r="E11" s="4">
        <v>1</v>
      </c>
      <c r="F11" s="4">
        <v>0</v>
      </c>
      <c r="G11" s="71">
        <v>1</v>
      </c>
      <c r="H11" s="70">
        <v>0</v>
      </c>
      <c r="I11" s="210" t="s">
        <v>218</v>
      </c>
      <c r="J11" s="209"/>
    </row>
    <row r="12" spans="1:58" x14ac:dyDescent="0.25">
      <c r="A12">
        <v>10</v>
      </c>
      <c r="B12" s="3" t="str">
        <f>C28</f>
        <v>NoiseSTR_ACC_SENSI</v>
      </c>
      <c r="C12" s="71">
        <v>0</v>
      </c>
      <c r="D12" s="4">
        <v>10</v>
      </c>
      <c r="E12" s="71">
        <v>1</v>
      </c>
      <c r="F12" s="71">
        <v>0</v>
      </c>
      <c r="G12" s="71">
        <v>1</v>
      </c>
      <c r="H12" s="70">
        <v>0</v>
      </c>
      <c r="I12" s="90" t="s">
        <v>162</v>
      </c>
      <c r="J12" s="2">
        <v>0</v>
      </c>
    </row>
    <row r="13" spans="1:58" ht="15.75" thickBot="1" x14ac:dyDescent="0.3">
      <c r="A13">
        <v>11</v>
      </c>
      <c r="B13" s="3" t="str">
        <f>C29</f>
        <v>Fatigue_BLOW</v>
      </c>
      <c r="C13" s="71">
        <v>0</v>
      </c>
      <c r="D13" s="4">
        <v>11</v>
      </c>
      <c r="E13" s="71">
        <v>1</v>
      </c>
      <c r="F13" s="71">
        <v>0</v>
      </c>
      <c r="G13" s="4">
        <v>1</v>
      </c>
      <c r="H13" s="70">
        <v>0</v>
      </c>
      <c r="I13" s="88" t="s">
        <v>202</v>
      </c>
      <c r="J13" s="8" t="s">
        <v>325</v>
      </c>
    </row>
    <row r="14" spans="1:58" ht="15.75" thickBot="1" x14ac:dyDescent="0.3">
      <c r="A14">
        <v>12</v>
      </c>
      <c r="B14" s="6" t="str">
        <f>C30</f>
        <v>Fatigue_STRESS</v>
      </c>
      <c r="C14" s="4">
        <v>0</v>
      </c>
      <c r="D14" s="4">
        <f t="shared" ref="D14" si="3">B30</f>
        <v>12</v>
      </c>
      <c r="E14" s="4">
        <v>1</v>
      </c>
      <c r="F14" s="4">
        <v>0</v>
      </c>
      <c r="G14" s="71">
        <v>1</v>
      </c>
      <c r="H14" s="70">
        <v>0</v>
      </c>
    </row>
    <row r="15" spans="1:58" x14ac:dyDescent="0.25">
      <c r="C15" s="71"/>
    </row>
    <row r="16" spans="1:58" ht="15.75" thickBot="1" x14ac:dyDescent="0.3"/>
    <row r="17" spans="1:28" ht="15.75" thickBot="1" x14ac:dyDescent="0.3">
      <c r="B17" s="34" t="s">
        <v>28</v>
      </c>
      <c r="C17" s="72"/>
      <c r="D17" s="72"/>
      <c r="E17" s="72"/>
      <c r="F17" s="72"/>
      <c r="G17" s="72"/>
      <c r="H17" s="72"/>
      <c r="I17" s="72"/>
      <c r="J17" s="72"/>
      <c r="K17" s="72"/>
      <c r="L17" s="72"/>
      <c r="M17" s="72"/>
      <c r="N17" s="72"/>
      <c r="O17" s="72"/>
      <c r="P17" s="72"/>
      <c r="Q17" s="72"/>
      <c r="R17" s="72"/>
      <c r="S17" s="72"/>
      <c r="T17" s="72"/>
      <c r="U17" s="72"/>
      <c r="V17" s="72"/>
      <c r="W17" s="72"/>
      <c r="X17" s="72"/>
      <c r="Y17" s="72"/>
      <c r="Z17" s="35"/>
    </row>
    <row r="18" spans="1:28" ht="75.75" thickBot="1" x14ac:dyDescent="0.3">
      <c r="B18" s="44" t="s">
        <v>1</v>
      </c>
      <c r="C18" s="45" t="s">
        <v>133</v>
      </c>
      <c r="D18" s="45" t="s">
        <v>2</v>
      </c>
      <c r="E18" s="45" t="s">
        <v>3</v>
      </c>
      <c r="F18" s="45" t="s">
        <v>4</v>
      </c>
      <c r="G18" s="45" t="s">
        <v>51</v>
      </c>
      <c r="H18" s="45" t="s">
        <v>5</v>
      </c>
      <c r="I18" s="45" t="s">
        <v>52</v>
      </c>
      <c r="J18" s="45" t="s">
        <v>134</v>
      </c>
      <c r="K18" s="45" t="s">
        <v>163</v>
      </c>
      <c r="L18" s="45" t="s">
        <v>34</v>
      </c>
      <c r="M18" s="45" t="s">
        <v>6</v>
      </c>
      <c r="N18" s="45" t="s">
        <v>7</v>
      </c>
      <c r="O18" s="45" t="s">
        <v>8</v>
      </c>
      <c r="P18" s="45" t="s">
        <v>9</v>
      </c>
      <c r="Q18" s="45" t="s">
        <v>10</v>
      </c>
      <c r="R18" s="45" t="s">
        <v>11</v>
      </c>
      <c r="S18" s="45" t="s">
        <v>73</v>
      </c>
      <c r="T18" s="45" t="s">
        <v>158</v>
      </c>
      <c r="U18" s="45" t="s">
        <v>180</v>
      </c>
      <c r="V18" s="45" t="s">
        <v>181</v>
      </c>
      <c r="W18" s="45" t="s">
        <v>85</v>
      </c>
      <c r="X18" s="45" t="s">
        <v>135</v>
      </c>
      <c r="Y18" s="45" t="s">
        <v>164</v>
      </c>
      <c r="Z18" s="45" t="s">
        <v>104</v>
      </c>
      <c r="AA18" s="46" t="s">
        <v>182</v>
      </c>
      <c r="AB18" s="129" t="s">
        <v>280</v>
      </c>
    </row>
    <row r="19" spans="1:28" x14ac:dyDescent="0.25">
      <c r="A19" s="166">
        <v>1</v>
      </c>
      <c r="B19" s="166">
        <v>1</v>
      </c>
      <c r="C19" s="166" t="s">
        <v>410</v>
      </c>
      <c r="D19" s="166">
        <v>0</v>
      </c>
      <c r="E19" s="166">
        <v>1</v>
      </c>
      <c r="F19" s="166">
        <v>1</v>
      </c>
      <c r="G19" s="166">
        <v>1372</v>
      </c>
      <c r="H19" s="166">
        <v>2.02</v>
      </c>
      <c r="I19" s="166">
        <v>0.95</v>
      </c>
      <c r="J19" s="166">
        <v>2575.1000000000004</v>
      </c>
      <c r="K19" s="166">
        <v>38487</v>
      </c>
      <c r="L19" s="166">
        <v>90</v>
      </c>
      <c r="M19" s="166"/>
      <c r="N19" s="166" t="s">
        <v>50</v>
      </c>
      <c r="O19" s="166">
        <v>500</v>
      </c>
      <c r="P19" s="166">
        <v>1</v>
      </c>
      <c r="Q19" s="166" t="s">
        <v>147</v>
      </c>
      <c r="R19" s="166">
        <v>1</v>
      </c>
      <c r="S19" s="166" t="s">
        <v>121</v>
      </c>
      <c r="T19" s="166">
        <v>300</v>
      </c>
      <c r="U19" s="166">
        <v>400</v>
      </c>
      <c r="V19" s="166">
        <v>3411.4</v>
      </c>
      <c r="W19" s="166" t="s">
        <v>86</v>
      </c>
      <c r="X19" s="166" t="s">
        <v>99</v>
      </c>
      <c r="Y19" s="166">
        <v>200</v>
      </c>
      <c r="Z19" s="166">
        <v>0</v>
      </c>
      <c r="AA19" s="166">
        <v>0</v>
      </c>
    </row>
    <row r="20" spans="1:28" x14ac:dyDescent="0.25">
      <c r="A20" s="166">
        <v>2</v>
      </c>
      <c r="B20" s="166">
        <v>2</v>
      </c>
      <c r="C20" s="166" t="s">
        <v>414</v>
      </c>
      <c r="D20" s="166">
        <v>0</v>
      </c>
      <c r="E20" s="166">
        <v>1</v>
      </c>
      <c r="F20" s="166">
        <v>1</v>
      </c>
      <c r="G20" s="166">
        <v>1372</v>
      </c>
      <c r="H20" s="166">
        <v>2.02</v>
      </c>
      <c r="I20" s="166">
        <v>0.95</v>
      </c>
      <c r="J20" s="166">
        <v>2575.1000000000004</v>
      </c>
      <c r="K20" s="166">
        <v>38487</v>
      </c>
      <c r="L20" s="166">
        <v>90</v>
      </c>
      <c r="M20" s="166"/>
      <c r="N20" s="166" t="s">
        <v>50</v>
      </c>
      <c r="O20" s="166">
        <v>500</v>
      </c>
      <c r="P20" s="166">
        <v>1</v>
      </c>
      <c r="Q20" s="166" t="s">
        <v>147</v>
      </c>
      <c r="R20" s="166">
        <v>1</v>
      </c>
      <c r="S20" s="166" t="s">
        <v>121</v>
      </c>
      <c r="T20" s="166">
        <v>0</v>
      </c>
      <c r="U20" s="166">
        <v>0</v>
      </c>
      <c r="V20" s="166">
        <v>3411.4</v>
      </c>
      <c r="W20" s="166" t="s">
        <v>82</v>
      </c>
      <c r="X20" s="166" t="s">
        <v>99</v>
      </c>
      <c r="Y20" s="166">
        <v>0</v>
      </c>
      <c r="Z20" s="166">
        <v>0</v>
      </c>
      <c r="AA20" s="166">
        <v>0</v>
      </c>
    </row>
    <row r="21" spans="1:28" x14ac:dyDescent="0.25">
      <c r="A21" s="166">
        <v>3</v>
      </c>
      <c r="B21" s="166">
        <v>3</v>
      </c>
      <c r="C21" s="166" t="s">
        <v>415</v>
      </c>
      <c r="D21" s="166">
        <v>0</v>
      </c>
      <c r="E21" s="166">
        <v>1</v>
      </c>
      <c r="F21" s="166">
        <v>1</v>
      </c>
      <c r="G21" s="166">
        <v>5500</v>
      </c>
      <c r="H21" s="166">
        <v>2.02</v>
      </c>
      <c r="I21" s="166">
        <v>0.95</v>
      </c>
      <c r="J21" s="166">
        <v>2575.1000000000004</v>
      </c>
      <c r="K21" s="166">
        <v>38487</v>
      </c>
      <c r="L21" s="166">
        <v>90</v>
      </c>
      <c r="M21" s="166"/>
      <c r="N21" s="166" t="s">
        <v>50</v>
      </c>
      <c r="O21" s="166">
        <v>500</v>
      </c>
      <c r="P21" s="166">
        <v>1</v>
      </c>
      <c r="Q21" s="166" t="s">
        <v>147</v>
      </c>
      <c r="R21" s="166">
        <v>1</v>
      </c>
      <c r="S21" s="166" t="s">
        <v>107</v>
      </c>
      <c r="T21" s="166">
        <v>0</v>
      </c>
      <c r="U21" s="166">
        <v>0</v>
      </c>
      <c r="V21" s="166">
        <v>3411.4</v>
      </c>
      <c r="W21" s="166" t="s">
        <v>82</v>
      </c>
      <c r="X21" s="166" t="s">
        <v>99</v>
      </c>
      <c r="Y21" s="166">
        <v>0</v>
      </c>
      <c r="Z21" s="166">
        <v>0</v>
      </c>
      <c r="AA21" s="166">
        <v>0</v>
      </c>
    </row>
    <row r="22" spans="1:28" x14ac:dyDescent="0.25">
      <c r="A22" s="166">
        <v>4</v>
      </c>
      <c r="B22" s="166">
        <v>4</v>
      </c>
      <c r="C22" s="166" t="s">
        <v>296</v>
      </c>
      <c r="D22" s="166">
        <v>0</v>
      </c>
      <c r="E22" s="166">
        <v>1</v>
      </c>
      <c r="F22" s="166">
        <v>1</v>
      </c>
      <c r="G22" s="166">
        <v>1372</v>
      </c>
      <c r="H22" s="166">
        <v>2.02</v>
      </c>
      <c r="I22" s="166">
        <v>0.1</v>
      </c>
      <c r="J22" s="166">
        <v>2540.3000000000002</v>
      </c>
      <c r="K22" s="166">
        <v>8000</v>
      </c>
      <c r="L22" s="166">
        <v>90</v>
      </c>
      <c r="M22" s="166"/>
      <c r="N22" s="166" t="s">
        <v>50</v>
      </c>
      <c r="O22" s="166">
        <v>500</v>
      </c>
      <c r="P22" s="166">
        <v>1</v>
      </c>
      <c r="Q22" s="166" t="s">
        <v>147</v>
      </c>
      <c r="R22" s="166">
        <v>1</v>
      </c>
      <c r="S22" s="166" t="s">
        <v>121</v>
      </c>
      <c r="T22" s="166">
        <v>0</v>
      </c>
      <c r="U22" s="166">
        <v>0</v>
      </c>
      <c r="V22" s="166">
        <v>3411.4</v>
      </c>
      <c r="W22" s="166" t="s">
        <v>82</v>
      </c>
      <c r="X22" s="166" t="s">
        <v>99</v>
      </c>
      <c r="Y22" s="166">
        <v>0</v>
      </c>
      <c r="Z22" s="166">
        <v>0</v>
      </c>
      <c r="AA22" s="166">
        <v>0</v>
      </c>
    </row>
    <row r="23" spans="1:28" x14ac:dyDescent="0.25">
      <c r="A23" s="166">
        <v>5</v>
      </c>
      <c r="B23" s="166">
        <v>5</v>
      </c>
      <c r="C23" s="166" t="s">
        <v>123</v>
      </c>
      <c r="D23" s="166">
        <v>0</v>
      </c>
      <c r="E23" s="166">
        <v>1</v>
      </c>
      <c r="F23" s="166">
        <v>1</v>
      </c>
      <c r="G23" s="166">
        <v>1372</v>
      </c>
      <c r="H23" s="166">
        <v>2.02</v>
      </c>
      <c r="I23" s="166">
        <v>0.1</v>
      </c>
      <c r="J23" s="166">
        <v>2540.3000000000002</v>
      </c>
      <c r="K23" s="166">
        <v>8000</v>
      </c>
      <c r="L23" s="166">
        <v>90</v>
      </c>
      <c r="M23" s="166"/>
      <c r="N23" s="166" t="s">
        <v>50</v>
      </c>
      <c r="O23" s="166">
        <v>500</v>
      </c>
      <c r="P23" s="166">
        <v>1</v>
      </c>
      <c r="Q23" s="166" t="s">
        <v>147</v>
      </c>
      <c r="R23" s="166">
        <v>1</v>
      </c>
      <c r="S23" s="166" t="s">
        <v>121</v>
      </c>
      <c r="T23" s="166">
        <v>0</v>
      </c>
      <c r="U23" s="166">
        <v>0</v>
      </c>
      <c r="V23" s="166">
        <v>3411.4</v>
      </c>
      <c r="W23" s="166" t="s">
        <v>122</v>
      </c>
      <c r="X23" s="166" t="s">
        <v>99</v>
      </c>
      <c r="Y23" s="166">
        <v>0</v>
      </c>
      <c r="Z23" s="166">
        <v>0</v>
      </c>
      <c r="AA23" s="166">
        <v>0</v>
      </c>
    </row>
    <row r="24" spans="1:28" x14ac:dyDescent="0.25">
      <c r="A24" s="166">
        <v>6</v>
      </c>
      <c r="B24" s="166">
        <v>6</v>
      </c>
      <c r="C24" s="166" t="s">
        <v>278</v>
      </c>
      <c r="D24" s="166">
        <v>0</v>
      </c>
      <c r="E24" s="166">
        <v>1</v>
      </c>
      <c r="F24" s="166">
        <v>1</v>
      </c>
      <c r="G24" s="166">
        <v>5500</v>
      </c>
      <c r="H24" s="166">
        <v>2.02</v>
      </c>
      <c r="I24" s="166">
        <v>0.95</v>
      </c>
      <c r="J24" s="166">
        <v>2540.3000000000002</v>
      </c>
      <c r="K24" s="166">
        <v>8000</v>
      </c>
      <c r="L24" s="166">
        <v>90</v>
      </c>
      <c r="M24" s="166"/>
      <c r="N24" s="166" t="s">
        <v>50</v>
      </c>
      <c r="O24" s="166">
        <v>500</v>
      </c>
      <c r="P24" s="166">
        <v>1</v>
      </c>
      <c r="Q24" s="166" t="s">
        <v>147</v>
      </c>
      <c r="R24" s="166">
        <v>1</v>
      </c>
      <c r="S24" s="166" t="s">
        <v>121</v>
      </c>
      <c r="T24" s="166">
        <v>0</v>
      </c>
      <c r="U24" s="166">
        <v>0</v>
      </c>
      <c r="V24" s="166">
        <v>3411.4</v>
      </c>
      <c r="W24" s="166" t="s">
        <v>82</v>
      </c>
      <c r="X24" s="166" t="s">
        <v>99</v>
      </c>
      <c r="Y24" s="166">
        <v>0</v>
      </c>
      <c r="Z24" s="166">
        <v>0</v>
      </c>
      <c r="AA24" s="166">
        <v>0</v>
      </c>
    </row>
    <row r="25" spans="1:28" x14ac:dyDescent="0.25">
      <c r="A25" s="166">
        <v>7</v>
      </c>
      <c r="B25" s="166">
        <v>7</v>
      </c>
      <c r="C25" s="166" t="s">
        <v>283</v>
      </c>
      <c r="D25" s="166">
        <v>0</v>
      </c>
      <c r="E25" s="166">
        <v>1</v>
      </c>
      <c r="F25" s="166">
        <v>1</v>
      </c>
      <c r="G25" s="166">
        <v>5500</v>
      </c>
      <c r="H25" s="166">
        <v>2.02</v>
      </c>
      <c r="I25" s="166">
        <v>0.95</v>
      </c>
      <c r="J25" s="166">
        <v>2540.3000000000002</v>
      </c>
      <c r="K25" s="166">
        <v>8000</v>
      </c>
      <c r="L25" s="166">
        <v>90</v>
      </c>
      <c r="M25" s="166"/>
      <c r="N25" s="166" t="s">
        <v>50</v>
      </c>
      <c r="O25" s="166">
        <v>500</v>
      </c>
      <c r="P25" s="166">
        <v>1</v>
      </c>
      <c r="Q25" s="166" t="s">
        <v>147</v>
      </c>
      <c r="R25" s="166">
        <v>1</v>
      </c>
      <c r="S25" s="166" t="s">
        <v>121</v>
      </c>
      <c r="T25" s="166">
        <v>0</v>
      </c>
      <c r="U25" s="166">
        <v>0</v>
      </c>
      <c r="V25" s="166">
        <v>3411.4</v>
      </c>
      <c r="W25" s="166" t="s">
        <v>86</v>
      </c>
      <c r="X25" s="166" t="s">
        <v>99</v>
      </c>
      <c r="Y25" s="166">
        <v>0</v>
      </c>
      <c r="Z25" s="166">
        <v>2</v>
      </c>
      <c r="AA25" s="166">
        <v>1</v>
      </c>
    </row>
    <row r="26" spans="1:28" x14ac:dyDescent="0.25">
      <c r="A26" s="166">
        <v>8</v>
      </c>
      <c r="B26" s="166">
        <v>8</v>
      </c>
      <c r="C26" s="166" t="s">
        <v>279</v>
      </c>
      <c r="D26" s="166">
        <v>0</v>
      </c>
      <c r="E26" s="166">
        <v>1</v>
      </c>
      <c r="F26" s="166">
        <v>1</v>
      </c>
      <c r="G26" s="166">
        <v>5500</v>
      </c>
      <c r="H26" s="166">
        <v>2.02</v>
      </c>
      <c r="I26" s="166">
        <v>0.95</v>
      </c>
      <c r="J26" s="166">
        <v>2540.3000000000002</v>
      </c>
      <c r="K26" s="166">
        <v>8000</v>
      </c>
      <c r="L26" s="166">
        <v>90</v>
      </c>
      <c r="M26" s="166"/>
      <c r="N26" s="166" t="s">
        <v>50</v>
      </c>
      <c r="O26" s="166">
        <v>500</v>
      </c>
      <c r="P26" s="166">
        <v>1</v>
      </c>
      <c r="Q26" s="166" t="s">
        <v>147</v>
      </c>
      <c r="R26" s="166">
        <v>1</v>
      </c>
      <c r="S26" s="166" t="s">
        <v>121</v>
      </c>
      <c r="T26" s="166">
        <v>0</v>
      </c>
      <c r="U26" s="166">
        <v>0</v>
      </c>
      <c r="V26" s="166">
        <v>3411.4</v>
      </c>
      <c r="W26" s="166" t="s">
        <v>86</v>
      </c>
      <c r="X26" s="166" t="s">
        <v>99</v>
      </c>
      <c r="Y26" s="166">
        <v>0</v>
      </c>
      <c r="Z26" s="166">
        <v>0</v>
      </c>
      <c r="AA26" s="166">
        <v>0</v>
      </c>
    </row>
    <row r="27" spans="1:28" x14ac:dyDescent="0.25">
      <c r="A27" s="166">
        <v>9</v>
      </c>
      <c r="B27" s="166">
        <v>9</v>
      </c>
      <c r="C27" s="166" t="s">
        <v>411</v>
      </c>
      <c r="D27" s="166">
        <v>0</v>
      </c>
      <c r="E27" s="166">
        <v>1</v>
      </c>
      <c r="F27" s="166">
        <v>1</v>
      </c>
      <c r="G27" s="166">
        <v>5500</v>
      </c>
      <c r="H27" s="166">
        <v>2.02</v>
      </c>
      <c r="I27" s="166">
        <v>0.95</v>
      </c>
      <c r="J27" s="166">
        <v>2575.1000000000004</v>
      </c>
      <c r="K27" s="166">
        <v>38487</v>
      </c>
      <c r="L27" s="166">
        <v>90</v>
      </c>
      <c r="M27" s="166"/>
      <c r="N27" s="166" t="s">
        <v>50</v>
      </c>
      <c r="O27" s="166">
        <v>500</v>
      </c>
      <c r="P27" s="166">
        <v>1</v>
      </c>
      <c r="Q27" s="166" t="s">
        <v>147</v>
      </c>
      <c r="R27" s="166">
        <v>1</v>
      </c>
      <c r="S27" s="166" t="s">
        <v>121</v>
      </c>
      <c r="T27" s="166">
        <v>300</v>
      </c>
      <c r="U27" s="166">
        <v>400</v>
      </c>
      <c r="V27" s="166">
        <v>3411.4</v>
      </c>
      <c r="W27" s="166" t="s">
        <v>86</v>
      </c>
      <c r="X27" s="166" t="s">
        <v>99</v>
      </c>
      <c r="Y27" s="166">
        <v>200</v>
      </c>
      <c r="Z27" s="166">
        <v>0</v>
      </c>
      <c r="AA27" s="166">
        <v>0</v>
      </c>
    </row>
    <row r="28" spans="1:28" x14ac:dyDescent="0.25">
      <c r="A28" s="166">
        <v>10</v>
      </c>
      <c r="B28" s="166">
        <v>10</v>
      </c>
      <c r="C28" s="166" t="s">
        <v>308</v>
      </c>
      <c r="D28" s="166">
        <v>0</v>
      </c>
      <c r="E28" s="166">
        <v>1</v>
      </c>
      <c r="F28" s="166">
        <v>1</v>
      </c>
      <c r="G28" s="166">
        <v>1372</v>
      </c>
      <c r="H28" s="166">
        <v>2.02</v>
      </c>
      <c r="I28" s="166">
        <v>0.95</v>
      </c>
      <c r="J28" s="166">
        <v>2540.3000000000002</v>
      </c>
      <c r="K28" s="166">
        <v>28383.242427632627</v>
      </c>
      <c r="L28" s="166">
        <v>90</v>
      </c>
      <c r="M28" s="166"/>
      <c r="N28" s="166" t="s">
        <v>50</v>
      </c>
      <c r="O28" s="166">
        <v>500</v>
      </c>
      <c r="P28" s="166">
        <v>1</v>
      </c>
      <c r="Q28" s="166" t="s">
        <v>147</v>
      </c>
      <c r="R28" s="166">
        <v>1</v>
      </c>
      <c r="S28" s="166" t="s">
        <v>121</v>
      </c>
      <c r="T28" s="166">
        <v>300</v>
      </c>
      <c r="U28" s="166">
        <v>400</v>
      </c>
      <c r="V28" s="166">
        <v>3411.4</v>
      </c>
      <c r="W28" s="166" t="s">
        <v>86</v>
      </c>
      <c r="X28" s="166" t="s">
        <v>99</v>
      </c>
      <c r="Y28" s="166">
        <v>0</v>
      </c>
      <c r="Z28" s="166">
        <v>0</v>
      </c>
      <c r="AA28" s="166">
        <v>0</v>
      </c>
    </row>
    <row r="29" spans="1:28" x14ac:dyDescent="0.25">
      <c r="A29" s="166">
        <v>11</v>
      </c>
      <c r="B29" s="166">
        <v>11</v>
      </c>
      <c r="C29" s="166" t="s">
        <v>312</v>
      </c>
      <c r="D29" s="166">
        <v>0</v>
      </c>
      <c r="E29" s="166">
        <v>1</v>
      </c>
      <c r="F29" s="166">
        <v>1</v>
      </c>
      <c r="G29" s="166">
        <v>1372</v>
      </c>
      <c r="H29" s="166">
        <v>2.02</v>
      </c>
      <c r="I29" s="166">
        <v>0.95</v>
      </c>
      <c r="J29" s="166">
        <v>2256.3000000000002</v>
      </c>
      <c r="K29" s="166">
        <v>0</v>
      </c>
      <c r="L29" s="166">
        <v>90</v>
      </c>
      <c r="M29" s="166"/>
      <c r="N29" s="166" t="s">
        <v>50</v>
      </c>
      <c r="O29" s="166">
        <v>500</v>
      </c>
      <c r="P29" s="166">
        <v>0</v>
      </c>
      <c r="Q29" s="166" t="s">
        <v>147</v>
      </c>
      <c r="R29" s="166">
        <v>1</v>
      </c>
      <c r="S29" s="166" t="s">
        <v>121</v>
      </c>
      <c r="T29" s="166">
        <v>0</v>
      </c>
      <c r="U29" s="166">
        <v>0</v>
      </c>
      <c r="V29" s="166">
        <v>3411.4</v>
      </c>
      <c r="W29" s="166" t="s">
        <v>82</v>
      </c>
      <c r="X29" s="166" t="s">
        <v>99</v>
      </c>
      <c r="Y29" s="166">
        <v>0</v>
      </c>
      <c r="Z29" s="166">
        <v>0</v>
      </c>
      <c r="AA29" s="166">
        <v>0</v>
      </c>
    </row>
    <row r="30" spans="1:28" ht="15.75" thickBot="1" x14ac:dyDescent="0.3">
      <c r="A30" s="203">
        <v>12</v>
      </c>
      <c r="B30" s="203">
        <v>12</v>
      </c>
      <c r="C30" s="203" t="s">
        <v>313</v>
      </c>
      <c r="D30" s="203">
        <v>0</v>
      </c>
      <c r="E30" s="203">
        <v>1</v>
      </c>
      <c r="F30" s="203">
        <v>1</v>
      </c>
      <c r="G30" s="203">
        <v>1372</v>
      </c>
      <c r="H30" s="203">
        <v>2.02</v>
      </c>
      <c r="I30" s="203">
        <v>0.95</v>
      </c>
      <c r="J30" s="203">
        <v>2256.3000000000002</v>
      </c>
      <c r="K30" s="203">
        <v>0</v>
      </c>
      <c r="L30" s="203">
        <v>90</v>
      </c>
      <c r="M30" s="203"/>
      <c r="N30" s="203" t="s">
        <v>50</v>
      </c>
      <c r="O30" s="203">
        <v>500</v>
      </c>
      <c r="P30" s="203">
        <v>0</v>
      </c>
      <c r="Q30" s="203" t="s">
        <v>147</v>
      </c>
      <c r="R30" s="203">
        <v>1</v>
      </c>
      <c r="S30" s="203" t="s">
        <v>121</v>
      </c>
      <c r="T30" s="203">
        <v>0</v>
      </c>
      <c r="U30" s="203">
        <v>0</v>
      </c>
      <c r="V30" s="203">
        <v>3411.4</v>
      </c>
      <c r="W30" s="203" t="s">
        <v>82</v>
      </c>
      <c r="X30" s="203" t="s">
        <v>99</v>
      </c>
      <c r="Y30" s="203">
        <v>0</v>
      </c>
      <c r="Z30" s="203">
        <v>0</v>
      </c>
      <c r="AA30" s="203">
        <v>0</v>
      </c>
    </row>
    <row r="32" spans="1:28" ht="15.75" thickBot="1" x14ac:dyDescent="0.3"/>
    <row r="33" spans="1:8" x14ac:dyDescent="0.25">
      <c r="B33" s="205" t="s">
        <v>29</v>
      </c>
      <c r="C33" s="206"/>
      <c r="D33" s="206"/>
      <c r="E33" s="206"/>
      <c r="F33" s="206"/>
      <c r="G33" s="206"/>
      <c r="H33" s="207"/>
    </row>
    <row r="34" spans="1:8" ht="15.75" thickBot="1" x14ac:dyDescent="0.3">
      <c r="B34" s="10" t="s">
        <v>1</v>
      </c>
      <c r="C34" s="11" t="s">
        <v>12</v>
      </c>
      <c r="D34" s="11" t="s">
        <v>13</v>
      </c>
      <c r="E34" s="11" t="s">
        <v>14</v>
      </c>
      <c r="F34" s="11" t="s">
        <v>15</v>
      </c>
      <c r="G34" s="11" t="s">
        <v>16</v>
      </c>
      <c r="H34" s="12" t="s">
        <v>17</v>
      </c>
    </row>
    <row r="35" spans="1:8" x14ac:dyDescent="0.25">
      <c r="A35">
        <v>1</v>
      </c>
      <c r="B35" s="103">
        <v>1</v>
      </c>
      <c r="C35" s="95">
        <v>0.8</v>
      </c>
      <c r="D35" s="95">
        <v>9.81</v>
      </c>
      <c r="E35" s="95">
        <v>1</v>
      </c>
      <c r="F35" s="95">
        <v>1</v>
      </c>
      <c r="G35" s="95">
        <v>210000</v>
      </c>
      <c r="H35" s="43">
        <v>77.5</v>
      </c>
    </row>
    <row r="36" spans="1:8" x14ac:dyDescent="0.25">
      <c r="A36">
        <v>2</v>
      </c>
      <c r="B36" s="3"/>
      <c r="C36" s="4"/>
      <c r="D36" s="4"/>
      <c r="E36" s="4"/>
      <c r="F36" s="4"/>
      <c r="G36" s="4"/>
      <c r="H36" s="5"/>
    </row>
    <row r="37" spans="1:8" x14ac:dyDescent="0.25">
      <c r="A37">
        <v>3</v>
      </c>
      <c r="B37" s="3"/>
      <c r="C37" s="4"/>
      <c r="D37" s="4"/>
      <c r="E37" s="4"/>
      <c r="F37" s="4"/>
      <c r="G37" s="4"/>
      <c r="H37" s="5"/>
    </row>
    <row r="38" spans="1:8" x14ac:dyDescent="0.25">
      <c r="A38">
        <v>4</v>
      </c>
      <c r="B38" s="3"/>
      <c r="C38" s="4"/>
      <c r="D38" s="4"/>
      <c r="E38" s="4"/>
      <c r="F38" s="4"/>
      <c r="G38" s="4"/>
      <c r="H38" s="5"/>
    </row>
    <row r="39" spans="1:8" x14ac:dyDescent="0.25">
      <c r="A39">
        <v>5</v>
      </c>
      <c r="B39" s="3"/>
      <c r="C39" s="4"/>
      <c r="D39" s="4"/>
      <c r="E39" s="4"/>
      <c r="F39" s="4"/>
      <c r="G39" s="4"/>
      <c r="H39" s="5"/>
    </row>
    <row r="40" spans="1:8" x14ac:dyDescent="0.25">
      <c r="A40">
        <v>6</v>
      </c>
      <c r="B40" s="3"/>
      <c r="C40" s="4"/>
      <c r="D40" s="4"/>
      <c r="E40" s="4"/>
      <c r="F40" s="4"/>
      <c r="G40" s="4"/>
      <c r="H40" s="5"/>
    </row>
    <row r="41" spans="1:8" x14ac:dyDescent="0.25">
      <c r="A41">
        <v>7</v>
      </c>
      <c r="B41" s="3"/>
      <c r="C41" s="4"/>
      <c r="D41" s="4"/>
      <c r="E41" s="4"/>
      <c r="F41" s="4"/>
      <c r="G41" s="4"/>
      <c r="H41" s="5"/>
    </row>
    <row r="42" spans="1:8" x14ac:dyDescent="0.25">
      <c r="A42">
        <v>8</v>
      </c>
      <c r="B42" s="3"/>
      <c r="C42" s="4"/>
      <c r="D42" s="4"/>
      <c r="E42" s="4"/>
      <c r="F42" s="4"/>
      <c r="G42" s="4"/>
      <c r="H42" s="5"/>
    </row>
    <row r="43" spans="1:8" x14ac:dyDescent="0.25">
      <c r="A43">
        <v>9</v>
      </c>
      <c r="B43" s="3"/>
      <c r="C43" s="4"/>
      <c r="D43" s="4"/>
      <c r="E43" s="4"/>
      <c r="F43" s="4"/>
      <c r="G43" s="4"/>
      <c r="H43" s="5"/>
    </row>
    <row r="44" spans="1:8" x14ac:dyDescent="0.25">
      <c r="A44">
        <v>10</v>
      </c>
      <c r="B44" s="3"/>
      <c r="C44" s="4"/>
      <c r="D44" s="4"/>
      <c r="E44" s="4"/>
      <c r="F44" s="4"/>
      <c r="G44" s="4"/>
      <c r="H44" s="5"/>
    </row>
    <row r="45" spans="1:8" x14ac:dyDescent="0.25">
      <c r="A45">
        <v>11</v>
      </c>
      <c r="B45" s="3"/>
      <c r="C45" s="4"/>
      <c r="D45" s="4"/>
      <c r="E45" s="4"/>
      <c r="F45" s="4"/>
      <c r="G45" s="4"/>
      <c r="H45" s="5"/>
    </row>
    <row r="46" spans="1:8" ht="15.75" thickBot="1" x14ac:dyDescent="0.3">
      <c r="A46">
        <v>12</v>
      </c>
      <c r="B46" s="6"/>
      <c r="C46" s="7"/>
      <c r="D46" s="7"/>
      <c r="E46" s="7"/>
      <c r="F46" s="7"/>
      <c r="G46" s="7"/>
      <c r="H46" s="8"/>
    </row>
    <row r="48" spans="1:8" ht="15.75" thickBot="1" x14ac:dyDescent="0.3"/>
    <row r="49" spans="2:3" x14ac:dyDescent="0.25">
      <c r="B49" s="34" t="s">
        <v>159</v>
      </c>
      <c r="C49" s="35"/>
    </row>
    <row r="50" spans="2:3" ht="15.75" thickBot="1" x14ac:dyDescent="0.3">
      <c r="B50" s="10" t="s">
        <v>103</v>
      </c>
      <c r="C50" s="12" t="s">
        <v>160</v>
      </c>
    </row>
    <row r="51" spans="2:3" x14ac:dyDescent="0.25">
      <c r="B51" s="13">
        <v>1</v>
      </c>
      <c r="C51" s="2">
        <v>0.1</v>
      </c>
    </row>
    <row r="52" spans="2:3" x14ac:dyDescent="0.25">
      <c r="B52" s="3">
        <v>2</v>
      </c>
      <c r="C52" s="5">
        <v>0.2</v>
      </c>
    </row>
    <row r="53" spans="2:3" x14ac:dyDescent="0.25">
      <c r="B53" s="3">
        <v>3</v>
      </c>
      <c r="C53" s="5">
        <v>0.3</v>
      </c>
    </row>
    <row r="54" spans="2:3" x14ac:dyDescent="0.25">
      <c r="B54" s="3">
        <v>4</v>
      </c>
      <c r="C54" s="5">
        <v>0.4</v>
      </c>
    </row>
    <row r="55" spans="2:3" x14ac:dyDescent="0.25">
      <c r="B55" s="3">
        <v>5</v>
      </c>
      <c r="C55" s="5">
        <v>0.5</v>
      </c>
    </row>
    <row r="56" spans="2:3" x14ac:dyDescent="0.25">
      <c r="B56" s="3">
        <v>6</v>
      </c>
      <c r="C56" s="5">
        <v>0.6</v>
      </c>
    </row>
    <row r="57" spans="2:3" x14ac:dyDescent="0.25">
      <c r="B57" s="3">
        <v>7</v>
      </c>
      <c r="C57" s="5">
        <v>0.7</v>
      </c>
    </row>
    <row r="58" spans="2:3" x14ac:dyDescent="0.25">
      <c r="B58" s="3">
        <v>8</v>
      </c>
      <c r="C58" s="5">
        <v>0.8</v>
      </c>
    </row>
    <row r="59" spans="2:3" x14ac:dyDescent="0.25">
      <c r="B59" s="3">
        <v>9</v>
      </c>
      <c r="C59" s="5">
        <v>0.9</v>
      </c>
    </row>
    <row r="60" spans="2:3" x14ac:dyDescent="0.25">
      <c r="B60" s="3">
        <v>10</v>
      </c>
      <c r="C60" s="5">
        <v>0.95</v>
      </c>
    </row>
    <row r="61" spans="2:3" x14ac:dyDescent="0.25">
      <c r="B61" s="3"/>
      <c r="C61" s="5"/>
    </row>
    <row r="62" spans="2:3" x14ac:dyDescent="0.25">
      <c r="B62" s="3"/>
      <c r="C62" s="5"/>
    </row>
    <row r="63" spans="2:3" x14ac:dyDescent="0.25">
      <c r="B63" s="3"/>
      <c r="C63" s="5"/>
    </row>
    <row r="64" spans="2:3" x14ac:dyDescent="0.25">
      <c r="B64" s="3"/>
      <c r="C64" s="5"/>
    </row>
    <row r="65" spans="2:3" x14ac:dyDescent="0.25">
      <c r="B65" s="3"/>
      <c r="C65" s="5"/>
    </row>
    <row r="66" spans="2:3" x14ac:dyDescent="0.25">
      <c r="B66" s="3"/>
      <c r="C66" s="5"/>
    </row>
    <row r="67" spans="2:3" ht="15.75" thickBot="1" x14ac:dyDescent="0.3">
      <c r="B67" s="6"/>
      <c r="C67" s="8"/>
    </row>
  </sheetData>
  <mergeCells count="7">
    <mergeCell ref="B33:H33"/>
    <mergeCell ref="AV3:BF3"/>
    <mergeCell ref="I2:J2"/>
    <mergeCell ref="L2:M2"/>
    <mergeCell ref="I8:J8"/>
    <mergeCell ref="I11:J11"/>
    <mergeCell ref="L8:M8"/>
  </mergeCells>
  <dataValidations count="4">
    <dataValidation type="list" allowBlank="1" showInputMessage="1" showErrorMessage="1" sqref="X20:X26 X30" xr:uid="{3900C4C6-43F3-4DF6-8675-9B5D9868FF8C}">
      <formula1>"Not Applied, IHC S-1200, IHC S-2000, IHC S-4000"</formula1>
    </dataValidation>
    <dataValidation type="list" allowBlank="1" showInputMessage="1" showErrorMessage="1" sqref="X19 X27:X29" xr:uid="{6CCC0A35-6707-47E0-BBCE-DF3BF7CD2ABA}">
      <formula1>"Not Applied,IHC S-1200,IHC S-2000,IHC S-4000"</formula1>
    </dataValidation>
    <dataValidation type="list" allowBlank="1" showInputMessage="1" showErrorMessage="1" sqref="W19:W30" xr:uid="{0A6E4592-A1B3-4934-9B92-F44984C26EB1}">
      <formula1>"LB,UB,BE,LB/UB"</formula1>
    </dataValidation>
    <dataValidation type="list" allowBlank="1" showInputMessage="1" showErrorMessage="1" sqref="S19:S30" xr:uid="{568B7630-D0D0-439A-8DC0-67AFD922C505}">
      <formula1>"Normal,Acceleration,Force,Displacement,Velocity"</formula1>
    </dataValidation>
  </dataValidations>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2CA9-895B-4BD3-9FD7-B993E369B1A3}">
  <sheetPr codeName="Sheet66">
    <tabColor rgb="FFCC3300"/>
  </sheetPr>
  <dimension ref="A1:AG71"/>
  <sheetViews>
    <sheetView zoomScale="70" zoomScaleNormal="70" workbookViewId="0">
      <selection activeCell="AG8" sqref="AG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4">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4">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54">
        <v>8</v>
      </c>
      <c r="C4" s="154">
        <v>8</v>
      </c>
      <c r="D4" s="154">
        <v>3</v>
      </c>
      <c r="E4" s="154">
        <v>89</v>
      </c>
      <c r="G4" s="49">
        <v>1.25</v>
      </c>
      <c r="H4" s="50">
        <v>1.27</v>
      </c>
      <c r="I4" s="50" t="s">
        <v>197</v>
      </c>
      <c r="J4" s="51" t="s">
        <v>199</v>
      </c>
      <c r="K4" s="4"/>
      <c r="L4" s="49">
        <v>3</v>
      </c>
      <c r="M4" s="50">
        <v>3.7</v>
      </c>
      <c r="N4" s="51">
        <v>1</v>
      </c>
      <c r="P4" s="113">
        <v>3</v>
      </c>
      <c r="Q4" s="113">
        <f t="shared" ref="Q4:Q7" si="1">R3</f>
        <v>10.8</v>
      </c>
      <c r="R4" s="113">
        <v>15.9</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4">
        <v>89</v>
      </c>
      <c r="G5" s="49">
        <v>1.35</v>
      </c>
      <c r="H5" s="50">
        <v>1.27</v>
      </c>
      <c r="I5" s="50" t="s">
        <v>197</v>
      </c>
      <c r="J5" s="51" t="s">
        <v>199</v>
      </c>
      <c r="K5" s="4"/>
      <c r="L5" s="49">
        <v>4</v>
      </c>
      <c r="M5" s="50">
        <v>5</v>
      </c>
      <c r="N5" s="51">
        <v>0</v>
      </c>
      <c r="P5" s="113">
        <v>4</v>
      </c>
      <c r="Q5" s="113">
        <f t="shared" si="1"/>
        <v>15.9</v>
      </c>
      <c r="R5" s="113">
        <v>20.399999999999999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4">
        <v>86</v>
      </c>
      <c r="G6" s="49">
        <v>2</v>
      </c>
      <c r="H6" s="50">
        <v>1.325</v>
      </c>
      <c r="I6" s="50" t="s">
        <v>197</v>
      </c>
      <c r="J6" s="51" t="s">
        <v>71</v>
      </c>
      <c r="K6" s="4"/>
      <c r="L6" s="49">
        <v>5</v>
      </c>
      <c r="M6" s="50">
        <v>6</v>
      </c>
      <c r="N6" s="51">
        <v>0</v>
      </c>
      <c r="P6" s="113">
        <v>5</v>
      </c>
      <c r="Q6" s="113">
        <f t="shared" si="1"/>
        <v>20.399999999999999</v>
      </c>
      <c r="R6" s="113">
        <v>22.7</v>
      </c>
      <c r="S6" s="113" t="s">
        <v>225</v>
      </c>
      <c r="T6" s="105" t="s">
        <v>227</v>
      </c>
      <c r="U6" s="105">
        <v>0.5</v>
      </c>
      <c r="V6" s="105">
        <v>0.25</v>
      </c>
      <c r="W6" s="105">
        <v>2.5</v>
      </c>
      <c r="X6" s="105">
        <v>2.5</v>
      </c>
      <c r="Y6" s="105">
        <v>0</v>
      </c>
      <c r="Z6" s="105">
        <v>0</v>
      </c>
      <c r="AA6" s="105">
        <v>0</v>
      </c>
      <c r="AB6" s="105">
        <v>9</v>
      </c>
      <c r="AC6" s="105">
        <v>0.8</v>
      </c>
      <c r="AD6" s="31">
        <v>1.25</v>
      </c>
      <c r="AE6" s="134">
        <v>2</v>
      </c>
      <c r="AF6" s="31">
        <v>1.8</v>
      </c>
      <c r="AG6" s="31">
        <v>2</v>
      </c>
    </row>
    <row r="7" spans="2:33" x14ac:dyDescent="0.25">
      <c r="B7" s="154">
        <v>8</v>
      </c>
      <c r="C7" s="154">
        <v>8</v>
      </c>
      <c r="D7" s="154">
        <v>2</v>
      </c>
      <c r="E7" s="154">
        <v>101</v>
      </c>
      <c r="G7" s="49">
        <v>2.7149999999999999</v>
      </c>
      <c r="H7" s="50">
        <v>1.1100000000000001</v>
      </c>
      <c r="I7" s="50" t="s">
        <v>200</v>
      </c>
      <c r="J7" s="51" t="s">
        <v>199</v>
      </c>
      <c r="K7" s="4"/>
      <c r="L7" s="49">
        <v>6</v>
      </c>
      <c r="M7" s="50">
        <v>7.3</v>
      </c>
      <c r="N7" s="51">
        <v>1</v>
      </c>
      <c r="P7" s="113">
        <v>6</v>
      </c>
      <c r="Q7" s="113">
        <f t="shared" si="1"/>
        <v>22.7</v>
      </c>
      <c r="R7" s="113">
        <v>50</v>
      </c>
      <c r="S7" s="113" t="s">
        <v>225</v>
      </c>
      <c r="T7" s="105" t="s">
        <v>227</v>
      </c>
      <c r="U7" s="105">
        <v>0.5</v>
      </c>
      <c r="V7" s="105">
        <v>0.25</v>
      </c>
      <c r="W7" s="105">
        <v>2.5</v>
      </c>
      <c r="X7" s="105">
        <v>2.5</v>
      </c>
      <c r="Y7" s="105">
        <v>0</v>
      </c>
      <c r="Z7" s="105">
        <v>0</v>
      </c>
      <c r="AA7" s="105">
        <v>0</v>
      </c>
      <c r="AB7" s="105">
        <v>9</v>
      </c>
      <c r="AC7" s="105">
        <v>0.8</v>
      </c>
      <c r="AD7" s="31">
        <v>1.25</v>
      </c>
      <c r="AE7" s="134">
        <v>2</v>
      </c>
      <c r="AF7" s="31">
        <v>2.8</v>
      </c>
      <c r="AG7" s="31">
        <v>2</v>
      </c>
    </row>
    <row r="8" spans="2:33" x14ac:dyDescent="0.25">
      <c r="B8" s="154">
        <v>8</v>
      </c>
      <c r="C8" s="154">
        <v>8.3140000000000001</v>
      </c>
      <c r="D8" s="154">
        <v>3</v>
      </c>
      <c r="E8" s="154">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4">
        <v>78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4">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4">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4">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4">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v>
      </c>
      <c r="E14" s="154">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2.6909999999999998</v>
      </c>
      <c r="E15" s="154">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3</v>
      </c>
      <c r="E16" s="154">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4">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4">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4">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4">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4">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4">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4">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4">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4">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4">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4">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4">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4">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4">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3</v>
      </c>
      <c r="E31" s="154">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54">
        <v>9.6999999999999993</v>
      </c>
      <c r="C32" s="154">
        <v>9.6999999999999993</v>
      </c>
      <c r="D32" s="154">
        <v>2.6</v>
      </c>
      <c r="E32" s="154">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54">
        <v>9.6999999999999993</v>
      </c>
      <c r="C33" s="154">
        <v>9.6999999999999993</v>
      </c>
      <c r="D33" s="154">
        <v>2</v>
      </c>
      <c r="E33" s="154">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619" priority="4">
      <formula>$T2="Stevens"</formula>
    </cfRule>
  </conditionalFormatting>
  <conditionalFormatting sqref="U2:X7">
    <cfRule type="expression" dxfId="618" priority="3">
      <formula>$T2="Alm_Hamre"</formula>
    </cfRule>
  </conditionalFormatting>
  <conditionalFormatting sqref="U2:X7">
    <cfRule type="expression" dxfId="617" priority="2">
      <formula>$T2="ICP_18"</formula>
    </cfRule>
  </conditionalFormatting>
  <conditionalFormatting sqref="U2:X7">
    <cfRule type="expression" dxfId="616" priority="1">
      <formula>$T$2="Stevens"</formula>
    </cfRule>
  </conditionalFormatting>
  <dataValidations count="2">
    <dataValidation type="list" allowBlank="1" showInputMessage="1" showErrorMessage="1" sqref="T2:T7" xr:uid="{74AC8288-A54E-4B8A-9A6E-668622F79F29}">
      <formula1>$A$60:$A$63</formula1>
    </dataValidation>
    <dataValidation type="list" allowBlank="1" showInputMessage="1" showErrorMessage="1" sqref="S2:S5" xr:uid="{1838F292-5208-4F5F-8C70-94B3A1523272}">
      <formula1>$A$67:$A$71</formula1>
    </dataValidation>
  </dataValidations>
  <pageMargins left="0.7" right="0.7" top="0.75" bottom="0.75" header="0.3" footer="0.3"/>
  <pageSetup paperSize="9" orientation="portrait" horizontalDpi="300" verticalDpi="30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306A1-122C-4531-B56F-282F0D06A299}">
  <sheetPr codeName="Sheet67"/>
  <dimension ref="A1:AG71"/>
  <sheetViews>
    <sheetView topLeftCell="A10" zoomScale="70" zoomScaleNormal="70" workbookViewId="0">
      <selection activeCell="E33" sqref="E33"/>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2.2000000000000002</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2.2000000000000002</v>
      </c>
      <c r="R3" s="113">
        <v>10.8</v>
      </c>
      <c r="S3" s="113" t="s">
        <v>223</v>
      </c>
      <c r="T3" s="105" t="s">
        <v>227</v>
      </c>
      <c r="U3" s="105">
        <v>0.5</v>
      </c>
      <c r="V3" s="105">
        <v>0.25</v>
      </c>
      <c r="W3" s="105">
        <v>2.5</v>
      </c>
      <c r="X3" s="105">
        <v>2.5</v>
      </c>
      <c r="Y3" s="105">
        <v>0</v>
      </c>
      <c r="Z3" s="105">
        <v>0</v>
      </c>
      <c r="AA3" s="105">
        <v>0</v>
      </c>
      <c r="AB3" s="105">
        <v>9</v>
      </c>
      <c r="AC3" s="105">
        <v>0.8</v>
      </c>
      <c r="AD3" s="31">
        <v>1.25</v>
      </c>
      <c r="AE3" s="31">
        <f t="shared" ref="AE3:AE5" si="0">IF(T3="Alm_Hamre_2018",1.5,369/102)</f>
        <v>1.5</v>
      </c>
      <c r="AF3" s="31">
        <v>0.8</v>
      </c>
    </row>
    <row r="4" spans="2:33" x14ac:dyDescent="0.25">
      <c r="B4" s="171">
        <v>8</v>
      </c>
      <c r="C4" s="171">
        <v>8</v>
      </c>
      <c r="D4" s="171">
        <v>3</v>
      </c>
      <c r="E4" s="171">
        <v>89</v>
      </c>
      <c r="G4" s="49">
        <v>1.25</v>
      </c>
      <c r="H4" s="50">
        <v>1.27</v>
      </c>
      <c r="I4" s="50" t="s">
        <v>197</v>
      </c>
      <c r="J4" s="51" t="s">
        <v>199</v>
      </c>
      <c r="K4" s="4"/>
      <c r="L4" s="49">
        <v>3</v>
      </c>
      <c r="M4" s="50">
        <v>3.7</v>
      </c>
      <c r="N4" s="51">
        <v>1</v>
      </c>
      <c r="P4" s="113">
        <v>3</v>
      </c>
      <c r="Q4" s="113">
        <f t="shared" ref="Q4:Q7" si="1">R3</f>
        <v>10.8</v>
      </c>
      <c r="R4" s="113">
        <v>15.9</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1"/>
        <v>15.9</v>
      </c>
      <c r="R5" s="113">
        <v>20.399999999999999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1"/>
        <v>20.399999999999999</v>
      </c>
      <c r="R6" s="113">
        <v>22.7</v>
      </c>
      <c r="S6" s="113" t="s">
        <v>225</v>
      </c>
      <c r="T6" s="105" t="s">
        <v>227</v>
      </c>
      <c r="U6" s="105">
        <v>0.5</v>
      </c>
      <c r="V6" s="105">
        <v>0.25</v>
      </c>
      <c r="W6" s="105">
        <v>2.5</v>
      </c>
      <c r="X6" s="105">
        <v>2.5</v>
      </c>
      <c r="Y6" s="105">
        <v>0</v>
      </c>
      <c r="Z6" s="105">
        <v>0</v>
      </c>
      <c r="AA6" s="105">
        <v>0</v>
      </c>
      <c r="AB6" s="105">
        <v>9</v>
      </c>
      <c r="AC6" s="105">
        <v>0.8</v>
      </c>
      <c r="AD6" s="31">
        <v>1.25</v>
      </c>
      <c r="AE6" s="134">
        <v>2</v>
      </c>
      <c r="AF6" s="31">
        <v>1.8</v>
      </c>
      <c r="AG6" s="31">
        <v>1</v>
      </c>
    </row>
    <row r="7" spans="2:33" x14ac:dyDescent="0.25">
      <c r="B7" s="171">
        <v>8</v>
      </c>
      <c r="C7" s="171">
        <v>8</v>
      </c>
      <c r="D7" s="171">
        <v>2</v>
      </c>
      <c r="E7" s="171">
        <v>101</v>
      </c>
      <c r="G7" s="49">
        <v>2.7149999999999999</v>
      </c>
      <c r="H7" s="50">
        <v>1.1100000000000001</v>
      </c>
      <c r="I7" s="50" t="s">
        <v>200</v>
      </c>
      <c r="J7" s="51" t="s">
        <v>199</v>
      </c>
      <c r="K7" s="4"/>
      <c r="L7" s="49">
        <v>6</v>
      </c>
      <c r="M7" s="50">
        <v>7.3</v>
      </c>
      <c r="N7" s="51">
        <v>1</v>
      </c>
      <c r="P7" s="113">
        <v>6</v>
      </c>
      <c r="Q7" s="113">
        <f t="shared" si="1"/>
        <v>22.7</v>
      </c>
      <c r="R7" s="113">
        <v>50</v>
      </c>
      <c r="S7" s="113" t="s">
        <v>225</v>
      </c>
      <c r="T7" s="105" t="s">
        <v>227</v>
      </c>
      <c r="U7" s="105">
        <v>0.5</v>
      </c>
      <c r="V7" s="105">
        <v>0.25</v>
      </c>
      <c r="W7" s="105">
        <v>2.5</v>
      </c>
      <c r="X7" s="105">
        <v>2.5</v>
      </c>
      <c r="Y7" s="105">
        <v>0</v>
      </c>
      <c r="Z7" s="105">
        <v>0</v>
      </c>
      <c r="AA7" s="105">
        <v>0</v>
      </c>
      <c r="AB7" s="105">
        <v>9</v>
      </c>
      <c r="AC7" s="105">
        <v>0.8</v>
      </c>
      <c r="AD7" s="31">
        <v>1.25</v>
      </c>
      <c r="AE7" s="134">
        <v>2</v>
      </c>
      <c r="AF7" s="31">
        <v>2.8</v>
      </c>
      <c r="AG7" s="31">
        <v>1</v>
      </c>
    </row>
    <row r="8" spans="2:33" x14ac:dyDescent="0.25">
      <c r="B8" s="171">
        <v>8</v>
      </c>
      <c r="C8" s="171">
        <v>8.3140000000000001</v>
      </c>
      <c r="D8" s="171">
        <v>3</v>
      </c>
      <c r="E8" s="171">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78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73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78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81</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91</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91</v>
      </c>
      <c r="G14" s="49">
        <v>3.4</v>
      </c>
      <c r="H14" s="50">
        <v>3</v>
      </c>
      <c r="I14" s="50" t="s">
        <v>198</v>
      </c>
      <c r="J14" s="51" t="s">
        <v>199</v>
      </c>
      <c r="K14" s="4"/>
      <c r="L14" s="110">
        <v>13</v>
      </c>
      <c r="M14" s="111">
        <f>SUM(D2:D36)-5</f>
        <v>82.009999999999991</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2.6909999999999998</v>
      </c>
      <c r="E15" s="171">
        <v>81</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3</v>
      </c>
      <c r="E16" s="171">
        <v>81</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82</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86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86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85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82</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81</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54">
        <v>93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615" priority="4">
      <formula>$T2="Stevens"</formula>
    </cfRule>
  </conditionalFormatting>
  <conditionalFormatting sqref="U2:X7">
    <cfRule type="expression" dxfId="614" priority="3">
      <formula>$T2="Alm_Hamre"</formula>
    </cfRule>
  </conditionalFormatting>
  <conditionalFormatting sqref="U2:X7">
    <cfRule type="expression" dxfId="613" priority="2">
      <formula>$T2="ICP_18"</formula>
    </cfRule>
  </conditionalFormatting>
  <conditionalFormatting sqref="U2:X7">
    <cfRule type="expression" dxfId="612" priority="1">
      <formula>$T$2="Stevens"</formula>
    </cfRule>
  </conditionalFormatting>
  <dataValidations count="2">
    <dataValidation type="list" allowBlank="1" showInputMessage="1" showErrorMessage="1" sqref="S2:S5" xr:uid="{4D2678C1-10D0-45C6-891F-3604AA79A40B}">
      <formula1>$A$67:$A$71</formula1>
    </dataValidation>
    <dataValidation type="list" allowBlank="1" showInputMessage="1" showErrorMessage="1" sqref="T2:T7" xr:uid="{4DC5EAB4-9D83-4856-A58D-D46AD8296EC1}">
      <formula1>$A$60:$A$63</formula1>
    </dataValidation>
  </dataValidations>
  <pageMargins left="0.7" right="0.7" top="0.75" bottom="0.75" header="0.3" footer="0.3"/>
  <pageSetup paperSize="9" orientation="portrait" horizontalDpi="300" verticalDpi="3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126C-0ABF-49EC-8491-0338EAEDFF37}">
  <dimension ref="A1:AG71"/>
  <sheetViews>
    <sheetView zoomScale="70" zoomScaleNormal="70" workbookViewId="0">
      <selection activeCell="I29" sqref="I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32.299999999999997</v>
      </c>
      <c r="R6" s="113">
        <v>45.7</v>
      </c>
      <c r="S6" s="113" t="s">
        <v>224</v>
      </c>
      <c r="T6" s="105" t="s">
        <v>227</v>
      </c>
      <c r="U6" s="105">
        <v>0.5</v>
      </c>
      <c r="V6" s="105">
        <v>0.25</v>
      </c>
      <c r="W6" s="105">
        <v>2.5</v>
      </c>
      <c r="X6" s="105">
        <v>2.5</v>
      </c>
      <c r="Y6" s="105">
        <v>0</v>
      </c>
      <c r="Z6" s="105">
        <v>0</v>
      </c>
      <c r="AA6" s="105">
        <v>0</v>
      </c>
      <c r="AB6" s="105">
        <v>9</v>
      </c>
      <c r="AC6" s="105">
        <v>0.8</v>
      </c>
      <c r="AD6" s="31">
        <v>1.25</v>
      </c>
      <c r="AE6" s="31">
        <v>2.5</v>
      </c>
      <c r="AF6" s="31">
        <v>1.8</v>
      </c>
      <c r="AG6" s="31"/>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45.7</v>
      </c>
      <c r="R7" s="113">
        <v>50</v>
      </c>
      <c r="S7" s="113" t="s">
        <v>223</v>
      </c>
      <c r="T7" s="105" t="s">
        <v>227</v>
      </c>
      <c r="U7" s="105">
        <v>0.5</v>
      </c>
      <c r="V7" s="105">
        <v>0.25</v>
      </c>
      <c r="W7" s="105">
        <v>2.5</v>
      </c>
      <c r="X7" s="105">
        <v>2.5</v>
      </c>
      <c r="Y7" s="105">
        <v>0</v>
      </c>
      <c r="Z7" s="105">
        <v>0</v>
      </c>
      <c r="AA7" s="105">
        <v>0</v>
      </c>
      <c r="AB7" s="105">
        <v>9</v>
      </c>
      <c r="AC7" s="105">
        <v>0.8</v>
      </c>
      <c r="AD7" s="31">
        <v>1.25</v>
      </c>
      <c r="AE7" s="31">
        <v>1.25</v>
      </c>
      <c r="AF7" s="31">
        <v>2.8</v>
      </c>
      <c r="AG7" s="31"/>
    </row>
    <row r="8" spans="2:33" x14ac:dyDescent="0.25">
      <c r="B8" s="171">
        <v>8</v>
      </c>
      <c r="C8" s="171">
        <v>8.3140000000000001</v>
      </c>
      <c r="D8" s="171">
        <v>3</v>
      </c>
      <c r="E8" s="171">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88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93</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v>
      </c>
      <c r="E15" s="171">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2.601</v>
      </c>
      <c r="E16" s="171">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1">
        <v>9.6999999999999993</v>
      </c>
      <c r="C34" s="171">
        <v>9.6999999999999993</v>
      </c>
      <c r="D34" s="171">
        <v>2</v>
      </c>
      <c r="E34" s="171">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4"/>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5" spans="1:5" x14ac:dyDescent="0.25">
      <c r="B65" s="163"/>
      <c r="C65" s="163"/>
      <c r="D65" s="163"/>
      <c r="E65" s="164"/>
    </row>
    <row r="66" spans="1:5" x14ac:dyDescent="0.25">
      <c r="B66" s="163"/>
      <c r="C66" s="163"/>
      <c r="D66" s="163"/>
      <c r="E66" s="164"/>
    </row>
    <row r="67" spans="1:5" x14ac:dyDescent="0.25">
      <c r="A67" s="116" t="s">
        <v>223</v>
      </c>
      <c r="B67" s="163"/>
      <c r="C67" s="163"/>
      <c r="D67" s="163"/>
      <c r="E67" s="164"/>
    </row>
    <row r="68" spans="1:5" x14ac:dyDescent="0.25">
      <c r="A68" s="116" t="s">
        <v>224</v>
      </c>
      <c r="B68" s="163"/>
      <c r="C68" s="163"/>
      <c r="D68" s="163"/>
      <c r="E68" s="164"/>
    </row>
    <row r="69" spans="1:5" x14ac:dyDescent="0.25">
      <c r="A69" s="116" t="s">
        <v>228</v>
      </c>
      <c r="B69" s="116"/>
    </row>
    <row r="70" spans="1:5" x14ac:dyDescent="0.25">
      <c r="A70" s="116" t="s">
        <v>229</v>
      </c>
      <c r="B70" s="116"/>
    </row>
    <row r="71" spans="1:5" x14ac:dyDescent="0.25">
      <c r="A71" s="116" t="s">
        <v>225</v>
      </c>
      <c r="B71" s="116"/>
    </row>
  </sheetData>
  <conditionalFormatting sqref="Y2:AB7">
    <cfRule type="expression" dxfId="611" priority="4">
      <formula>$T2="Stevens"</formula>
    </cfRule>
  </conditionalFormatting>
  <conditionalFormatting sqref="U2:X7">
    <cfRule type="expression" dxfId="610" priority="3">
      <formula>$T2="Alm_Hamre"</formula>
    </cfRule>
  </conditionalFormatting>
  <conditionalFormatting sqref="U2:X7">
    <cfRule type="expression" dxfId="609" priority="2">
      <formula>$T2="ICP_18"</formula>
    </cfRule>
  </conditionalFormatting>
  <conditionalFormatting sqref="U2:X7">
    <cfRule type="expression" dxfId="608" priority="1">
      <formula>$T$2="Stevens"</formula>
    </cfRule>
  </conditionalFormatting>
  <dataValidations count="2">
    <dataValidation type="list" allowBlank="1" showInputMessage="1" showErrorMessage="1" sqref="S2:S5" xr:uid="{F90A5763-A4F0-4F66-987E-A34FA0944106}">
      <formula1>$A$67:$A$71</formula1>
    </dataValidation>
    <dataValidation type="list" allowBlank="1" showInputMessage="1" showErrorMessage="1" sqref="T2:T7" xr:uid="{BE6C2963-1287-4E74-B018-0C1068675D8A}">
      <formula1>$A$60:$A$63</formula1>
    </dataValidation>
  </dataValidations>
  <pageMargins left="0.7" right="0.7" top="0.75" bottom="0.75" header="0.3" footer="0.3"/>
  <pageSetup paperSize="9" orientation="portrait" horizontalDpi="300" verticalDpi="30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0A8C8-3083-4FF9-B28C-3DE408E83AE3}">
  <dimension ref="A1:AG71"/>
  <sheetViews>
    <sheetView zoomScale="70" zoomScaleNormal="70" workbookViewId="0">
      <selection activeCell="I29" sqref="I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32.299999999999997</v>
      </c>
      <c r="R6" s="113">
        <v>45.7</v>
      </c>
      <c r="S6" s="113" t="s">
        <v>224</v>
      </c>
      <c r="T6" s="105" t="s">
        <v>227</v>
      </c>
      <c r="U6" s="105">
        <v>0.5</v>
      </c>
      <c r="V6" s="105">
        <v>0.25</v>
      </c>
      <c r="W6" s="105">
        <v>2.5</v>
      </c>
      <c r="X6" s="105">
        <v>2.5</v>
      </c>
      <c r="Y6" s="105">
        <v>0</v>
      </c>
      <c r="Z6" s="105">
        <v>0</v>
      </c>
      <c r="AA6" s="105">
        <v>0</v>
      </c>
      <c r="AB6" s="105">
        <v>9</v>
      </c>
      <c r="AC6" s="105">
        <v>0.8</v>
      </c>
      <c r="AD6" s="31">
        <v>1.25</v>
      </c>
      <c r="AE6" s="31">
        <v>2.5</v>
      </c>
      <c r="AF6" s="31">
        <v>1.8</v>
      </c>
      <c r="AG6" s="31"/>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45.7</v>
      </c>
      <c r="R7" s="113">
        <v>50</v>
      </c>
      <c r="S7" s="113" t="s">
        <v>223</v>
      </c>
      <c r="T7" s="105" t="s">
        <v>227</v>
      </c>
      <c r="U7" s="105">
        <v>0.5</v>
      </c>
      <c r="V7" s="105">
        <v>0.25</v>
      </c>
      <c r="W7" s="105">
        <v>2.5</v>
      </c>
      <c r="X7" s="105">
        <v>2.5</v>
      </c>
      <c r="Y7" s="105">
        <v>0</v>
      </c>
      <c r="Z7" s="105">
        <v>0</v>
      </c>
      <c r="AA7" s="105">
        <v>0</v>
      </c>
      <c r="AB7" s="105">
        <v>9</v>
      </c>
      <c r="AC7" s="105">
        <v>0.8</v>
      </c>
      <c r="AD7" s="31">
        <v>1.25</v>
      </c>
      <c r="AE7" s="31">
        <v>1.25</v>
      </c>
      <c r="AF7" s="31">
        <v>2.8</v>
      </c>
      <c r="AG7" s="31"/>
    </row>
    <row r="8" spans="2:33" x14ac:dyDescent="0.25">
      <c r="B8" s="171">
        <v>8</v>
      </c>
      <c r="C8" s="171">
        <v>8.3140000000000001</v>
      </c>
      <c r="D8" s="171">
        <v>3</v>
      </c>
      <c r="E8" s="171">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88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93</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v>
      </c>
      <c r="E15" s="171">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2.601</v>
      </c>
      <c r="E16" s="171">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1">
        <v>9.6999999999999993</v>
      </c>
      <c r="C34" s="171">
        <v>9.6999999999999993</v>
      </c>
      <c r="D34" s="171">
        <v>2</v>
      </c>
      <c r="E34" s="171">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4"/>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5" spans="1:5" x14ac:dyDescent="0.25">
      <c r="B65" s="163"/>
      <c r="C65" s="163"/>
      <c r="D65" s="163"/>
      <c r="E65" s="164"/>
    </row>
    <row r="66" spans="1:5" x14ac:dyDescent="0.25">
      <c r="B66" s="163"/>
      <c r="C66" s="163"/>
      <c r="D66" s="163"/>
      <c r="E66" s="164"/>
    </row>
    <row r="67" spans="1:5" x14ac:dyDescent="0.25">
      <c r="A67" s="116" t="s">
        <v>223</v>
      </c>
      <c r="B67" s="163"/>
      <c r="C67" s="163"/>
      <c r="D67" s="163"/>
      <c r="E67" s="164"/>
    </row>
    <row r="68" spans="1:5" x14ac:dyDescent="0.25">
      <c r="A68" s="116" t="s">
        <v>224</v>
      </c>
      <c r="B68" s="163"/>
      <c r="C68" s="163"/>
      <c r="D68" s="163"/>
      <c r="E68" s="164"/>
    </row>
    <row r="69" spans="1:5" x14ac:dyDescent="0.25">
      <c r="A69" s="116" t="s">
        <v>228</v>
      </c>
      <c r="B69" s="116"/>
    </row>
    <row r="70" spans="1:5" x14ac:dyDescent="0.25">
      <c r="A70" s="116" t="s">
        <v>229</v>
      </c>
      <c r="B70" s="116"/>
    </row>
    <row r="71" spans="1:5" x14ac:dyDescent="0.25">
      <c r="A71" s="116" t="s">
        <v>225</v>
      </c>
      <c r="B71" s="116"/>
    </row>
  </sheetData>
  <conditionalFormatting sqref="Y2:AB7">
    <cfRule type="expression" dxfId="607" priority="4">
      <formula>$T2="Stevens"</formula>
    </cfRule>
  </conditionalFormatting>
  <conditionalFormatting sqref="U2:X7">
    <cfRule type="expression" dxfId="606" priority="3">
      <formula>$T2="Alm_Hamre"</formula>
    </cfRule>
  </conditionalFormatting>
  <conditionalFormatting sqref="U2:X7">
    <cfRule type="expression" dxfId="605" priority="2">
      <formula>$T2="ICP_18"</formula>
    </cfRule>
  </conditionalFormatting>
  <conditionalFormatting sqref="U2:X7">
    <cfRule type="expression" dxfId="604" priority="1">
      <formula>$T$2="Stevens"</formula>
    </cfRule>
  </conditionalFormatting>
  <dataValidations count="2">
    <dataValidation type="list" allowBlank="1" showInputMessage="1" showErrorMessage="1" sqref="T2:T7" xr:uid="{8ACD7D1C-FE35-4CD2-88FA-7220F472C775}">
      <formula1>$A$60:$A$63</formula1>
    </dataValidation>
    <dataValidation type="list" allowBlank="1" showInputMessage="1" showErrorMessage="1" sqref="S2:S5" xr:uid="{2E0B7D87-0109-49B6-8730-594D051AD19B}">
      <formula1>$A$67:$A$71</formula1>
    </dataValidation>
  </dataValidations>
  <pageMargins left="0.7" right="0.7" top="0.75" bottom="0.75" header="0.3" footer="0.3"/>
  <pageSetup paperSize="9" orientation="portrait" horizontalDpi="300" verticalDpi="3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31D8-27FB-4DB5-96A8-B782AAB40D09}">
  <sheetPr codeName="Sheet68"/>
  <dimension ref="A1:AG71"/>
  <sheetViews>
    <sheetView zoomScale="70" zoomScaleNormal="70" workbookViewId="0">
      <selection activeCell="B9" sqref="B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1">
        <v>8</v>
      </c>
      <c r="C2" s="171">
        <v>8</v>
      </c>
      <c r="D2" s="171">
        <v>0.28999999999999998</v>
      </c>
      <c r="E2" s="171">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1">
        <v>8</v>
      </c>
      <c r="C3" s="171">
        <v>8</v>
      </c>
      <c r="D3" s="171">
        <v>2.71</v>
      </c>
      <c r="E3" s="171">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1">
        <v>8</v>
      </c>
      <c r="C4" s="171">
        <v>8</v>
      </c>
      <c r="D4" s="171">
        <v>3</v>
      </c>
      <c r="E4" s="171">
        <v>89</v>
      </c>
      <c r="G4" s="49">
        <v>1.25</v>
      </c>
      <c r="H4" s="50">
        <v>1.27</v>
      </c>
      <c r="I4" s="50" t="s">
        <v>197</v>
      </c>
      <c r="J4" s="51" t="s">
        <v>199</v>
      </c>
      <c r="K4" s="4"/>
      <c r="L4" s="49">
        <v>3</v>
      </c>
      <c r="M4" s="50">
        <v>3.7</v>
      </c>
      <c r="N4" s="51">
        <v>0</v>
      </c>
      <c r="P4" s="113">
        <v>3</v>
      </c>
      <c r="Q4" s="113">
        <f t="shared" ref="Q4:Q7" si="0">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v>1.25</v>
      </c>
      <c r="AF4" s="31">
        <v>0.8</v>
      </c>
    </row>
    <row r="5" spans="2:33" x14ac:dyDescent="0.25">
      <c r="B5" s="171">
        <v>8</v>
      </c>
      <c r="C5" s="171">
        <v>8</v>
      </c>
      <c r="D5" s="171">
        <v>3</v>
      </c>
      <c r="E5" s="171">
        <v>89</v>
      </c>
      <c r="G5" s="49">
        <v>1.35</v>
      </c>
      <c r="H5" s="50">
        <v>1.27</v>
      </c>
      <c r="I5" s="50" t="s">
        <v>197</v>
      </c>
      <c r="J5" s="51" t="s">
        <v>199</v>
      </c>
      <c r="K5" s="4"/>
      <c r="L5" s="49">
        <v>4</v>
      </c>
      <c r="M5" s="50">
        <v>5</v>
      </c>
      <c r="N5" s="51">
        <v>0</v>
      </c>
      <c r="P5" s="113">
        <v>4</v>
      </c>
      <c r="Q5" s="113">
        <f t="shared" si="0"/>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v>1.25</v>
      </c>
      <c r="AF5" s="31">
        <v>0.8</v>
      </c>
      <c r="AG5" s="31"/>
    </row>
    <row r="6" spans="2:33" x14ac:dyDescent="0.25">
      <c r="B6" s="171">
        <v>8</v>
      </c>
      <c r="C6" s="171">
        <v>8</v>
      </c>
      <c r="D6" s="171">
        <v>2.5</v>
      </c>
      <c r="E6" s="171">
        <v>86</v>
      </c>
      <c r="G6" s="49">
        <v>2</v>
      </c>
      <c r="H6" s="50">
        <v>1.325</v>
      </c>
      <c r="I6" s="50" t="s">
        <v>197</v>
      </c>
      <c r="J6" s="51" t="s">
        <v>71</v>
      </c>
      <c r="K6" s="4"/>
      <c r="L6" s="49">
        <v>5</v>
      </c>
      <c r="M6" s="50">
        <v>6</v>
      </c>
      <c r="N6" s="51">
        <v>0</v>
      </c>
      <c r="P6" s="113">
        <v>5</v>
      </c>
      <c r="Q6" s="113">
        <f t="shared" si="0"/>
        <v>32.299999999999997</v>
      </c>
      <c r="R6" s="113">
        <v>45.7</v>
      </c>
      <c r="S6" s="113" t="s">
        <v>224</v>
      </c>
      <c r="T6" s="105" t="s">
        <v>227</v>
      </c>
      <c r="U6" s="105">
        <v>0.5</v>
      </c>
      <c r="V6" s="105">
        <v>0.25</v>
      </c>
      <c r="W6" s="105">
        <v>2.5</v>
      </c>
      <c r="X6" s="105">
        <v>2.5</v>
      </c>
      <c r="Y6" s="105">
        <v>0</v>
      </c>
      <c r="Z6" s="105">
        <v>0</v>
      </c>
      <c r="AA6" s="105">
        <v>0</v>
      </c>
      <c r="AB6" s="105">
        <v>9</v>
      </c>
      <c r="AC6" s="105">
        <v>0.8</v>
      </c>
      <c r="AD6" s="31">
        <v>1.25</v>
      </c>
      <c r="AE6" s="31">
        <v>2.5</v>
      </c>
      <c r="AF6" s="31">
        <v>1.8</v>
      </c>
      <c r="AG6" s="31"/>
    </row>
    <row r="7" spans="2:33" x14ac:dyDescent="0.25">
      <c r="B7" s="171">
        <v>8</v>
      </c>
      <c r="C7" s="171">
        <v>8</v>
      </c>
      <c r="D7" s="171">
        <v>2</v>
      </c>
      <c r="E7" s="171">
        <v>101</v>
      </c>
      <c r="G7" s="49">
        <v>2.7149999999999999</v>
      </c>
      <c r="H7" s="50">
        <v>1.1100000000000001</v>
      </c>
      <c r="I7" s="50" t="s">
        <v>200</v>
      </c>
      <c r="J7" s="51" t="s">
        <v>199</v>
      </c>
      <c r="K7" s="4"/>
      <c r="L7" s="49">
        <v>6</v>
      </c>
      <c r="M7" s="50">
        <v>7.3</v>
      </c>
      <c r="N7" s="51">
        <v>0</v>
      </c>
      <c r="P7" s="113">
        <v>6</v>
      </c>
      <c r="Q7" s="113">
        <f t="shared" si="0"/>
        <v>45.7</v>
      </c>
      <c r="R7" s="113">
        <v>50</v>
      </c>
      <c r="S7" s="113" t="s">
        <v>223</v>
      </c>
      <c r="T7" s="105" t="s">
        <v>227</v>
      </c>
      <c r="U7" s="105">
        <v>0.5</v>
      </c>
      <c r="V7" s="105">
        <v>0.25</v>
      </c>
      <c r="W7" s="105">
        <v>2.5</v>
      </c>
      <c r="X7" s="105">
        <v>2.5</v>
      </c>
      <c r="Y7" s="105">
        <v>0</v>
      </c>
      <c r="Z7" s="105">
        <v>0</v>
      </c>
      <c r="AA7" s="105">
        <v>0</v>
      </c>
      <c r="AB7" s="105">
        <v>9</v>
      </c>
      <c r="AC7" s="105">
        <v>0.8</v>
      </c>
      <c r="AD7" s="31">
        <v>1.25</v>
      </c>
      <c r="AE7" s="31">
        <v>1.25</v>
      </c>
      <c r="AF7" s="31">
        <v>2.8</v>
      </c>
      <c r="AG7" s="31"/>
    </row>
    <row r="8" spans="2:33" x14ac:dyDescent="0.25">
      <c r="B8" s="171">
        <v>8</v>
      </c>
      <c r="C8" s="171">
        <v>8.3140000000000001</v>
      </c>
      <c r="D8" s="171">
        <v>3</v>
      </c>
      <c r="E8" s="171">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1">
        <v>8.3140000000000001</v>
      </c>
      <c r="C9" s="171">
        <v>8.6289999999999996</v>
      </c>
      <c r="D9" s="171">
        <v>3</v>
      </c>
      <c r="E9" s="171">
        <v>88</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1">
        <v>8.6289999999999996</v>
      </c>
      <c r="C10" s="171">
        <v>8.9429999999999996</v>
      </c>
      <c r="D10" s="171">
        <v>3</v>
      </c>
      <c r="E10" s="171">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1">
        <v>8.9429999999999996</v>
      </c>
      <c r="C11" s="171">
        <v>9.2579999999999991</v>
      </c>
      <c r="D11" s="171">
        <v>3</v>
      </c>
      <c r="E11" s="171">
        <v>93</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1">
        <v>9.2579999999999991</v>
      </c>
      <c r="C12" s="171">
        <v>9.49</v>
      </c>
      <c r="D12" s="171">
        <v>2.2189999999999999</v>
      </c>
      <c r="E12" s="171">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1">
        <v>9.49</v>
      </c>
      <c r="C13" s="171">
        <v>9.6999999999999993</v>
      </c>
      <c r="D13" s="171">
        <v>2</v>
      </c>
      <c r="E13" s="171">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1">
        <v>9.6999999999999993</v>
      </c>
      <c r="C14" s="171">
        <v>9.6999999999999993</v>
      </c>
      <c r="D14" s="171">
        <v>2</v>
      </c>
      <c r="E14" s="171">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71">
        <v>9.6999999999999993</v>
      </c>
      <c r="C15" s="171">
        <v>9.6999999999999993</v>
      </c>
      <c r="D15" s="171">
        <v>2</v>
      </c>
      <c r="E15" s="171">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1">
        <v>9.6999999999999993</v>
      </c>
      <c r="C16" s="171">
        <v>9.6999999999999993</v>
      </c>
      <c r="D16" s="171">
        <v>2.601</v>
      </c>
      <c r="E16" s="171">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1">
        <v>9.6999999999999993</v>
      </c>
      <c r="C17" s="171">
        <v>9.6999999999999993</v>
      </c>
      <c r="D17" s="171">
        <v>3</v>
      </c>
      <c r="E17" s="171">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1">
        <v>9.6999999999999993</v>
      </c>
      <c r="C18" s="171">
        <v>9.6999999999999993</v>
      </c>
      <c r="D18" s="171">
        <v>3</v>
      </c>
      <c r="E18" s="171">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1">
        <v>9.6999999999999993</v>
      </c>
      <c r="C19" s="171">
        <v>9.6999999999999993</v>
      </c>
      <c r="D19" s="171">
        <v>3</v>
      </c>
      <c r="E19" s="171">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1">
        <v>9.6999999999999993</v>
      </c>
      <c r="C20" s="171">
        <v>9.6999999999999993</v>
      </c>
      <c r="D20" s="171">
        <v>3</v>
      </c>
      <c r="E20" s="171">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1">
        <v>9.6999999999999993</v>
      </c>
      <c r="C21" s="171">
        <v>9.6999999999999993</v>
      </c>
      <c r="D21" s="171">
        <v>3</v>
      </c>
      <c r="E21" s="171">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1">
        <v>9.6999999999999993</v>
      </c>
      <c r="C22" s="171">
        <v>9.6999999999999993</v>
      </c>
      <c r="D22" s="171">
        <v>3</v>
      </c>
      <c r="E22" s="171">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1">
        <v>9.6999999999999993</v>
      </c>
      <c r="C23" s="171">
        <v>9.6999999999999993</v>
      </c>
      <c r="D23" s="171">
        <v>3</v>
      </c>
      <c r="E23" s="171">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1">
        <v>9.6999999999999993</v>
      </c>
      <c r="C24" s="171">
        <v>9.6999999999999993</v>
      </c>
      <c r="D24" s="171">
        <v>3</v>
      </c>
      <c r="E24" s="171">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1">
        <v>9.6999999999999993</v>
      </c>
      <c r="C25" s="171">
        <v>9.6999999999999993</v>
      </c>
      <c r="D25" s="171">
        <v>3</v>
      </c>
      <c r="E25" s="171">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1">
        <v>9.6999999999999993</v>
      </c>
      <c r="C26" s="171">
        <v>9.6999999999999993</v>
      </c>
      <c r="D26" s="171">
        <v>3</v>
      </c>
      <c r="E26" s="171">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1">
        <v>9.6999999999999993</v>
      </c>
      <c r="C27" s="171">
        <v>9.6999999999999993</v>
      </c>
      <c r="D27" s="171">
        <v>3</v>
      </c>
      <c r="E27" s="171">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1">
        <v>9.6999999999999993</v>
      </c>
      <c r="C28" s="171">
        <v>9.6999999999999993</v>
      </c>
      <c r="D28" s="171">
        <v>3</v>
      </c>
      <c r="E28" s="171">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1">
        <v>9.6999999999999993</v>
      </c>
      <c r="C29" s="171">
        <v>9.6999999999999993</v>
      </c>
      <c r="D29" s="171">
        <v>3</v>
      </c>
      <c r="E29" s="171">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1">
        <v>9.6999999999999993</v>
      </c>
      <c r="C30" s="171">
        <v>9.6999999999999993</v>
      </c>
      <c r="D30" s="171">
        <v>3</v>
      </c>
      <c r="E30" s="171">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1">
        <v>9.6999999999999993</v>
      </c>
      <c r="C31" s="171">
        <v>9.6999999999999993</v>
      </c>
      <c r="D31" s="171">
        <v>3</v>
      </c>
      <c r="E31" s="17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1">
        <v>9.6999999999999993</v>
      </c>
      <c r="C32" s="171">
        <v>9.6999999999999993</v>
      </c>
      <c r="D32" s="171">
        <v>2.6</v>
      </c>
      <c r="E32" s="171">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1">
        <v>9.6999999999999993</v>
      </c>
      <c r="C33" s="171">
        <v>9.6999999999999993</v>
      </c>
      <c r="D33" s="171">
        <v>2</v>
      </c>
      <c r="E33" s="171">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1">
        <v>9.6999999999999993</v>
      </c>
      <c r="C34" s="171">
        <v>9.6999999999999993</v>
      </c>
      <c r="D34" s="171">
        <v>2</v>
      </c>
      <c r="E34" s="171">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4"/>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5" spans="1:5" x14ac:dyDescent="0.25">
      <c r="B65" s="163"/>
      <c r="C65" s="163"/>
      <c r="D65" s="163"/>
      <c r="E65" s="164"/>
    </row>
    <row r="66" spans="1:5" x14ac:dyDescent="0.25">
      <c r="B66" s="163"/>
      <c r="C66" s="163"/>
      <c r="D66" s="163"/>
      <c r="E66" s="164"/>
    </row>
    <row r="67" spans="1:5" x14ac:dyDescent="0.25">
      <c r="A67" s="116" t="s">
        <v>223</v>
      </c>
      <c r="B67" s="163"/>
      <c r="C67" s="163"/>
      <c r="D67" s="163"/>
      <c r="E67" s="164"/>
    </row>
    <row r="68" spans="1:5" x14ac:dyDescent="0.25">
      <c r="A68" s="116" t="s">
        <v>224</v>
      </c>
      <c r="B68" s="163"/>
      <c r="C68" s="163"/>
      <c r="D68" s="163"/>
      <c r="E68" s="164"/>
    </row>
    <row r="69" spans="1:5" x14ac:dyDescent="0.25">
      <c r="A69" s="116" t="s">
        <v>228</v>
      </c>
      <c r="B69" s="116"/>
    </row>
    <row r="70" spans="1:5" x14ac:dyDescent="0.25">
      <c r="A70" s="116" t="s">
        <v>229</v>
      </c>
      <c r="B70" s="116"/>
    </row>
    <row r="71" spans="1:5" x14ac:dyDescent="0.25">
      <c r="A71" s="116" t="s">
        <v>225</v>
      </c>
      <c r="B71" s="116"/>
    </row>
  </sheetData>
  <conditionalFormatting sqref="Y2:AB7">
    <cfRule type="expression" dxfId="603" priority="4">
      <formula>$T2="Stevens"</formula>
    </cfRule>
  </conditionalFormatting>
  <conditionalFormatting sqref="U2:X7">
    <cfRule type="expression" dxfId="602" priority="3">
      <formula>$T2="Alm_Hamre"</formula>
    </cfRule>
  </conditionalFormatting>
  <conditionalFormatting sqref="U2:X7">
    <cfRule type="expression" dxfId="601" priority="2">
      <formula>$T2="ICP_18"</formula>
    </cfRule>
  </conditionalFormatting>
  <conditionalFormatting sqref="U2:X7">
    <cfRule type="expression" dxfId="600" priority="1">
      <formula>$T$2="Stevens"</formula>
    </cfRule>
  </conditionalFormatting>
  <dataValidations count="2">
    <dataValidation type="list" allowBlank="1" showInputMessage="1" showErrorMessage="1" sqref="S2:S5" xr:uid="{9C9E575A-D46F-48DD-AC37-EFF8A0B9A3CF}">
      <formula1>$A$67:$A$71</formula1>
    </dataValidation>
    <dataValidation type="list" allowBlank="1" showInputMessage="1" showErrorMessage="1" sqref="T2:T7" xr:uid="{F4FFB934-A060-49E1-9C8D-BC7539D55500}">
      <formula1>$A$60:$A$63</formula1>
    </dataValidation>
  </dataValidations>
  <pageMargins left="0.7" right="0.7" top="0.75" bottom="0.75" header="0.3" footer="0.3"/>
  <pageSetup paperSize="9" orientation="portrait" horizontalDpi="300" verticalDpi="30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36495-D930-4712-B5F5-37B3568E4BBE}">
  <sheetPr codeName="Sheet69">
    <tabColor rgb="FFCC3300"/>
  </sheetPr>
  <dimension ref="A1:AG71"/>
  <sheetViews>
    <sheetView zoomScale="70" zoomScaleNormal="70" workbookViewId="0">
      <selection activeCell="B2" sqref="B2:E3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4">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4">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s="154">
        <v>8</v>
      </c>
      <c r="C4" s="154">
        <v>8</v>
      </c>
      <c r="D4" s="154">
        <v>3</v>
      </c>
      <c r="E4" s="154">
        <v>89</v>
      </c>
      <c r="G4" s="49">
        <v>1.25</v>
      </c>
      <c r="H4" s="50">
        <v>1.27</v>
      </c>
      <c r="I4" s="50" t="s">
        <v>197</v>
      </c>
      <c r="J4" s="51" t="s">
        <v>199</v>
      </c>
      <c r="K4" s="4"/>
      <c r="L4" s="49">
        <v>3</v>
      </c>
      <c r="M4" s="50">
        <v>3.7</v>
      </c>
      <c r="N4" s="51">
        <v>1</v>
      </c>
      <c r="P4" s="113">
        <v>3</v>
      </c>
      <c r="Q4" s="113">
        <f t="shared" ref="Q4:Q7" si="1">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4">
        <v>89</v>
      </c>
      <c r="G5" s="49">
        <v>1.35</v>
      </c>
      <c r="H5" s="50">
        <v>1.27</v>
      </c>
      <c r="I5" s="50" t="s">
        <v>197</v>
      </c>
      <c r="J5" s="51" t="s">
        <v>199</v>
      </c>
      <c r="K5" s="4"/>
      <c r="L5" s="49">
        <v>4</v>
      </c>
      <c r="M5" s="50">
        <v>5</v>
      </c>
      <c r="N5" s="51">
        <v>0</v>
      </c>
      <c r="P5" s="113">
        <v>4</v>
      </c>
      <c r="Q5" s="113">
        <f t="shared" si="1"/>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4">
        <v>86</v>
      </c>
      <c r="G6" s="49">
        <v>2</v>
      </c>
      <c r="H6" s="50">
        <v>1.325</v>
      </c>
      <c r="I6" s="50" t="s">
        <v>197</v>
      </c>
      <c r="J6" s="51" t="s">
        <v>71</v>
      </c>
      <c r="K6" s="4"/>
      <c r="L6" s="49">
        <v>5</v>
      </c>
      <c r="M6" s="50">
        <v>6</v>
      </c>
      <c r="N6" s="51">
        <v>0</v>
      </c>
      <c r="P6" s="113">
        <v>5</v>
      </c>
      <c r="Q6" s="113">
        <f t="shared" si="1"/>
        <v>32.299999999999997</v>
      </c>
      <c r="R6" s="113">
        <v>45.7</v>
      </c>
      <c r="S6" s="113" t="s">
        <v>224</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2:33" x14ac:dyDescent="0.25">
      <c r="B7" s="154">
        <v>8</v>
      </c>
      <c r="C7" s="154">
        <v>8</v>
      </c>
      <c r="D7" s="154">
        <v>2</v>
      </c>
      <c r="E7" s="154">
        <v>101</v>
      </c>
      <c r="G7" s="49">
        <v>2.7149999999999999</v>
      </c>
      <c r="H7" s="50">
        <v>1.1100000000000001</v>
      </c>
      <c r="I7" s="50" t="s">
        <v>200</v>
      </c>
      <c r="J7" s="51" t="s">
        <v>199</v>
      </c>
      <c r="K7" s="4"/>
      <c r="L7" s="49">
        <v>6</v>
      </c>
      <c r="M7" s="50">
        <v>7.3</v>
      </c>
      <c r="N7" s="51">
        <v>1</v>
      </c>
      <c r="P7" s="113">
        <v>6</v>
      </c>
      <c r="Q7" s="113">
        <f t="shared" si="1"/>
        <v>45.7</v>
      </c>
      <c r="R7" s="113">
        <v>50</v>
      </c>
      <c r="S7" s="113" t="s">
        <v>223</v>
      </c>
      <c r="T7" s="105" t="s">
        <v>227</v>
      </c>
      <c r="U7" s="105">
        <v>0.5</v>
      </c>
      <c r="V7" s="105">
        <v>0.25</v>
      </c>
      <c r="W7" s="105">
        <v>2.5</v>
      </c>
      <c r="X7" s="105">
        <v>2.5</v>
      </c>
      <c r="Y7" s="105">
        <v>0</v>
      </c>
      <c r="Z7" s="105">
        <v>0</v>
      </c>
      <c r="AA7" s="105">
        <v>0</v>
      </c>
      <c r="AB7" s="105">
        <v>9</v>
      </c>
      <c r="AC7" s="105">
        <v>0.8</v>
      </c>
      <c r="AD7" s="31">
        <v>1.25</v>
      </c>
      <c r="AE7" s="31">
        <f t="shared" si="0"/>
        <v>1.5</v>
      </c>
      <c r="AF7" s="31">
        <v>2.8</v>
      </c>
      <c r="AG7" s="31"/>
    </row>
    <row r="8" spans="2:33" x14ac:dyDescent="0.25">
      <c r="B8" s="154">
        <v>8</v>
      </c>
      <c r="C8" s="154">
        <v>8.3140000000000001</v>
      </c>
      <c r="D8" s="154">
        <v>3</v>
      </c>
      <c r="E8" s="154">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4">
        <v>88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4">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4">
        <v>93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4">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4">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v>
      </c>
      <c r="E14" s="154">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2</v>
      </c>
      <c r="E15" s="154">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2.601</v>
      </c>
      <c r="E16" s="154">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4">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4">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4">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4">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4">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4">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4">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4">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4">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4">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4">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4">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4">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4">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3</v>
      </c>
      <c r="E31" s="154">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54">
        <v>9.6999999999999993</v>
      </c>
      <c r="C32" s="154">
        <v>9.6999999999999993</v>
      </c>
      <c r="D32" s="154">
        <v>2.6</v>
      </c>
      <c r="E32" s="154">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54">
        <v>9.6999999999999993</v>
      </c>
      <c r="C33" s="154">
        <v>9.6999999999999993</v>
      </c>
      <c r="D33" s="154">
        <v>2</v>
      </c>
      <c r="E33" s="154">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54">
        <v>9.6999999999999993</v>
      </c>
      <c r="C34" s="154">
        <v>9.6999999999999993</v>
      </c>
      <c r="D34" s="154">
        <v>2</v>
      </c>
      <c r="E34" s="154">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99" priority="4">
      <formula>$T2="Stevens"</formula>
    </cfRule>
  </conditionalFormatting>
  <conditionalFormatting sqref="U2:X7">
    <cfRule type="expression" dxfId="598" priority="3">
      <formula>$T2="Alm_Hamre"</formula>
    </cfRule>
  </conditionalFormatting>
  <conditionalFormatting sqref="U2:X7">
    <cfRule type="expression" dxfId="597" priority="2">
      <formula>$T2="ICP_18"</formula>
    </cfRule>
  </conditionalFormatting>
  <conditionalFormatting sqref="U2:X7">
    <cfRule type="expression" dxfId="596" priority="1">
      <formula>$T$2="Stevens"</formula>
    </cfRule>
  </conditionalFormatting>
  <dataValidations count="2">
    <dataValidation type="list" allowBlank="1" showInputMessage="1" showErrorMessage="1" sqref="S2:S5" xr:uid="{B054DA06-4DAA-436A-B24B-5EB0FB543E8D}">
      <formula1>$A$67:$A$71</formula1>
    </dataValidation>
    <dataValidation type="list" allowBlank="1" showInputMessage="1" showErrorMessage="1" sqref="T2:T7" xr:uid="{A07F4DB1-ED55-4707-9C44-25390AF5B923}">
      <formula1>$A$60:$A$63</formula1>
    </dataValidation>
  </dataValidations>
  <pageMargins left="0.7" right="0.7" top="0.75" bottom="0.75" header="0.3" footer="0.3"/>
  <pageSetup paperSize="9" orientation="portrait" horizontalDpi="300" verticalDpi="3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E76A7-5B75-4E2C-9A5B-79C0DE5F7828}">
  <sheetPr codeName="Sheet70">
    <tabColor rgb="FFCC3300"/>
  </sheetPr>
  <dimension ref="A1:AG71"/>
  <sheetViews>
    <sheetView zoomScale="70" zoomScaleNormal="70" workbookViewId="0">
      <selection activeCell="B2" sqref="B2:E3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4">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4">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s="154">
        <v>8</v>
      </c>
      <c r="C4" s="154">
        <v>8</v>
      </c>
      <c r="D4" s="154">
        <v>3</v>
      </c>
      <c r="E4" s="154">
        <v>89</v>
      </c>
      <c r="G4" s="49">
        <v>1.25</v>
      </c>
      <c r="H4" s="50">
        <v>1.27</v>
      </c>
      <c r="I4" s="50" t="s">
        <v>197</v>
      </c>
      <c r="J4" s="51" t="s">
        <v>199</v>
      </c>
      <c r="K4" s="4"/>
      <c r="L4" s="49">
        <v>3</v>
      </c>
      <c r="M4" s="50">
        <v>3.7</v>
      </c>
      <c r="N4" s="51">
        <v>1</v>
      </c>
      <c r="P4" s="113">
        <v>3</v>
      </c>
      <c r="Q4" s="113">
        <f t="shared" ref="Q4:Q7" si="1">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4">
        <v>89</v>
      </c>
      <c r="G5" s="49">
        <v>1.35</v>
      </c>
      <c r="H5" s="50">
        <v>1.27</v>
      </c>
      <c r="I5" s="50" t="s">
        <v>197</v>
      </c>
      <c r="J5" s="51" t="s">
        <v>199</v>
      </c>
      <c r="K5" s="4"/>
      <c r="L5" s="49">
        <v>4</v>
      </c>
      <c r="M5" s="50">
        <v>5</v>
      </c>
      <c r="N5" s="51">
        <v>0</v>
      </c>
      <c r="P5" s="113">
        <v>4</v>
      </c>
      <c r="Q5" s="113">
        <f t="shared" si="1"/>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4">
        <v>86</v>
      </c>
      <c r="G6" s="49">
        <v>2</v>
      </c>
      <c r="H6" s="50">
        <v>1.325</v>
      </c>
      <c r="I6" s="50" t="s">
        <v>197</v>
      </c>
      <c r="J6" s="51" t="s">
        <v>71</v>
      </c>
      <c r="K6" s="4"/>
      <c r="L6" s="49">
        <v>5</v>
      </c>
      <c r="M6" s="50">
        <v>6</v>
      </c>
      <c r="N6" s="51">
        <v>0</v>
      </c>
      <c r="P6" s="113">
        <v>5</v>
      </c>
      <c r="Q6" s="113">
        <f t="shared" si="1"/>
        <v>32.299999999999997</v>
      </c>
      <c r="R6" s="113">
        <v>45.7</v>
      </c>
      <c r="S6" s="113" t="s">
        <v>224</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2:33" x14ac:dyDescent="0.25">
      <c r="B7" s="154">
        <v>8</v>
      </c>
      <c r="C7" s="154">
        <v>8</v>
      </c>
      <c r="D7" s="154">
        <v>2</v>
      </c>
      <c r="E7" s="154">
        <v>101</v>
      </c>
      <c r="G7" s="49">
        <v>2.7149999999999999</v>
      </c>
      <c r="H7" s="50">
        <v>1.1100000000000001</v>
      </c>
      <c r="I7" s="50" t="s">
        <v>200</v>
      </c>
      <c r="J7" s="51" t="s">
        <v>199</v>
      </c>
      <c r="K7" s="4"/>
      <c r="L7" s="49">
        <v>6</v>
      </c>
      <c r="M7" s="50">
        <v>7.3</v>
      </c>
      <c r="N7" s="51">
        <v>1</v>
      </c>
      <c r="P7" s="113">
        <v>6</v>
      </c>
      <c r="Q7" s="113">
        <f t="shared" si="1"/>
        <v>45.7</v>
      </c>
      <c r="R7" s="113">
        <v>50</v>
      </c>
      <c r="S7" s="113" t="s">
        <v>223</v>
      </c>
      <c r="T7" s="105" t="s">
        <v>227</v>
      </c>
      <c r="U7" s="105">
        <v>0.5</v>
      </c>
      <c r="V7" s="105">
        <v>0.25</v>
      </c>
      <c r="W7" s="105">
        <v>2.5</v>
      </c>
      <c r="X7" s="105">
        <v>2.5</v>
      </c>
      <c r="Y7" s="105">
        <v>0</v>
      </c>
      <c r="Z7" s="105">
        <v>0</v>
      </c>
      <c r="AA7" s="105">
        <v>0</v>
      </c>
      <c r="AB7" s="105">
        <v>9</v>
      </c>
      <c r="AC7" s="105">
        <v>0.8</v>
      </c>
      <c r="AD7" s="31">
        <v>1.25</v>
      </c>
      <c r="AE7" s="31">
        <f t="shared" si="0"/>
        <v>1.5</v>
      </c>
      <c r="AF7" s="31">
        <v>2.8</v>
      </c>
      <c r="AG7" s="31"/>
    </row>
    <row r="8" spans="2:33" x14ac:dyDescent="0.25">
      <c r="B8" s="154">
        <v>8</v>
      </c>
      <c r="C8" s="154">
        <v>8.3140000000000001</v>
      </c>
      <c r="D8" s="154">
        <v>3</v>
      </c>
      <c r="E8" s="154">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4">
        <v>88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4">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4">
        <v>93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4">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4">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v>
      </c>
      <c r="E14" s="154">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2</v>
      </c>
      <c r="E15" s="154">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2.601</v>
      </c>
      <c r="E16" s="154">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4">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4">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4">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4">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4">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4">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4">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4">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4">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4">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4">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4">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4">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4">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3</v>
      </c>
      <c r="E31" s="154">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54">
        <v>9.6999999999999993</v>
      </c>
      <c r="C32" s="154">
        <v>9.6999999999999993</v>
      </c>
      <c r="D32" s="154">
        <v>2.6</v>
      </c>
      <c r="E32" s="154">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54">
        <v>9.6999999999999993</v>
      </c>
      <c r="C33" s="154">
        <v>9.6999999999999993</v>
      </c>
      <c r="D33" s="154">
        <v>2</v>
      </c>
      <c r="E33" s="154">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54">
        <v>9.6999999999999993</v>
      </c>
      <c r="C34" s="154">
        <v>9.6999999999999993</v>
      </c>
      <c r="D34" s="154">
        <v>2</v>
      </c>
      <c r="E34" s="154">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95" priority="4">
      <formula>$T2="Stevens"</formula>
    </cfRule>
  </conditionalFormatting>
  <conditionalFormatting sqref="U2:X7">
    <cfRule type="expression" dxfId="594" priority="3">
      <formula>$T2="Alm_Hamre"</formula>
    </cfRule>
  </conditionalFormatting>
  <conditionalFormatting sqref="U2:X7">
    <cfRule type="expression" dxfId="593" priority="2">
      <formula>$T2="ICP_18"</formula>
    </cfRule>
  </conditionalFormatting>
  <conditionalFormatting sqref="U2:X7">
    <cfRule type="expression" dxfId="592" priority="1">
      <formula>$T$2="Stevens"</formula>
    </cfRule>
  </conditionalFormatting>
  <dataValidations count="2">
    <dataValidation type="list" allowBlank="1" showInputMessage="1" showErrorMessage="1" sqref="T2:T7" xr:uid="{D90CB2BD-68CE-43E2-9F6D-9F122CB658C1}">
      <formula1>$A$60:$A$63</formula1>
    </dataValidation>
    <dataValidation type="list" allowBlank="1" showInputMessage="1" showErrorMessage="1" sqref="S2:S5" xr:uid="{D5151468-681C-415C-BE8C-325BF8A963A8}">
      <formula1>$A$67:$A$71</formula1>
    </dataValidation>
  </dataValidations>
  <pageMargins left="0.7" right="0.7" top="0.75" bottom="0.75" header="0.3" footer="0.3"/>
  <pageSetup paperSize="9" orientation="portrait" horizontalDpi="300" verticalDpi="300"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7365-5E7A-4311-825B-459295D12A0B}">
  <sheetPr codeName="Sheet71">
    <tabColor rgb="FFCC3300"/>
  </sheetPr>
  <dimension ref="A1:AG71"/>
  <sheetViews>
    <sheetView zoomScale="70" zoomScaleNormal="70" workbookViewId="0">
      <selection activeCell="E34" sqref="E3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4">
        <v>100</v>
      </c>
      <c r="G2" s="49">
        <v>0.215</v>
      </c>
      <c r="H2" s="50">
        <v>1.383</v>
      </c>
      <c r="I2" s="50" t="s">
        <v>197</v>
      </c>
      <c r="J2" s="51" t="s">
        <v>71</v>
      </c>
      <c r="K2" s="4"/>
      <c r="L2" s="107">
        <v>1</v>
      </c>
      <c r="M2" s="108">
        <v>2</v>
      </c>
      <c r="N2" s="109">
        <v>0</v>
      </c>
      <c r="P2" s="113">
        <v>1</v>
      </c>
      <c r="Q2" s="113">
        <v>0</v>
      </c>
      <c r="R2" s="113">
        <v>2.5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4">
        <v>100</v>
      </c>
      <c r="G3" s="49">
        <v>1.1000000000000001</v>
      </c>
      <c r="H3" s="50">
        <v>3</v>
      </c>
      <c r="I3" s="50" t="s">
        <v>198</v>
      </c>
      <c r="J3" s="51" t="s">
        <v>199</v>
      </c>
      <c r="K3" s="4"/>
      <c r="L3" s="49">
        <v>2</v>
      </c>
      <c r="M3" s="50">
        <v>3</v>
      </c>
      <c r="N3" s="51">
        <v>0</v>
      </c>
      <c r="P3" s="113">
        <v>2</v>
      </c>
      <c r="Q3" s="113">
        <f>R2</f>
        <v>2.5</v>
      </c>
      <c r="R3" s="113">
        <v>16.2</v>
      </c>
      <c r="S3" s="113" t="s">
        <v>223</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s="154">
        <v>8</v>
      </c>
      <c r="C4" s="154">
        <v>8</v>
      </c>
      <c r="D4" s="154">
        <v>3</v>
      </c>
      <c r="E4" s="154">
        <v>89</v>
      </c>
      <c r="G4" s="49">
        <v>1.25</v>
      </c>
      <c r="H4" s="50">
        <v>1.27</v>
      </c>
      <c r="I4" s="50" t="s">
        <v>197</v>
      </c>
      <c r="J4" s="51" t="s">
        <v>199</v>
      </c>
      <c r="K4" s="4"/>
      <c r="L4" s="49">
        <v>3</v>
      </c>
      <c r="M4" s="50">
        <v>3.7</v>
      </c>
      <c r="N4" s="51">
        <v>1</v>
      </c>
      <c r="P4" s="113">
        <v>3</v>
      </c>
      <c r="Q4" s="113">
        <f t="shared" ref="Q4:Q7" si="1">R3</f>
        <v>16.2</v>
      </c>
      <c r="R4" s="113">
        <v>19.600000000000001</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54">
        <v>8</v>
      </c>
      <c r="C5" s="154">
        <v>8</v>
      </c>
      <c r="D5" s="154">
        <v>3</v>
      </c>
      <c r="E5" s="154">
        <v>89</v>
      </c>
      <c r="G5" s="49">
        <v>1.35</v>
      </c>
      <c r="H5" s="50">
        <v>1.27</v>
      </c>
      <c r="I5" s="50" t="s">
        <v>197</v>
      </c>
      <c r="J5" s="51" t="s">
        <v>199</v>
      </c>
      <c r="K5" s="4"/>
      <c r="L5" s="49">
        <v>4</v>
      </c>
      <c r="M5" s="50">
        <v>5</v>
      </c>
      <c r="N5" s="51">
        <v>0</v>
      </c>
      <c r="P5" s="113">
        <v>4</v>
      </c>
      <c r="Q5" s="113">
        <f t="shared" si="1"/>
        <v>19.600000000000001</v>
      </c>
      <c r="R5" s="113">
        <v>32.299999999999997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4">
        <v>86</v>
      </c>
      <c r="G6" s="49">
        <v>2</v>
      </c>
      <c r="H6" s="50">
        <v>1.325</v>
      </c>
      <c r="I6" s="50" t="s">
        <v>197</v>
      </c>
      <c r="J6" s="51" t="s">
        <v>71</v>
      </c>
      <c r="K6" s="4"/>
      <c r="L6" s="49">
        <v>5</v>
      </c>
      <c r="M6" s="50">
        <v>6</v>
      </c>
      <c r="N6" s="51">
        <v>0</v>
      </c>
      <c r="P6" s="113">
        <v>5</v>
      </c>
      <c r="Q6" s="113">
        <f t="shared" si="1"/>
        <v>32.299999999999997</v>
      </c>
      <c r="R6" s="113">
        <v>45.7</v>
      </c>
      <c r="S6" s="113" t="s">
        <v>224</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2:33" x14ac:dyDescent="0.25">
      <c r="B7" s="154">
        <v>8</v>
      </c>
      <c r="C7" s="154">
        <v>8</v>
      </c>
      <c r="D7" s="154">
        <v>2</v>
      </c>
      <c r="E7" s="154">
        <v>101</v>
      </c>
      <c r="G7" s="49">
        <v>2.7149999999999999</v>
      </c>
      <c r="H7" s="50">
        <v>1.1100000000000001</v>
      </c>
      <c r="I7" s="50" t="s">
        <v>200</v>
      </c>
      <c r="J7" s="51" t="s">
        <v>199</v>
      </c>
      <c r="K7" s="4"/>
      <c r="L7" s="49">
        <v>6</v>
      </c>
      <c r="M7" s="50">
        <v>7.3</v>
      </c>
      <c r="N7" s="51">
        <v>1</v>
      </c>
      <c r="P7" s="113">
        <v>6</v>
      </c>
      <c r="Q7" s="113">
        <f t="shared" si="1"/>
        <v>45.7</v>
      </c>
      <c r="R7" s="113">
        <v>50</v>
      </c>
      <c r="S7" s="113" t="s">
        <v>223</v>
      </c>
      <c r="T7" s="105" t="s">
        <v>227</v>
      </c>
      <c r="U7" s="105">
        <v>0.5</v>
      </c>
      <c r="V7" s="105">
        <v>0.25</v>
      </c>
      <c r="W7" s="105">
        <v>2.5</v>
      </c>
      <c r="X7" s="105">
        <v>2.5</v>
      </c>
      <c r="Y7" s="105">
        <v>0</v>
      </c>
      <c r="Z7" s="105">
        <v>0</v>
      </c>
      <c r="AA7" s="105">
        <v>0</v>
      </c>
      <c r="AB7" s="105">
        <v>9</v>
      </c>
      <c r="AC7" s="105">
        <v>0.8</v>
      </c>
      <c r="AD7" s="31">
        <v>1.25</v>
      </c>
      <c r="AE7" s="31">
        <f t="shared" si="0"/>
        <v>1.5</v>
      </c>
      <c r="AF7" s="31">
        <v>2.8</v>
      </c>
      <c r="AG7" s="31"/>
    </row>
    <row r="8" spans="2:33" x14ac:dyDescent="0.25">
      <c r="B8" s="154">
        <v>8</v>
      </c>
      <c r="C8" s="154">
        <v>8.3140000000000001</v>
      </c>
      <c r="D8" s="154">
        <v>3</v>
      </c>
      <c r="E8" s="154">
        <v>105</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4">
        <v>88</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4">
        <v>88</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4">
        <v>93</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4">
        <v>93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4">
        <v>103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v>
      </c>
      <c r="E14" s="154">
        <v>103</v>
      </c>
      <c r="G14" s="49">
        <v>3.4</v>
      </c>
      <c r="H14" s="50">
        <v>3</v>
      </c>
      <c r="I14" s="50" t="s">
        <v>198</v>
      </c>
      <c r="J14" s="51" t="s">
        <v>199</v>
      </c>
      <c r="K14" s="4"/>
      <c r="L14" s="110">
        <v>13</v>
      </c>
      <c r="M14" s="111">
        <f>SUM(D2:D36)-5</f>
        <v>82.919999999999987</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2</v>
      </c>
      <c r="E15" s="154">
        <v>93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2.601</v>
      </c>
      <c r="E16" s="154">
        <v>93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4">
        <v>93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4">
        <v>98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4">
        <v>98</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4">
        <v>98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4">
        <v>101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4">
        <v>103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4">
        <v>104</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4">
        <v>103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4">
        <v>102</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4">
        <v>89</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4">
        <v>74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4">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4">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4">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3</v>
      </c>
      <c r="E31" s="154">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54">
        <v>9.6999999999999993</v>
      </c>
      <c r="C32" s="154">
        <v>9.6999999999999993</v>
      </c>
      <c r="D32" s="154">
        <v>2.6</v>
      </c>
      <c r="E32" s="154">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54">
        <v>9.6999999999999993</v>
      </c>
      <c r="C33" s="154">
        <v>9.6999999999999993</v>
      </c>
      <c r="D33" s="154">
        <v>2</v>
      </c>
      <c r="E33" s="154">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54">
        <v>9.6999999999999993</v>
      </c>
      <c r="C34" s="154">
        <v>9.6999999999999993</v>
      </c>
      <c r="D34" s="154">
        <v>2</v>
      </c>
      <c r="E34" s="157">
        <v>93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91" priority="4">
      <formula>$T2="Stevens"</formula>
    </cfRule>
  </conditionalFormatting>
  <conditionalFormatting sqref="U2:X7">
    <cfRule type="expression" dxfId="590" priority="3">
      <formula>$T2="Alm_Hamre"</formula>
    </cfRule>
  </conditionalFormatting>
  <conditionalFormatting sqref="U2:X7">
    <cfRule type="expression" dxfId="589" priority="2">
      <formula>$T2="ICP_18"</formula>
    </cfRule>
  </conditionalFormatting>
  <conditionalFormatting sqref="U2:X7">
    <cfRule type="expression" dxfId="588" priority="1">
      <formula>$T$2="Stevens"</formula>
    </cfRule>
  </conditionalFormatting>
  <dataValidations count="2">
    <dataValidation type="list" allowBlank="1" showInputMessage="1" showErrorMessage="1" sqref="T2:T7" xr:uid="{A0B8997D-12AD-4B32-A76C-D3328D752835}">
      <formula1>$A$60:$A$63</formula1>
    </dataValidation>
    <dataValidation type="list" allowBlank="1" showInputMessage="1" showErrorMessage="1" sqref="S2:S5" xr:uid="{671EA5B3-2287-4B7F-B828-C30A20FCA4EC}">
      <formula1>$A$67:$A$71</formula1>
    </dataValidation>
  </dataValidations>
  <pageMargins left="0.7" right="0.7" top="0.75" bottom="0.75" header="0.3" footer="0.3"/>
  <pageSetup paperSize="9" orientation="portrait" horizontalDpi="300" verticalDpi="3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D253-0DB2-465F-B819-055C77E41509}">
  <dimension ref="A1:AG71"/>
  <sheetViews>
    <sheetView zoomScale="70" zoomScaleNormal="70" workbookViewId="0">
      <selection activeCell="E19" sqref="E1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3">
        <v>8</v>
      </c>
      <c r="C2" s="173">
        <v>8</v>
      </c>
      <c r="D2" s="174">
        <v>0.28999999999999998</v>
      </c>
      <c r="E2" s="175">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3">
        <v>8</v>
      </c>
      <c r="C3" s="173">
        <v>8</v>
      </c>
      <c r="D3" s="173">
        <v>2.71</v>
      </c>
      <c r="E3" s="175">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3">
        <v>8</v>
      </c>
      <c r="C4" s="173">
        <v>8</v>
      </c>
      <c r="D4" s="173">
        <v>3</v>
      </c>
      <c r="E4" s="175">
        <v>89</v>
      </c>
      <c r="G4" s="49">
        <v>1.25</v>
      </c>
      <c r="H4" s="50">
        <v>1.27</v>
      </c>
      <c r="I4" s="50" t="s">
        <v>197</v>
      </c>
      <c r="J4" s="51" t="s">
        <v>199</v>
      </c>
      <c r="K4" s="4"/>
      <c r="L4" s="49">
        <v>3</v>
      </c>
      <c r="M4" s="50">
        <v>3.7</v>
      </c>
      <c r="N4" s="51">
        <v>0</v>
      </c>
      <c r="P4" s="113">
        <v>3</v>
      </c>
      <c r="Q4" s="113">
        <f t="shared" ref="Q4:Q7" si="0">R3</f>
        <v>6</v>
      </c>
      <c r="R4" s="113">
        <v>7.9</v>
      </c>
      <c r="S4" s="113" t="s">
        <v>223</v>
      </c>
      <c r="T4" s="105" t="s">
        <v>227</v>
      </c>
      <c r="U4" s="105">
        <v>0.5</v>
      </c>
      <c r="V4" s="105">
        <v>0.25</v>
      </c>
      <c r="W4" s="105">
        <v>2.5</v>
      </c>
      <c r="X4" s="105">
        <v>2.5</v>
      </c>
      <c r="Y4" s="105">
        <v>0</v>
      </c>
      <c r="Z4" s="105">
        <v>0</v>
      </c>
      <c r="AA4" s="105">
        <v>0</v>
      </c>
      <c r="AB4" s="105">
        <v>9</v>
      </c>
      <c r="AC4" s="105">
        <v>0.8</v>
      </c>
      <c r="AD4" s="31">
        <v>1.25</v>
      </c>
      <c r="AE4" s="31">
        <v>1.25</v>
      </c>
      <c r="AF4" s="31">
        <v>0.8</v>
      </c>
      <c r="AG4" s="31"/>
    </row>
    <row r="5" spans="2:33" x14ac:dyDescent="0.25">
      <c r="B5" s="173">
        <v>8</v>
      </c>
      <c r="C5" s="173">
        <v>8</v>
      </c>
      <c r="D5" s="173">
        <v>3</v>
      </c>
      <c r="E5" s="175">
        <v>89</v>
      </c>
      <c r="G5" s="49">
        <v>1.35</v>
      </c>
      <c r="H5" s="50">
        <v>1.27</v>
      </c>
      <c r="I5" s="50" t="s">
        <v>197</v>
      </c>
      <c r="J5" s="51" t="s">
        <v>199</v>
      </c>
      <c r="K5" s="4"/>
      <c r="L5" s="49">
        <v>4</v>
      </c>
      <c r="M5" s="50">
        <v>5</v>
      </c>
      <c r="N5" s="51">
        <v>0</v>
      </c>
      <c r="P5" s="113">
        <v>4</v>
      </c>
      <c r="Q5" s="113">
        <f t="shared" si="0"/>
        <v>7.9</v>
      </c>
      <c r="R5" s="113">
        <v>11.1</v>
      </c>
      <c r="S5" s="113" t="s">
        <v>224</v>
      </c>
      <c r="T5" s="105" t="s">
        <v>227</v>
      </c>
      <c r="U5" s="105">
        <v>0.5</v>
      </c>
      <c r="V5" s="105">
        <v>0.25</v>
      </c>
      <c r="W5" s="105">
        <v>2.5</v>
      </c>
      <c r="X5" s="105">
        <v>2.5</v>
      </c>
      <c r="Y5" s="105">
        <v>0</v>
      </c>
      <c r="Z5" s="105">
        <v>0</v>
      </c>
      <c r="AA5" s="105">
        <v>0</v>
      </c>
      <c r="AB5" s="105">
        <v>9</v>
      </c>
      <c r="AC5" s="105">
        <v>0.8</v>
      </c>
      <c r="AD5" s="31">
        <v>1.25</v>
      </c>
      <c r="AE5" s="31">
        <v>2.5</v>
      </c>
      <c r="AF5" s="31">
        <v>0.8</v>
      </c>
      <c r="AG5" s="31"/>
    </row>
    <row r="6" spans="2:33" x14ac:dyDescent="0.25">
      <c r="B6" s="173">
        <v>8</v>
      </c>
      <c r="C6" s="173">
        <v>8</v>
      </c>
      <c r="D6" s="173">
        <v>2.5</v>
      </c>
      <c r="E6" s="175">
        <v>86</v>
      </c>
      <c r="G6" s="49">
        <v>2</v>
      </c>
      <c r="H6" s="50">
        <v>1.325</v>
      </c>
      <c r="I6" s="50" t="s">
        <v>197</v>
      </c>
      <c r="J6" s="51" t="s">
        <v>71</v>
      </c>
      <c r="K6" s="4"/>
      <c r="L6" s="49">
        <v>5</v>
      </c>
      <c r="M6" s="50">
        <v>6</v>
      </c>
      <c r="N6" s="51">
        <v>0</v>
      </c>
      <c r="P6" s="113">
        <v>5</v>
      </c>
      <c r="Q6" s="113">
        <f t="shared" si="0"/>
        <v>11.1</v>
      </c>
      <c r="R6" s="113">
        <v>26.3</v>
      </c>
      <c r="S6" s="113" t="s">
        <v>223</v>
      </c>
      <c r="T6" s="105" t="s">
        <v>227</v>
      </c>
      <c r="U6" s="105">
        <v>0.5</v>
      </c>
      <c r="V6" s="105">
        <v>0.25</v>
      </c>
      <c r="W6" s="105">
        <v>2.5</v>
      </c>
      <c r="X6" s="105">
        <v>2.5</v>
      </c>
      <c r="Y6" s="105">
        <v>0</v>
      </c>
      <c r="Z6" s="105">
        <v>0</v>
      </c>
      <c r="AA6" s="105">
        <v>0</v>
      </c>
      <c r="AB6" s="105">
        <v>9</v>
      </c>
      <c r="AC6" s="105">
        <v>0.8</v>
      </c>
      <c r="AD6" s="31">
        <v>1.25</v>
      </c>
      <c r="AE6" s="31">
        <v>1.25</v>
      </c>
      <c r="AF6" s="31">
        <v>1.8</v>
      </c>
      <c r="AG6" s="31"/>
    </row>
    <row r="7" spans="2:33" x14ac:dyDescent="0.25">
      <c r="B7" s="173">
        <v>8</v>
      </c>
      <c r="C7" s="173">
        <v>8</v>
      </c>
      <c r="D7" s="173">
        <v>2</v>
      </c>
      <c r="E7" s="175">
        <v>101</v>
      </c>
      <c r="G7" s="49">
        <v>2.7149999999999999</v>
      </c>
      <c r="H7" s="50">
        <v>1.1100000000000001</v>
      </c>
      <c r="I7" s="50" t="s">
        <v>200</v>
      </c>
      <c r="J7" s="51" t="s">
        <v>199</v>
      </c>
      <c r="K7" s="4"/>
      <c r="L7" s="49">
        <v>6</v>
      </c>
      <c r="M7" s="50">
        <v>7.3</v>
      </c>
      <c r="N7" s="51">
        <v>0</v>
      </c>
      <c r="P7" s="113">
        <v>6</v>
      </c>
      <c r="Q7" s="113">
        <f t="shared" si="0"/>
        <v>26.3</v>
      </c>
      <c r="R7" s="113">
        <v>74</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3">
        <v>8</v>
      </c>
      <c r="C8" s="173">
        <v>8.3140000000000001</v>
      </c>
      <c r="D8" s="173">
        <v>3</v>
      </c>
      <c r="E8" s="17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3">
        <v>8.3140000000000001</v>
      </c>
      <c r="C9" s="173">
        <v>8.6289999999999996</v>
      </c>
      <c r="D9" s="173">
        <v>3</v>
      </c>
      <c r="E9" s="175">
        <v>83</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3">
        <v>8.6289999999999996</v>
      </c>
      <c r="C10" s="173">
        <v>8.9429999999999996</v>
      </c>
      <c r="D10" s="173">
        <v>3</v>
      </c>
      <c r="E10" s="175">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3">
        <v>8.9429999999999996</v>
      </c>
      <c r="C11" s="173">
        <v>9.2579999999999991</v>
      </c>
      <c r="D11" s="173">
        <v>3</v>
      </c>
      <c r="E11" s="175">
        <v>88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3">
        <v>9.2579999999999991</v>
      </c>
      <c r="C12" s="173">
        <v>9.49</v>
      </c>
      <c r="D12" s="173">
        <v>2.2189999999999999</v>
      </c>
      <c r="E12" s="175">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3">
        <v>9.49</v>
      </c>
      <c r="C13" s="173">
        <v>9.6999999999999993</v>
      </c>
      <c r="D13" s="173">
        <v>2</v>
      </c>
      <c r="E13" s="175">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3">
        <v>9.6999999999999993</v>
      </c>
      <c r="C14" s="173">
        <v>9.6999999999999993</v>
      </c>
      <c r="D14" s="173">
        <v>2</v>
      </c>
      <c r="E14" s="175">
        <v>105</v>
      </c>
      <c r="G14" s="49">
        <v>3.4</v>
      </c>
      <c r="H14" s="50">
        <v>3</v>
      </c>
      <c r="I14" s="50" t="s">
        <v>198</v>
      </c>
      <c r="J14" s="51" t="s">
        <v>199</v>
      </c>
      <c r="K14" s="4"/>
      <c r="L14" s="110">
        <v>13</v>
      </c>
      <c r="M14" s="111">
        <f>SUM(D2:D36)-5</f>
        <v>90.37</v>
      </c>
      <c r="N14" s="177">
        <v>0</v>
      </c>
      <c r="P14" s="3"/>
      <c r="Q14" s="4"/>
      <c r="R14" s="4"/>
      <c r="S14" s="4"/>
      <c r="T14" s="4"/>
      <c r="U14" s="4"/>
      <c r="V14" s="4"/>
      <c r="W14" s="4"/>
      <c r="X14" s="4"/>
      <c r="Y14" s="4"/>
      <c r="Z14" s="4"/>
      <c r="AA14" s="4"/>
      <c r="AB14" s="4"/>
      <c r="AC14" s="4"/>
      <c r="AD14" s="4"/>
      <c r="AE14" s="5"/>
      <c r="AF14" s="31"/>
    </row>
    <row r="15" spans="2:33" x14ac:dyDescent="0.25">
      <c r="B15" s="173">
        <v>9.6999999999999993</v>
      </c>
      <c r="C15" s="173">
        <v>9.6999999999999993</v>
      </c>
      <c r="D15" s="173">
        <v>2.0510000000000002</v>
      </c>
      <c r="E15" s="175">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3">
        <v>9.6999999999999993</v>
      </c>
      <c r="C16" s="173">
        <v>9.6999999999999993</v>
      </c>
      <c r="D16" s="173">
        <v>3</v>
      </c>
      <c r="E16" s="175">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3">
        <v>9.6999999999999993</v>
      </c>
      <c r="C17" s="173">
        <v>9.6999999999999993</v>
      </c>
      <c r="D17" s="173">
        <v>3</v>
      </c>
      <c r="E17" s="175">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3">
        <v>9.6999999999999993</v>
      </c>
      <c r="C18" s="173">
        <v>9.6999999999999993</v>
      </c>
      <c r="D18" s="173">
        <v>3</v>
      </c>
      <c r="E18" s="175">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3">
        <v>9.6999999999999993</v>
      </c>
      <c r="C19" s="173">
        <v>9.6999999999999993</v>
      </c>
      <c r="D19" s="173">
        <v>3</v>
      </c>
      <c r="E19" s="175">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3">
        <v>9.6999999999999993</v>
      </c>
      <c r="C20" s="173">
        <v>9.6999999999999993</v>
      </c>
      <c r="D20" s="173">
        <v>3</v>
      </c>
      <c r="E20" s="175">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3">
        <v>9.6999999999999993</v>
      </c>
      <c r="C21" s="173">
        <v>9.6999999999999993</v>
      </c>
      <c r="D21" s="173">
        <v>3</v>
      </c>
      <c r="E21" s="175">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3">
        <v>9.6999999999999993</v>
      </c>
      <c r="C22" s="173">
        <v>9.6999999999999993</v>
      </c>
      <c r="D22" s="173">
        <v>3</v>
      </c>
      <c r="E22" s="175">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3">
        <v>9.6999999999999993</v>
      </c>
      <c r="C23" s="173">
        <v>9.6999999999999993</v>
      </c>
      <c r="D23" s="173">
        <v>3</v>
      </c>
      <c r="E23" s="175">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3">
        <v>9.6999999999999993</v>
      </c>
      <c r="C24" s="173">
        <v>9.6999999999999993</v>
      </c>
      <c r="D24" s="173">
        <v>3</v>
      </c>
      <c r="E24" s="175">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3">
        <v>9.6999999999999993</v>
      </c>
      <c r="C25" s="173">
        <v>9.6999999999999993</v>
      </c>
      <c r="D25" s="173">
        <v>3</v>
      </c>
      <c r="E25" s="175">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3">
        <v>9.6999999999999993</v>
      </c>
      <c r="C26" s="173">
        <v>9.6999999999999993</v>
      </c>
      <c r="D26" s="173">
        <v>3</v>
      </c>
      <c r="E26" s="175">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3">
        <v>9.6999999999999993</v>
      </c>
      <c r="C27" s="173">
        <v>9.6999999999999993</v>
      </c>
      <c r="D27" s="173">
        <v>3</v>
      </c>
      <c r="E27" s="175">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3">
        <v>9.6999999999999993</v>
      </c>
      <c r="C28" s="173">
        <v>9.6999999999999993</v>
      </c>
      <c r="D28" s="173">
        <v>3</v>
      </c>
      <c r="E28" s="175">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3">
        <v>9.6999999999999993</v>
      </c>
      <c r="C29" s="173">
        <v>9.6999999999999993</v>
      </c>
      <c r="D29" s="173">
        <v>3</v>
      </c>
      <c r="E29" s="17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3">
        <v>9.6999999999999993</v>
      </c>
      <c r="C30" s="173">
        <v>9.6999999999999993</v>
      </c>
      <c r="D30" s="173">
        <v>3</v>
      </c>
      <c r="E30" s="17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3">
        <v>9.6999999999999993</v>
      </c>
      <c r="C31" s="173">
        <v>9.6999999999999993</v>
      </c>
      <c r="D31" s="173">
        <v>3</v>
      </c>
      <c r="E31" s="17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3">
        <v>9.6999999999999993</v>
      </c>
      <c r="C32" s="173">
        <v>9.6999999999999993</v>
      </c>
      <c r="D32" s="173">
        <v>3</v>
      </c>
      <c r="E32" s="175">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3">
        <v>9.6999999999999993</v>
      </c>
      <c r="C33" s="173">
        <v>9.6999999999999993</v>
      </c>
      <c r="D33" s="173">
        <v>3</v>
      </c>
      <c r="E33" s="175">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3">
        <v>9.6999999999999993</v>
      </c>
      <c r="C34" s="173">
        <v>9.6999999999999993</v>
      </c>
      <c r="D34" s="173">
        <v>3</v>
      </c>
      <c r="E34" s="175">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73">
        <v>9.6999999999999993</v>
      </c>
      <c r="C35" s="173">
        <v>9.6999999999999993</v>
      </c>
      <c r="D35" s="173">
        <v>2.6</v>
      </c>
      <c r="E35" s="175">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73">
        <v>9.6999999999999993</v>
      </c>
      <c r="C36" s="173">
        <v>9.6999999999999993</v>
      </c>
      <c r="D36" s="173">
        <v>2</v>
      </c>
      <c r="E36" s="175">
        <v>73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87" priority="4">
      <formula>$T2="Stevens"</formula>
    </cfRule>
  </conditionalFormatting>
  <conditionalFormatting sqref="U2:X7">
    <cfRule type="expression" dxfId="586" priority="3">
      <formula>$T2="Alm_Hamre"</formula>
    </cfRule>
  </conditionalFormatting>
  <conditionalFormatting sqref="U2:X7">
    <cfRule type="expression" dxfId="585" priority="2">
      <formula>$T2="ICP_18"</formula>
    </cfRule>
  </conditionalFormatting>
  <conditionalFormatting sqref="U2:X7">
    <cfRule type="expression" dxfId="584" priority="1">
      <formula>$T$2="Stevens"</formula>
    </cfRule>
  </conditionalFormatting>
  <dataValidations count="2">
    <dataValidation type="list" allowBlank="1" showInputMessage="1" showErrorMessage="1" sqref="S2:S5" xr:uid="{82B9E399-8974-4413-A790-E8E49B1C9270}">
      <formula1>$A$67:$A$71</formula1>
    </dataValidation>
    <dataValidation type="list" allowBlank="1" showInputMessage="1" showErrorMessage="1" sqref="T2:T7" xr:uid="{A81E5853-B36D-4027-AE62-F1E621FC0D8B}">
      <formula1>$A$60:$A$63</formula1>
    </dataValidation>
  </dataValidations>
  <pageMargins left="0.7" right="0.7" top="0.75" bottom="0.75" header="0.3" footer="0.3"/>
  <pageSetup paperSize="9" orientation="portrait" horizontalDpi="300" verticalDpi="300"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50C7-0799-4C07-AEEB-2807775F232E}">
  <dimension ref="A1:AG71"/>
  <sheetViews>
    <sheetView zoomScale="70" zoomScaleNormal="70" workbookViewId="0">
      <selection activeCell="M12" sqref="M1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3">
        <v>8</v>
      </c>
      <c r="C2" s="173">
        <v>8</v>
      </c>
      <c r="D2" s="174">
        <v>0.28999999999999998</v>
      </c>
      <c r="E2" s="175">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3">
        <v>8</v>
      </c>
      <c r="C3" s="173">
        <v>8</v>
      </c>
      <c r="D3" s="173">
        <v>2.71</v>
      </c>
      <c r="E3" s="175">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3">
        <v>8</v>
      </c>
      <c r="C4" s="173">
        <v>8</v>
      </c>
      <c r="D4" s="173">
        <v>3</v>
      </c>
      <c r="E4" s="175">
        <v>89</v>
      </c>
      <c r="G4" s="49">
        <v>1.25</v>
      </c>
      <c r="H4" s="50">
        <v>1.27</v>
      </c>
      <c r="I4" s="50" t="s">
        <v>197</v>
      </c>
      <c r="J4" s="51" t="s">
        <v>199</v>
      </c>
      <c r="K4" s="4"/>
      <c r="L4" s="49">
        <v>3</v>
      </c>
      <c r="M4" s="50">
        <v>3.7</v>
      </c>
      <c r="N4" s="51">
        <v>0</v>
      </c>
      <c r="P4" s="113">
        <v>3</v>
      </c>
      <c r="Q4" s="113">
        <f t="shared" ref="Q4:Q7" si="0">R3</f>
        <v>6</v>
      </c>
      <c r="R4" s="113">
        <v>7.9</v>
      </c>
      <c r="S4" s="113" t="s">
        <v>223</v>
      </c>
      <c r="T4" s="105" t="s">
        <v>227</v>
      </c>
      <c r="U4" s="105">
        <v>0.5</v>
      </c>
      <c r="V4" s="105">
        <v>0.25</v>
      </c>
      <c r="W4" s="105">
        <v>2.5</v>
      </c>
      <c r="X4" s="105">
        <v>2.5</v>
      </c>
      <c r="Y4" s="105">
        <v>0</v>
      </c>
      <c r="Z4" s="105">
        <v>0</v>
      </c>
      <c r="AA4" s="105">
        <v>0</v>
      </c>
      <c r="AB4" s="105">
        <v>9</v>
      </c>
      <c r="AC4" s="105">
        <v>0.8</v>
      </c>
      <c r="AD4" s="31">
        <v>1.25</v>
      </c>
      <c r="AE4" s="31">
        <v>1.25</v>
      </c>
      <c r="AF4" s="31">
        <v>0.8</v>
      </c>
      <c r="AG4" s="31"/>
    </row>
    <row r="5" spans="2:33" x14ac:dyDescent="0.25">
      <c r="B5" s="173">
        <v>8</v>
      </c>
      <c r="C5" s="173">
        <v>8</v>
      </c>
      <c r="D5" s="173">
        <v>3</v>
      </c>
      <c r="E5" s="175">
        <v>89</v>
      </c>
      <c r="G5" s="49">
        <v>1.35</v>
      </c>
      <c r="H5" s="50">
        <v>1.27</v>
      </c>
      <c r="I5" s="50" t="s">
        <v>197</v>
      </c>
      <c r="J5" s="51" t="s">
        <v>199</v>
      </c>
      <c r="K5" s="4"/>
      <c r="L5" s="49">
        <v>4</v>
      </c>
      <c r="M5" s="50">
        <v>5</v>
      </c>
      <c r="N5" s="51">
        <v>0</v>
      </c>
      <c r="P5" s="113">
        <v>4</v>
      </c>
      <c r="Q5" s="113">
        <f t="shared" si="0"/>
        <v>7.9</v>
      </c>
      <c r="R5" s="113">
        <v>11.1</v>
      </c>
      <c r="S5" s="113" t="s">
        <v>224</v>
      </c>
      <c r="T5" s="105" t="s">
        <v>227</v>
      </c>
      <c r="U5" s="105">
        <v>0.5</v>
      </c>
      <c r="V5" s="105">
        <v>0.25</v>
      </c>
      <c r="W5" s="105">
        <v>2.5</v>
      </c>
      <c r="X5" s="105">
        <v>2.5</v>
      </c>
      <c r="Y5" s="105">
        <v>0</v>
      </c>
      <c r="Z5" s="105">
        <v>0</v>
      </c>
      <c r="AA5" s="105">
        <v>0</v>
      </c>
      <c r="AB5" s="105">
        <v>9</v>
      </c>
      <c r="AC5" s="105">
        <v>0.8</v>
      </c>
      <c r="AD5" s="31">
        <v>1.25</v>
      </c>
      <c r="AE5" s="31">
        <v>2.5</v>
      </c>
      <c r="AF5" s="31">
        <v>0.8</v>
      </c>
      <c r="AG5" s="31"/>
    </row>
    <row r="6" spans="2:33" x14ac:dyDescent="0.25">
      <c r="B6" s="173">
        <v>8</v>
      </c>
      <c r="C6" s="173">
        <v>8</v>
      </c>
      <c r="D6" s="173">
        <v>2.5</v>
      </c>
      <c r="E6" s="175">
        <v>86</v>
      </c>
      <c r="G6" s="49">
        <v>2</v>
      </c>
      <c r="H6" s="50">
        <v>1.325</v>
      </c>
      <c r="I6" s="50" t="s">
        <v>197</v>
      </c>
      <c r="J6" s="51" t="s">
        <v>71</v>
      </c>
      <c r="K6" s="4"/>
      <c r="L6" s="49">
        <v>5</v>
      </c>
      <c r="M6" s="50">
        <v>6</v>
      </c>
      <c r="N6" s="51">
        <v>0</v>
      </c>
      <c r="P6" s="113">
        <v>5</v>
      </c>
      <c r="Q6" s="113">
        <f t="shared" si="0"/>
        <v>11.1</v>
      </c>
      <c r="R6" s="113">
        <v>26.3</v>
      </c>
      <c r="S6" s="113" t="s">
        <v>223</v>
      </c>
      <c r="T6" s="105" t="s">
        <v>227</v>
      </c>
      <c r="U6" s="105">
        <v>0.5</v>
      </c>
      <c r="V6" s="105">
        <v>0.25</v>
      </c>
      <c r="W6" s="105">
        <v>2.5</v>
      </c>
      <c r="X6" s="105">
        <v>2.5</v>
      </c>
      <c r="Y6" s="105">
        <v>0</v>
      </c>
      <c r="Z6" s="105">
        <v>0</v>
      </c>
      <c r="AA6" s="105">
        <v>0</v>
      </c>
      <c r="AB6" s="105">
        <v>9</v>
      </c>
      <c r="AC6" s="105">
        <v>0.8</v>
      </c>
      <c r="AD6" s="31">
        <v>1.25</v>
      </c>
      <c r="AE6" s="31">
        <v>1.25</v>
      </c>
      <c r="AF6" s="31">
        <v>1.8</v>
      </c>
      <c r="AG6" s="31"/>
    </row>
    <row r="7" spans="2:33" x14ac:dyDescent="0.25">
      <c r="B7" s="173">
        <v>8</v>
      </c>
      <c r="C7" s="173">
        <v>8</v>
      </c>
      <c r="D7" s="173">
        <v>2</v>
      </c>
      <c r="E7" s="175">
        <v>101</v>
      </c>
      <c r="G7" s="49">
        <v>2.7149999999999999</v>
      </c>
      <c r="H7" s="50">
        <v>1.1100000000000001</v>
      </c>
      <c r="I7" s="50" t="s">
        <v>200</v>
      </c>
      <c r="J7" s="51" t="s">
        <v>199</v>
      </c>
      <c r="K7" s="4"/>
      <c r="L7" s="49">
        <v>6</v>
      </c>
      <c r="M7" s="50">
        <v>7.3</v>
      </c>
      <c r="N7" s="51">
        <v>0</v>
      </c>
      <c r="P7" s="113">
        <v>6</v>
      </c>
      <c r="Q7" s="113">
        <f t="shared" si="0"/>
        <v>26.3</v>
      </c>
      <c r="R7" s="113">
        <v>74</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3">
        <v>8</v>
      </c>
      <c r="C8" s="173">
        <v>8.3140000000000001</v>
      </c>
      <c r="D8" s="173">
        <v>3</v>
      </c>
      <c r="E8" s="17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3">
        <v>8.3140000000000001</v>
      </c>
      <c r="C9" s="173">
        <v>8.6289999999999996</v>
      </c>
      <c r="D9" s="173">
        <v>3</v>
      </c>
      <c r="E9" s="175">
        <v>83</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3">
        <v>8.6289999999999996</v>
      </c>
      <c r="C10" s="173">
        <v>8.9429999999999996</v>
      </c>
      <c r="D10" s="173">
        <v>3</v>
      </c>
      <c r="E10" s="175">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3">
        <v>8.9429999999999996</v>
      </c>
      <c r="C11" s="173">
        <v>9.2579999999999991</v>
      </c>
      <c r="D11" s="173">
        <v>3</v>
      </c>
      <c r="E11" s="175">
        <v>88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3">
        <v>9.2579999999999991</v>
      </c>
      <c r="C12" s="173">
        <v>9.49</v>
      </c>
      <c r="D12" s="173">
        <v>2.2189999999999999</v>
      </c>
      <c r="E12" s="175">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3">
        <v>9.49</v>
      </c>
      <c r="C13" s="173">
        <v>9.6999999999999993</v>
      </c>
      <c r="D13" s="173">
        <v>2</v>
      </c>
      <c r="E13" s="175">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3">
        <v>9.6999999999999993</v>
      </c>
      <c r="C14" s="173">
        <v>9.6999999999999993</v>
      </c>
      <c r="D14" s="173">
        <v>2</v>
      </c>
      <c r="E14" s="175">
        <v>105</v>
      </c>
      <c r="G14" s="49">
        <v>3.4</v>
      </c>
      <c r="H14" s="50">
        <v>3</v>
      </c>
      <c r="I14" s="50" t="s">
        <v>198</v>
      </c>
      <c r="J14" s="51" t="s">
        <v>199</v>
      </c>
      <c r="K14" s="4"/>
      <c r="L14" s="110">
        <v>13</v>
      </c>
      <c r="M14" s="111">
        <f>SUM(D2:D36)-5</f>
        <v>90.37</v>
      </c>
      <c r="N14" s="177">
        <v>0</v>
      </c>
      <c r="P14" s="3"/>
      <c r="Q14" s="4"/>
      <c r="R14" s="4"/>
      <c r="S14" s="4"/>
      <c r="T14" s="4"/>
      <c r="U14" s="4"/>
      <c r="V14" s="4"/>
      <c r="W14" s="4"/>
      <c r="X14" s="4"/>
      <c r="Y14" s="4"/>
      <c r="Z14" s="4"/>
      <c r="AA14" s="4"/>
      <c r="AB14" s="4"/>
      <c r="AC14" s="4"/>
      <c r="AD14" s="4"/>
      <c r="AE14" s="5"/>
      <c r="AF14" s="31"/>
    </row>
    <row r="15" spans="2:33" x14ac:dyDescent="0.25">
      <c r="B15" s="173">
        <v>9.6999999999999993</v>
      </c>
      <c r="C15" s="173">
        <v>9.6999999999999993</v>
      </c>
      <c r="D15" s="173">
        <v>2.0510000000000002</v>
      </c>
      <c r="E15" s="175">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3">
        <v>9.6999999999999993</v>
      </c>
      <c r="C16" s="173">
        <v>9.6999999999999993</v>
      </c>
      <c r="D16" s="173">
        <v>3</v>
      </c>
      <c r="E16" s="175">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3">
        <v>9.6999999999999993</v>
      </c>
      <c r="C17" s="173">
        <v>9.6999999999999993</v>
      </c>
      <c r="D17" s="173">
        <v>3</v>
      </c>
      <c r="E17" s="175">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3">
        <v>9.6999999999999993</v>
      </c>
      <c r="C18" s="173">
        <v>9.6999999999999993</v>
      </c>
      <c r="D18" s="173">
        <v>3</v>
      </c>
      <c r="E18" s="175">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3">
        <v>9.6999999999999993</v>
      </c>
      <c r="C19" s="173">
        <v>9.6999999999999993</v>
      </c>
      <c r="D19" s="173">
        <v>3</v>
      </c>
      <c r="E19" s="175">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3">
        <v>9.6999999999999993</v>
      </c>
      <c r="C20" s="173">
        <v>9.6999999999999993</v>
      </c>
      <c r="D20" s="173">
        <v>3</v>
      </c>
      <c r="E20" s="175">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3">
        <v>9.6999999999999993</v>
      </c>
      <c r="C21" s="173">
        <v>9.6999999999999993</v>
      </c>
      <c r="D21" s="173">
        <v>3</v>
      </c>
      <c r="E21" s="175">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3">
        <v>9.6999999999999993</v>
      </c>
      <c r="C22" s="173">
        <v>9.6999999999999993</v>
      </c>
      <c r="D22" s="173">
        <v>3</v>
      </c>
      <c r="E22" s="175">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3">
        <v>9.6999999999999993</v>
      </c>
      <c r="C23" s="173">
        <v>9.6999999999999993</v>
      </c>
      <c r="D23" s="173">
        <v>3</v>
      </c>
      <c r="E23" s="175">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3">
        <v>9.6999999999999993</v>
      </c>
      <c r="C24" s="173">
        <v>9.6999999999999993</v>
      </c>
      <c r="D24" s="173">
        <v>3</v>
      </c>
      <c r="E24" s="175">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3">
        <v>9.6999999999999993</v>
      </c>
      <c r="C25" s="173">
        <v>9.6999999999999993</v>
      </c>
      <c r="D25" s="173">
        <v>3</v>
      </c>
      <c r="E25" s="175">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3">
        <v>9.6999999999999993</v>
      </c>
      <c r="C26" s="173">
        <v>9.6999999999999993</v>
      </c>
      <c r="D26" s="173">
        <v>3</v>
      </c>
      <c r="E26" s="175">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3">
        <v>9.6999999999999993</v>
      </c>
      <c r="C27" s="173">
        <v>9.6999999999999993</v>
      </c>
      <c r="D27" s="173">
        <v>3</v>
      </c>
      <c r="E27" s="175">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3">
        <v>9.6999999999999993</v>
      </c>
      <c r="C28" s="173">
        <v>9.6999999999999993</v>
      </c>
      <c r="D28" s="173">
        <v>3</v>
      </c>
      <c r="E28" s="175">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3">
        <v>9.6999999999999993</v>
      </c>
      <c r="C29" s="173">
        <v>9.6999999999999993</v>
      </c>
      <c r="D29" s="173">
        <v>3</v>
      </c>
      <c r="E29" s="17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3">
        <v>9.6999999999999993</v>
      </c>
      <c r="C30" s="173">
        <v>9.6999999999999993</v>
      </c>
      <c r="D30" s="173">
        <v>3</v>
      </c>
      <c r="E30" s="17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3">
        <v>9.6999999999999993</v>
      </c>
      <c r="C31" s="173">
        <v>9.6999999999999993</v>
      </c>
      <c r="D31" s="173">
        <v>3</v>
      </c>
      <c r="E31" s="17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3">
        <v>9.6999999999999993</v>
      </c>
      <c r="C32" s="173">
        <v>9.6999999999999993</v>
      </c>
      <c r="D32" s="173">
        <v>3</v>
      </c>
      <c r="E32" s="175">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3">
        <v>9.6999999999999993</v>
      </c>
      <c r="C33" s="173">
        <v>9.6999999999999993</v>
      </c>
      <c r="D33" s="173">
        <v>3</v>
      </c>
      <c r="E33" s="175">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3">
        <v>9.6999999999999993</v>
      </c>
      <c r="C34" s="173">
        <v>9.6999999999999993</v>
      </c>
      <c r="D34" s="173">
        <v>3</v>
      </c>
      <c r="E34" s="175">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73">
        <v>9.6999999999999993</v>
      </c>
      <c r="C35" s="173">
        <v>9.6999999999999993</v>
      </c>
      <c r="D35" s="173">
        <v>2.6</v>
      </c>
      <c r="E35" s="175">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73">
        <v>9.6999999999999993</v>
      </c>
      <c r="C36" s="173">
        <v>9.6999999999999993</v>
      </c>
      <c r="D36" s="173">
        <v>2</v>
      </c>
      <c r="E36" s="175">
        <v>73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83" priority="4">
      <formula>$T2="Stevens"</formula>
    </cfRule>
  </conditionalFormatting>
  <conditionalFormatting sqref="U2:X7">
    <cfRule type="expression" dxfId="582" priority="3">
      <formula>$T2="Alm_Hamre"</formula>
    </cfRule>
  </conditionalFormatting>
  <conditionalFormatting sqref="U2:X7">
    <cfRule type="expression" dxfId="581" priority="2">
      <formula>$T2="ICP_18"</formula>
    </cfRule>
  </conditionalFormatting>
  <conditionalFormatting sqref="U2:X7">
    <cfRule type="expression" dxfId="580" priority="1">
      <formula>$T$2="Stevens"</formula>
    </cfRule>
  </conditionalFormatting>
  <dataValidations count="2">
    <dataValidation type="list" allowBlank="1" showInputMessage="1" showErrorMessage="1" sqref="T2:T7" xr:uid="{1EFF8A24-0B36-4D8E-A8B9-1EB811828F4B}">
      <formula1>$A$60:$A$63</formula1>
    </dataValidation>
    <dataValidation type="list" allowBlank="1" showInputMessage="1" showErrorMessage="1" sqref="S2:S5" xr:uid="{6DD9974D-4E3B-48A5-BCF3-A23A32680CE9}">
      <formula1>$A$67:$A$71</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dimension ref="A4:AS24"/>
  <sheetViews>
    <sheetView zoomScale="70" zoomScaleNormal="70" workbookViewId="0">
      <pane xSplit="13" ySplit="5" topLeftCell="N6" activePane="bottomRight" state="frozen"/>
      <selection activeCell="C39" sqref="C39:C40"/>
      <selection pane="topRight" activeCell="C39" sqref="C39:C40"/>
      <selection pane="bottomLeft" activeCell="C39" sqref="C39:C40"/>
      <selection pane="bottomRight" activeCell="C39" sqref="C39:C40"/>
    </sheetView>
  </sheetViews>
  <sheetFormatPr defaultRowHeight="15" x14ac:dyDescent="0.25"/>
  <cols>
    <col min="1" max="1" width="12.42578125" bestFit="1" customWidth="1"/>
    <col min="2" max="4" width="12.42578125" customWidth="1"/>
    <col min="5" max="5" width="16.7109375" bestFit="1" customWidth="1"/>
    <col min="6" max="6" width="16.7109375" customWidth="1"/>
    <col min="8" max="8" width="13.85546875" bestFit="1" customWidth="1"/>
    <col min="9" max="9" width="22" bestFit="1" customWidth="1"/>
    <col min="10" max="10" width="17.7109375" bestFit="1" customWidth="1"/>
    <col min="13" max="13" width="9.140625" customWidth="1"/>
    <col min="14" max="14" width="18.140625" bestFit="1" customWidth="1"/>
    <col min="15" max="15" width="15.7109375" bestFit="1" customWidth="1"/>
  </cols>
  <sheetData>
    <row r="4" spans="1:45" ht="15.75" thickBot="1" x14ac:dyDescent="0.3"/>
    <row r="5" spans="1:45" ht="16.5" thickTop="1" thickBot="1" x14ac:dyDescent="0.3">
      <c r="A5" s="52" t="s">
        <v>125</v>
      </c>
      <c r="B5" s="53" t="s">
        <v>124</v>
      </c>
      <c r="C5" t="s">
        <v>188</v>
      </c>
      <c r="D5" t="s">
        <v>196</v>
      </c>
      <c r="E5" s="14" t="s">
        <v>189</v>
      </c>
      <c r="F5" s="33" t="s">
        <v>190</v>
      </c>
      <c r="G5" s="15" t="s">
        <v>191</v>
      </c>
      <c r="H5" s="15" t="s">
        <v>192</v>
      </c>
      <c r="I5" s="15" t="s">
        <v>193</v>
      </c>
      <c r="J5" s="15" t="s">
        <v>194</v>
      </c>
    </row>
    <row r="6" spans="1:45" x14ac:dyDescent="0.25">
      <c r="A6" s="54">
        <f>PROJ!B19</f>
        <v>1</v>
      </c>
      <c r="B6" s="55" t="str">
        <f>PROJ!C19</f>
        <v>NoiseSTR_4000</v>
      </c>
      <c r="C6">
        <v>1</v>
      </c>
      <c r="D6" s="61">
        <v>1</v>
      </c>
      <c r="E6" t="s">
        <v>293</v>
      </c>
      <c r="F6" s="32">
        <v>1</v>
      </c>
      <c r="G6">
        <v>1</v>
      </c>
      <c r="H6">
        <v>1</v>
      </c>
      <c r="I6">
        <v>11</v>
      </c>
      <c r="J6">
        <v>12</v>
      </c>
    </row>
    <row r="7" spans="1:45" x14ac:dyDescent="0.25">
      <c r="A7" s="54">
        <f>PROJ!B20</f>
        <v>2</v>
      </c>
      <c r="B7" s="55" t="str">
        <f>PROJ!C20</f>
        <v>Full_UB_4000</v>
      </c>
      <c r="C7">
        <v>0</v>
      </c>
      <c r="D7" s="61">
        <v>2</v>
      </c>
      <c r="E7" t="s">
        <v>195</v>
      </c>
      <c r="F7" s="32">
        <v>1</v>
      </c>
      <c r="G7">
        <v>1</v>
      </c>
      <c r="H7">
        <v>1</v>
      </c>
      <c r="I7">
        <v>11</v>
      </c>
      <c r="J7">
        <v>3</v>
      </c>
      <c r="AK7" s="3" t="s">
        <v>144</v>
      </c>
      <c r="AL7" s="4"/>
      <c r="AM7" s="4"/>
      <c r="AN7" s="4"/>
      <c r="AO7" s="4"/>
      <c r="AP7" s="4"/>
      <c r="AQ7" s="4"/>
      <c r="AR7" s="9" t="s">
        <v>100</v>
      </c>
      <c r="AS7" s="9"/>
    </row>
    <row r="8" spans="1:45" x14ac:dyDescent="0.25">
      <c r="A8" s="54">
        <f>PROJ!B21</f>
        <v>3</v>
      </c>
      <c r="B8" s="55" t="str">
        <f>PROJ!C21</f>
        <v>Full_UB_5500</v>
      </c>
      <c r="D8" s="61"/>
      <c r="F8" s="32"/>
      <c r="AK8" t="s">
        <v>145</v>
      </c>
      <c r="AR8" s="9" t="s">
        <v>100</v>
      </c>
    </row>
    <row r="9" spans="1:45" x14ac:dyDescent="0.25">
      <c r="A9" s="54">
        <f>PROJ!B22</f>
        <v>4</v>
      </c>
      <c r="B9" s="55" t="str">
        <f>PROJ!C22</f>
        <v>PileRun_UB</v>
      </c>
      <c r="D9" s="61"/>
      <c r="F9" s="32"/>
    </row>
    <row r="10" spans="1:45" x14ac:dyDescent="0.25">
      <c r="A10" s="54">
        <f>PROJ!B23</f>
        <v>5</v>
      </c>
      <c r="B10" s="55" t="str">
        <f>PROJ!C23</f>
        <v>PileRun_LB</v>
      </c>
      <c r="D10" s="61"/>
      <c r="F10" s="32"/>
    </row>
    <row r="11" spans="1:45" x14ac:dyDescent="0.25">
      <c r="A11" s="54">
        <f>PROJ!B24</f>
        <v>6</v>
      </c>
      <c r="B11" s="55" t="str">
        <f>PROJ!C24</f>
        <v>Entrapped_UB</v>
      </c>
      <c r="D11" s="61"/>
      <c r="F11" s="32"/>
    </row>
    <row r="12" spans="1:45" x14ac:dyDescent="0.25">
      <c r="A12" s="54">
        <f>PROJ!B25</f>
        <v>7</v>
      </c>
      <c r="B12" s="55" t="str">
        <f>PROJ!C25</f>
        <v>Breakdown_BE</v>
      </c>
      <c r="D12" s="61"/>
      <c r="F12" s="32"/>
    </row>
    <row r="13" spans="1:45" x14ac:dyDescent="0.25">
      <c r="A13" s="54">
        <f>PROJ!B26</f>
        <v>8</v>
      </c>
      <c r="B13" s="55" t="str">
        <f>PROJ!C26</f>
        <v>Entrapped_BE</v>
      </c>
      <c r="D13" s="61"/>
      <c r="F13" s="32"/>
    </row>
    <row r="14" spans="1:45" x14ac:dyDescent="0.25">
      <c r="A14" s="54">
        <f>PROJ!B27</f>
        <v>9</v>
      </c>
      <c r="B14" s="55" t="str">
        <f>PROJ!C27</f>
        <v>NoiseSTR_5500</v>
      </c>
      <c r="D14" s="61"/>
      <c r="F14" s="32"/>
    </row>
    <row r="15" spans="1:45" x14ac:dyDescent="0.25">
      <c r="A15" s="54">
        <v>10</v>
      </c>
      <c r="B15" s="55" t="str">
        <f>PROJ!C28</f>
        <v>NoiseSTR_ACC_SENSI</v>
      </c>
      <c r="D15" s="61"/>
      <c r="F15" s="32"/>
    </row>
    <row r="16" spans="1:45" x14ac:dyDescent="0.25">
      <c r="A16" s="54">
        <v>11</v>
      </c>
      <c r="B16" s="55" t="str">
        <f>PROJ!C29</f>
        <v>Fatigue_BLOW</v>
      </c>
      <c r="D16" s="61"/>
      <c r="F16" s="32"/>
    </row>
    <row r="17" spans="1:21" x14ac:dyDescent="0.25">
      <c r="A17" s="54">
        <v>12</v>
      </c>
      <c r="B17" s="55" t="str">
        <f>PROJ!C30</f>
        <v>Fatigue_STRESS</v>
      </c>
      <c r="D17" s="61"/>
      <c r="F17" s="32"/>
    </row>
    <row r="18" spans="1:21" x14ac:dyDescent="0.25">
      <c r="A18" s="54"/>
      <c r="B18" s="55"/>
      <c r="D18" s="61"/>
      <c r="F18" s="32"/>
    </row>
    <row r="19" spans="1:21" x14ac:dyDescent="0.25">
      <c r="A19" s="54"/>
      <c r="B19" s="55"/>
      <c r="U19" s="9"/>
    </row>
    <row r="20" spans="1:21" ht="15.75" thickBot="1" x14ac:dyDescent="0.3">
      <c r="A20" s="56"/>
      <c r="B20" s="55"/>
    </row>
    <row r="21" spans="1:21" ht="15.75" thickTop="1" x14ac:dyDescent="0.25"/>
    <row r="24" spans="1:21" x14ac:dyDescent="0.25">
      <c r="A24" s="60"/>
      <c r="B24" s="60"/>
      <c r="C24" s="60"/>
      <c r="D24" s="60"/>
    </row>
  </sheetData>
  <dataValidations count="1">
    <dataValidation type="list" allowBlank="1" showInputMessage="1" showErrorMessage="1" sqref="AR7:AS7 U7:V16 AR8 U6 U17:U19" xr:uid="{85412E51-BDBB-4523-9CA3-106A363443D5}">
      <formula1>"line,dash,circle,plus,dash dott"</formula1>
    </dataValidation>
  </dataValidations>
  <pageMargins left="0.7" right="0.7" top="0.75" bottom="0.75" header="0.3" footer="0.3"/>
  <pageSetup paperSize="9" orientation="portrait" horizontalDpi="300" verticalDpi="300" r:id="rId1"/>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72420-5CF9-454C-865C-049C8F2E4B32}">
  <sheetPr codeName="Sheet72"/>
  <dimension ref="A1:AG72"/>
  <sheetViews>
    <sheetView zoomScale="70" zoomScaleNormal="70" workbookViewId="0">
      <selection activeCell="N12" sqref="N1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1: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1:33" x14ac:dyDescent="0.25">
      <c r="B2" s="173">
        <v>8</v>
      </c>
      <c r="C2" s="173">
        <v>8</v>
      </c>
      <c r="D2" s="174">
        <v>0.28999999999999998</v>
      </c>
      <c r="E2" s="175">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1:33" x14ac:dyDescent="0.25">
      <c r="B3" s="173">
        <v>8</v>
      </c>
      <c r="C3" s="173">
        <v>8</v>
      </c>
      <c r="D3" s="173">
        <v>2.71</v>
      </c>
      <c r="E3" s="175">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1:33" x14ac:dyDescent="0.25">
      <c r="B4" s="173">
        <v>8</v>
      </c>
      <c r="C4" s="173">
        <v>8</v>
      </c>
      <c r="D4" s="173">
        <v>3</v>
      </c>
      <c r="E4" s="175">
        <v>89</v>
      </c>
      <c r="G4" s="49">
        <v>1.25</v>
      </c>
      <c r="H4" s="50">
        <v>1.27</v>
      </c>
      <c r="I4" s="50" t="s">
        <v>197</v>
      </c>
      <c r="J4" s="51" t="s">
        <v>199</v>
      </c>
      <c r="K4" s="4"/>
      <c r="L4" s="49">
        <v>3</v>
      </c>
      <c r="M4" s="50">
        <v>3.7</v>
      </c>
      <c r="N4" s="51">
        <v>0</v>
      </c>
      <c r="P4" s="113">
        <v>3</v>
      </c>
      <c r="Q4" s="113">
        <f t="shared" ref="Q4:Q7" si="1">R3</f>
        <v>6</v>
      </c>
      <c r="R4" s="113">
        <v>7.9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c r="AG4" s="31"/>
    </row>
    <row r="5" spans="1:33" x14ac:dyDescent="0.25">
      <c r="B5" s="173">
        <v>8</v>
      </c>
      <c r="C5" s="173">
        <v>8</v>
      </c>
      <c r="D5" s="173">
        <v>3</v>
      </c>
      <c r="E5" s="175">
        <v>89</v>
      </c>
      <c r="G5" s="49">
        <v>1.35</v>
      </c>
      <c r="H5" s="50">
        <v>1.27</v>
      </c>
      <c r="I5" s="50" t="s">
        <v>197</v>
      </c>
      <c r="J5" s="51" t="s">
        <v>199</v>
      </c>
      <c r="K5" s="4"/>
      <c r="L5" s="49">
        <v>4</v>
      </c>
      <c r="M5" s="50">
        <v>5</v>
      </c>
      <c r="N5" s="51">
        <v>0</v>
      </c>
      <c r="P5" s="113">
        <v>4</v>
      </c>
      <c r="Q5" s="113">
        <f t="shared" si="1"/>
        <v>7.9</v>
      </c>
      <c r="R5" s="113">
        <v>11.1</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1:33" x14ac:dyDescent="0.25">
      <c r="B6" s="173">
        <v>8</v>
      </c>
      <c r="C6" s="173">
        <v>8</v>
      </c>
      <c r="D6" s="173">
        <v>2.5</v>
      </c>
      <c r="E6" s="175">
        <v>86</v>
      </c>
      <c r="G6" s="49">
        <v>2</v>
      </c>
      <c r="H6" s="50">
        <v>1.325</v>
      </c>
      <c r="I6" s="50" t="s">
        <v>197</v>
      </c>
      <c r="J6" s="51" t="s">
        <v>71</v>
      </c>
      <c r="K6" s="4"/>
      <c r="L6" s="49">
        <v>5</v>
      </c>
      <c r="M6" s="50">
        <v>6</v>
      </c>
      <c r="N6" s="51">
        <v>0</v>
      </c>
      <c r="P6" s="113">
        <v>5</v>
      </c>
      <c r="Q6" s="113">
        <f t="shared" si="1"/>
        <v>11.1</v>
      </c>
      <c r="R6" s="113">
        <v>26.3</v>
      </c>
      <c r="S6" s="113" t="s">
        <v>223</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1:33" x14ac:dyDescent="0.25">
      <c r="A7" s="176"/>
      <c r="B7" s="173">
        <v>8</v>
      </c>
      <c r="C7" s="173">
        <v>8</v>
      </c>
      <c r="D7" s="173">
        <v>2</v>
      </c>
      <c r="E7" s="175">
        <v>101</v>
      </c>
      <c r="G7" s="49">
        <v>2.7149999999999999</v>
      </c>
      <c r="H7" s="50">
        <v>1.1100000000000001</v>
      </c>
      <c r="I7" s="50" t="s">
        <v>200</v>
      </c>
      <c r="J7" s="51" t="s">
        <v>199</v>
      </c>
      <c r="K7" s="4"/>
      <c r="L7" s="49">
        <v>6</v>
      </c>
      <c r="M7" s="50">
        <v>7.3</v>
      </c>
      <c r="N7" s="51">
        <v>0</v>
      </c>
      <c r="P7" s="113">
        <v>6</v>
      </c>
      <c r="Q7" s="113">
        <f t="shared" si="1"/>
        <v>26.3</v>
      </c>
      <c r="R7" s="113">
        <v>74</v>
      </c>
      <c r="S7" s="113" t="s">
        <v>225</v>
      </c>
      <c r="T7" s="105" t="s">
        <v>227</v>
      </c>
      <c r="U7" s="105">
        <v>0.5</v>
      </c>
      <c r="V7" s="105">
        <v>0.25</v>
      </c>
      <c r="W7" s="105">
        <v>2.5</v>
      </c>
      <c r="X7" s="105">
        <v>2.5</v>
      </c>
      <c r="Y7" s="105">
        <v>0</v>
      </c>
      <c r="Z7" s="105">
        <v>0</v>
      </c>
      <c r="AA7" s="105">
        <v>0</v>
      </c>
      <c r="AB7" s="105">
        <v>9</v>
      </c>
      <c r="AC7" s="105">
        <v>0.8</v>
      </c>
      <c r="AD7" s="31">
        <v>1.25</v>
      </c>
      <c r="AE7" s="134">
        <v>2</v>
      </c>
      <c r="AF7" s="31">
        <v>2.8</v>
      </c>
      <c r="AG7" s="31">
        <v>1</v>
      </c>
    </row>
    <row r="8" spans="1:33" x14ac:dyDescent="0.25">
      <c r="B8" s="173">
        <v>8</v>
      </c>
      <c r="C8" s="173">
        <v>8.3140000000000001</v>
      </c>
      <c r="D8" s="173">
        <v>3</v>
      </c>
      <c r="E8" s="17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1:33" x14ac:dyDescent="0.25">
      <c r="B9" s="173">
        <v>8.3140000000000001</v>
      </c>
      <c r="C9" s="173">
        <v>8.6289999999999996</v>
      </c>
      <c r="D9" s="173">
        <v>3</v>
      </c>
      <c r="E9" s="175">
        <v>83</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1:33" x14ac:dyDescent="0.25">
      <c r="B10" s="173">
        <v>8.6289999999999996</v>
      </c>
      <c r="C10" s="173">
        <v>8.9429999999999996</v>
      </c>
      <c r="D10" s="173">
        <v>3</v>
      </c>
      <c r="E10" s="175">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1:33" x14ac:dyDescent="0.25">
      <c r="B11" s="173">
        <v>8.9429999999999996</v>
      </c>
      <c r="C11" s="173">
        <v>9.2579999999999991</v>
      </c>
      <c r="D11" s="173">
        <v>3</v>
      </c>
      <c r="E11" s="175">
        <v>88</v>
      </c>
      <c r="G11" s="49">
        <v>3.165</v>
      </c>
      <c r="H11" s="50">
        <v>1.23</v>
      </c>
      <c r="I11" s="50" t="s">
        <v>200</v>
      </c>
      <c r="J11" s="51" t="s">
        <v>199</v>
      </c>
      <c r="K11" s="4"/>
      <c r="L11" s="49">
        <v>10</v>
      </c>
      <c r="M11" s="50">
        <v>29.7</v>
      </c>
      <c r="N11" s="51">
        <v>0</v>
      </c>
      <c r="P11" s="3"/>
      <c r="Q11" s="4"/>
      <c r="R11" s="4"/>
      <c r="S11" s="4"/>
      <c r="T11" s="4"/>
      <c r="U11" s="4"/>
      <c r="V11" s="4"/>
      <c r="W11" s="4"/>
      <c r="X11" s="4"/>
      <c r="Y11" s="4"/>
      <c r="Z11" s="4"/>
      <c r="AA11" s="4"/>
      <c r="AB11" s="4"/>
      <c r="AC11" s="4"/>
      <c r="AD11" s="4"/>
      <c r="AE11" s="5"/>
      <c r="AF11" s="31"/>
    </row>
    <row r="12" spans="1:33" x14ac:dyDescent="0.25">
      <c r="B12" s="173">
        <v>9.2579999999999991</v>
      </c>
      <c r="C12" s="173">
        <v>9.49</v>
      </c>
      <c r="D12" s="173">
        <v>2.2189999999999999</v>
      </c>
      <c r="E12" s="175">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1:33" x14ac:dyDescent="0.25">
      <c r="B13" s="173">
        <v>9.49</v>
      </c>
      <c r="C13" s="173">
        <v>9.6999999999999993</v>
      </c>
      <c r="D13" s="173">
        <v>2</v>
      </c>
      <c r="E13" s="175">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1:33" ht="15.75" thickBot="1" x14ac:dyDescent="0.3">
      <c r="B14" s="173">
        <v>9.6999999999999993</v>
      </c>
      <c r="C14" s="173">
        <v>9.6999999999999993</v>
      </c>
      <c r="D14" s="173">
        <v>2</v>
      </c>
      <c r="E14" s="175">
        <v>105</v>
      </c>
      <c r="G14" s="49">
        <v>3.4</v>
      </c>
      <c r="H14" s="50">
        <v>3</v>
      </c>
      <c r="I14" s="50" t="s">
        <v>198</v>
      </c>
      <c r="J14" s="51" t="s">
        <v>199</v>
      </c>
      <c r="K14" s="4"/>
      <c r="L14" s="110">
        <v>13</v>
      </c>
      <c r="M14" s="111">
        <f>SUM(D2:D36)-5</f>
        <v>90.37</v>
      </c>
      <c r="N14" s="51">
        <v>0</v>
      </c>
      <c r="P14" s="3"/>
      <c r="Q14" s="4"/>
      <c r="R14" s="4"/>
      <c r="S14" s="4"/>
      <c r="T14" s="4"/>
      <c r="U14" s="4"/>
      <c r="V14" s="4"/>
      <c r="W14" s="4"/>
      <c r="X14" s="4"/>
      <c r="Y14" s="4"/>
      <c r="Z14" s="4"/>
      <c r="AA14" s="4"/>
      <c r="AB14" s="4"/>
      <c r="AC14" s="4"/>
      <c r="AD14" s="4"/>
      <c r="AE14" s="5"/>
      <c r="AF14" s="31"/>
    </row>
    <row r="15" spans="1:33" x14ac:dyDescent="0.25">
      <c r="B15" s="173">
        <v>9.6999999999999993</v>
      </c>
      <c r="C15" s="173">
        <v>9.6999999999999993</v>
      </c>
      <c r="D15" s="173">
        <v>2.0510000000000002</v>
      </c>
      <c r="E15" s="175">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1:33" x14ac:dyDescent="0.25">
      <c r="B16" s="173">
        <v>9.6999999999999993</v>
      </c>
      <c r="C16" s="173">
        <v>9.6999999999999993</v>
      </c>
      <c r="D16" s="173">
        <v>3</v>
      </c>
      <c r="E16" s="175">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3">
        <v>9.6999999999999993</v>
      </c>
      <c r="C17" s="173">
        <v>9.6999999999999993</v>
      </c>
      <c r="D17" s="173">
        <v>3</v>
      </c>
      <c r="E17" s="175">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3">
        <v>9.6999999999999993</v>
      </c>
      <c r="C18" s="173">
        <v>9.6999999999999993</v>
      </c>
      <c r="D18" s="173">
        <v>3</v>
      </c>
      <c r="E18" s="175">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3">
        <v>9.6999999999999993</v>
      </c>
      <c r="C19" s="173">
        <v>9.6999999999999993</v>
      </c>
      <c r="D19" s="173">
        <v>3</v>
      </c>
      <c r="E19" s="175">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3">
        <v>9.6999999999999993</v>
      </c>
      <c r="C20" s="173">
        <v>9.6999999999999993</v>
      </c>
      <c r="D20" s="173">
        <v>3</v>
      </c>
      <c r="E20" s="175">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3">
        <v>9.6999999999999993</v>
      </c>
      <c r="C21" s="173">
        <v>9.6999999999999993</v>
      </c>
      <c r="D21" s="173">
        <v>3</v>
      </c>
      <c r="E21" s="175">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3">
        <v>9.6999999999999993</v>
      </c>
      <c r="C22" s="173">
        <v>9.6999999999999993</v>
      </c>
      <c r="D22" s="173">
        <v>3</v>
      </c>
      <c r="E22" s="175">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3">
        <v>9.6999999999999993</v>
      </c>
      <c r="C23" s="173">
        <v>9.6999999999999993</v>
      </c>
      <c r="D23" s="173">
        <v>3</v>
      </c>
      <c r="E23" s="175">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3">
        <v>9.6999999999999993</v>
      </c>
      <c r="C24" s="173">
        <v>9.6999999999999993</v>
      </c>
      <c r="D24" s="173">
        <v>3</v>
      </c>
      <c r="E24" s="175">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3">
        <v>9.6999999999999993</v>
      </c>
      <c r="C25" s="173">
        <v>9.6999999999999993</v>
      </c>
      <c r="D25" s="173">
        <v>3</v>
      </c>
      <c r="E25" s="175">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3">
        <v>9.6999999999999993</v>
      </c>
      <c r="C26" s="173">
        <v>9.6999999999999993</v>
      </c>
      <c r="D26" s="173">
        <v>3</v>
      </c>
      <c r="E26" s="175">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3">
        <v>9.6999999999999993</v>
      </c>
      <c r="C27" s="173">
        <v>9.6999999999999993</v>
      </c>
      <c r="D27" s="173">
        <v>3</v>
      </c>
      <c r="E27" s="175">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3">
        <v>9.6999999999999993</v>
      </c>
      <c r="C28" s="173">
        <v>9.6999999999999993</v>
      </c>
      <c r="D28" s="173">
        <v>3</v>
      </c>
      <c r="E28" s="175">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3">
        <v>9.6999999999999993</v>
      </c>
      <c r="C29" s="173">
        <v>9.6999999999999993</v>
      </c>
      <c r="D29" s="173">
        <v>3</v>
      </c>
      <c r="E29" s="17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3">
        <v>9.6999999999999993</v>
      </c>
      <c r="C30" s="173">
        <v>9.6999999999999993</v>
      </c>
      <c r="D30" s="173">
        <v>3</v>
      </c>
      <c r="E30" s="17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3">
        <v>9.6999999999999993</v>
      </c>
      <c r="C31" s="173">
        <v>9.6999999999999993</v>
      </c>
      <c r="D31" s="173">
        <v>3</v>
      </c>
      <c r="E31" s="17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3">
        <v>9.6999999999999993</v>
      </c>
      <c r="C32" s="173">
        <v>9.6999999999999993</v>
      </c>
      <c r="D32" s="173">
        <v>3</v>
      </c>
      <c r="E32" s="175">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3">
        <v>9.6999999999999993</v>
      </c>
      <c r="C33" s="173">
        <v>9.6999999999999993</v>
      </c>
      <c r="D33" s="173">
        <v>3</v>
      </c>
      <c r="E33" s="175">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3">
        <v>9.6999999999999993</v>
      </c>
      <c r="C34" s="173">
        <v>9.6999999999999993</v>
      </c>
      <c r="D34" s="173">
        <v>3</v>
      </c>
      <c r="E34" s="175">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73">
        <v>9.6999999999999993</v>
      </c>
      <c r="C35" s="173">
        <v>9.6999999999999993</v>
      </c>
      <c r="D35" s="173">
        <v>2.6</v>
      </c>
      <c r="E35" s="175">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73">
        <v>9.6999999999999993</v>
      </c>
      <c r="C36" s="173">
        <v>9.6999999999999993</v>
      </c>
      <c r="D36" s="173">
        <v>2</v>
      </c>
      <c r="E36" s="175">
        <v>73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163"/>
      <c r="C38" s="163"/>
      <c r="D38" s="164"/>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5" spans="1:5" x14ac:dyDescent="0.25">
      <c r="B65" s="163"/>
      <c r="C65" s="163"/>
      <c r="D65" s="163"/>
      <c r="E65" s="164"/>
    </row>
    <row r="66" spans="1:5" x14ac:dyDescent="0.25">
      <c r="B66" s="163"/>
      <c r="C66" s="163"/>
      <c r="D66" s="163"/>
      <c r="E66" s="164"/>
    </row>
    <row r="67" spans="1:5" x14ac:dyDescent="0.25">
      <c r="A67" s="116" t="s">
        <v>223</v>
      </c>
      <c r="B67" s="163"/>
      <c r="C67" s="163"/>
      <c r="D67" s="163"/>
      <c r="E67" s="164"/>
    </row>
    <row r="68" spans="1:5" x14ac:dyDescent="0.25">
      <c r="A68" s="116" t="s">
        <v>224</v>
      </c>
      <c r="B68" s="163"/>
      <c r="C68" s="163"/>
      <c r="D68" s="163"/>
      <c r="E68" s="164"/>
    </row>
    <row r="69" spans="1:5" x14ac:dyDescent="0.25">
      <c r="A69" s="116" t="s">
        <v>228</v>
      </c>
      <c r="B69" s="163"/>
      <c r="C69" s="163"/>
      <c r="D69" s="163"/>
      <c r="E69" s="164"/>
    </row>
    <row r="70" spans="1:5" x14ac:dyDescent="0.25">
      <c r="A70" s="116" t="s">
        <v>229</v>
      </c>
      <c r="B70" s="163"/>
      <c r="C70" s="163"/>
      <c r="D70" s="163"/>
      <c r="E70" s="164"/>
    </row>
    <row r="71" spans="1:5" x14ac:dyDescent="0.25">
      <c r="A71" s="116" t="s">
        <v>225</v>
      </c>
      <c r="B71" s="163"/>
      <c r="C71" s="163"/>
      <c r="D71" s="163"/>
      <c r="E71" s="164"/>
    </row>
    <row r="72" spans="1:5" x14ac:dyDescent="0.25">
      <c r="B72" s="163"/>
      <c r="C72" s="163"/>
      <c r="D72" s="163"/>
      <c r="E72" s="164"/>
    </row>
  </sheetData>
  <conditionalFormatting sqref="Y2:AB7">
    <cfRule type="expression" dxfId="579" priority="4">
      <formula>$T2="Stevens"</formula>
    </cfRule>
  </conditionalFormatting>
  <conditionalFormatting sqref="U2:X7">
    <cfRule type="expression" dxfId="578" priority="3">
      <formula>$T2="Alm_Hamre"</formula>
    </cfRule>
  </conditionalFormatting>
  <conditionalFormatting sqref="U2:X7">
    <cfRule type="expression" dxfId="577" priority="2">
      <formula>$T2="ICP_18"</formula>
    </cfRule>
  </conditionalFormatting>
  <conditionalFormatting sqref="U2:X7">
    <cfRule type="expression" dxfId="576" priority="1">
      <formula>$T$2="Stevens"</formula>
    </cfRule>
  </conditionalFormatting>
  <dataValidations count="2">
    <dataValidation type="list" allowBlank="1" showInputMessage="1" showErrorMessage="1" sqref="T2:T7" xr:uid="{5D090A95-C364-44E7-BB3C-71FD2452AE22}">
      <formula1>$A$60:$A$63</formula1>
    </dataValidation>
    <dataValidation type="list" allowBlank="1" showInputMessage="1" showErrorMessage="1" sqref="S2:S5" xr:uid="{4A80F452-DC80-4F02-AF25-A69186D46567}">
      <formula1>$A$67:$A$71</formula1>
    </dataValidation>
  </dataValidations>
  <pageMargins left="0.7" right="0.7" top="0.75" bottom="0.75" header="0.3" footer="0.3"/>
  <pageSetup paperSize="9" orientation="portrait" horizontalDpi="300" verticalDpi="300"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9C95-44EA-4E0B-9DE0-EEBB9F205C78}">
  <sheetPr codeName="Sheet73"/>
  <dimension ref="A1:AG71"/>
  <sheetViews>
    <sheetView zoomScale="70" zoomScaleNormal="70" workbookViewId="0">
      <selection activeCell="Q16" sqref="Q1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3">
        <v>8</v>
      </c>
      <c r="C2" s="173">
        <v>8</v>
      </c>
      <c r="D2" s="174">
        <v>0.28999999999999998</v>
      </c>
      <c r="E2" s="175">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v>1.25</v>
      </c>
      <c r="AF2" s="31">
        <f>IF(S2="Clay",AC2,AD2)</f>
        <v>1.25</v>
      </c>
    </row>
    <row r="3" spans="2:33" x14ac:dyDescent="0.25">
      <c r="B3" s="173">
        <v>8</v>
      </c>
      <c r="C3" s="173">
        <v>8</v>
      </c>
      <c r="D3" s="173">
        <v>2.71</v>
      </c>
      <c r="E3" s="175">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v>1.25</v>
      </c>
      <c r="AF3" s="31">
        <v>0.8</v>
      </c>
    </row>
    <row r="4" spans="2:33" x14ac:dyDescent="0.25">
      <c r="B4" s="173">
        <v>8</v>
      </c>
      <c r="C4" s="173">
        <v>8</v>
      </c>
      <c r="D4" s="173">
        <v>3</v>
      </c>
      <c r="E4" s="175">
        <v>89</v>
      </c>
      <c r="G4" s="49">
        <v>1.25</v>
      </c>
      <c r="H4" s="50">
        <v>1.27</v>
      </c>
      <c r="I4" s="50" t="s">
        <v>197</v>
      </c>
      <c r="J4" s="51" t="s">
        <v>199</v>
      </c>
      <c r="K4" s="4"/>
      <c r="L4" s="49">
        <v>3</v>
      </c>
      <c r="M4" s="50">
        <v>3.7</v>
      </c>
      <c r="N4" s="51">
        <v>0</v>
      </c>
      <c r="P4" s="113">
        <v>3</v>
      </c>
      <c r="Q4" s="113">
        <f t="shared" ref="Q4:Q7" si="0">R3</f>
        <v>6</v>
      </c>
      <c r="R4" s="113">
        <v>7.9</v>
      </c>
      <c r="S4" s="113" t="s">
        <v>223</v>
      </c>
      <c r="T4" s="105" t="s">
        <v>227</v>
      </c>
      <c r="U4" s="105">
        <v>0.5</v>
      </c>
      <c r="V4" s="105">
        <v>0.25</v>
      </c>
      <c r="W4" s="105">
        <v>2.5</v>
      </c>
      <c r="X4" s="105">
        <v>2.5</v>
      </c>
      <c r="Y4" s="105">
        <v>0</v>
      </c>
      <c r="Z4" s="105">
        <v>0</v>
      </c>
      <c r="AA4" s="105">
        <v>0</v>
      </c>
      <c r="AB4" s="105">
        <v>9</v>
      </c>
      <c r="AC4" s="105">
        <v>0.8</v>
      </c>
      <c r="AD4" s="31">
        <v>1.25</v>
      </c>
      <c r="AE4" s="31">
        <v>1.25</v>
      </c>
      <c r="AF4" s="31">
        <v>0.8</v>
      </c>
      <c r="AG4" s="31"/>
    </row>
    <row r="5" spans="2:33" x14ac:dyDescent="0.25">
      <c r="B5" s="173">
        <v>8</v>
      </c>
      <c r="C5" s="173">
        <v>8</v>
      </c>
      <c r="D5" s="173">
        <v>3</v>
      </c>
      <c r="E5" s="175">
        <v>89</v>
      </c>
      <c r="G5" s="49">
        <v>1.35</v>
      </c>
      <c r="H5" s="50">
        <v>1.27</v>
      </c>
      <c r="I5" s="50" t="s">
        <v>197</v>
      </c>
      <c r="J5" s="51" t="s">
        <v>199</v>
      </c>
      <c r="K5" s="4"/>
      <c r="L5" s="49">
        <v>4</v>
      </c>
      <c r="M5" s="50">
        <v>5</v>
      </c>
      <c r="N5" s="51">
        <v>0</v>
      </c>
      <c r="P5" s="113">
        <v>4</v>
      </c>
      <c r="Q5" s="113">
        <f t="shared" si="0"/>
        <v>7.9</v>
      </c>
      <c r="R5" s="113">
        <v>11.1</v>
      </c>
      <c r="S5" s="113" t="s">
        <v>224</v>
      </c>
      <c r="T5" s="105" t="s">
        <v>227</v>
      </c>
      <c r="U5" s="105">
        <v>0.5</v>
      </c>
      <c r="V5" s="105">
        <v>0.25</v>
      </c>
      <c r="W5" s="105">
        <v>2.5</v>
      </c>
      <c r="X5" s="105">
        <v>2.5</v>
      </c>
      <c r="Y5" s="105">
        <v>0</v>
      </c>
      <c r="Z5" s="105">
        <v>0</v>
      </c>
      <c r="AA5" s="105">
        <v>0</v>
      </c>
      <c r="AB5" s="105">
        <v>9</v>
      </c>
      <c r="AC5" s="105">
        <v>0.8</v>
      </c>
      <c r="AD5" s="31">
        <v>1.25</v>
      </c>
      <c r="AE5" s="31">
        <v>2.5</v>
      </c>
      <c r="AF5" s="31">
        <v>0.8</v>
      </c>
      <c r="AG5" s="31"/>
    </row>
    <row r="6" spans="2:33" x14ac:dyDescent="0.25">
      <c r="B6" s="173">
        <v>8</v>
      </c>
      <c r="C6" s="173">
        <v>8</v>
      </c>
      <c r="D6" s="173">
        <v>2.5</v>
      </c>
      <c r="E6" s="175">
        <v>86</v>
      </c>
      <c r="G6" s="49">
        <v>2</v>
      </c>
      <c r="H6" s="50">
        <v>1.325</v>
      </c>
      <c r="I6" s="50" t="s">
        <v>197</v>
      </c>
      <c r="J6" s="51" t="s">
        <v>71</v>
      </c>
      <c r="K6" s="4"/>
      <c r="L6" s="49">
        <v>5</v>
      </c>
      <c r="M6" s="50">
        <v>6</v>
      </c>
      <c r="N6" s="51">
        <v>0</v>
      </c>
      <c r="P6" s="113">
        <v>5</v>
      </c>
      <c r="Q6" s="113">
        <f t="shared" si="0"/>
        <v>11.1</v>
      </c>
      <c r="R6" s="113">
        <v>26.3</v>
      </c>
      <c r="S6" s="113" t="s">
        <v>223</v>
      </c>
      <c r="T6" s="105" t="s">
        <v>227</v>
      </c>
      <c r="U6" s="105">
        <v>0.5</v>
      </c>
      <c r="V6" s="105">
        <v>0.25</v>
      </c>
      <c r="W6" s="105">
        <v>2.5</v>
      </c>
      <c r="X6" s="105">
        <v>2.5</v>
      </c>
      <c r="Y6" s="105">
        <v>0</v>
      </c>
      <c r="Z6" s="105">
        <v>0</v>
      </c>
      <c r="AA6" s="105">
        <v>0</v>
      </c>
      <c r="AB6" s="105">
        <v>9</v>
      </c>
      <c r="AC6" s="105">
        <v>0.8</v>
      </c>
      <c r="AD6" s="31">
        <v>1.25</v>
      </c>
      <c r="AE6" s="31">
        <v>1.25</v>
      </c>
      <c r="AF6" s="31">
        <v>1.8</v>
      </c>
      <c r="AG6" s="31"/>
    </row>
    <row r="7" spans="2:33" x14ac:dyDescent="0.25">
      <c r="B7" s="173">
        <v>8</v>
      </c>
      <c r="C7" s="173">
        <v>8</v>
      </c>
      <c r="D7" s="173">
        <v>2</v>
      </c>
      <c r="E7" s="175">
        <v>101</v>
      </c>
      <c r="G7" s="49">
        <v>2.7149999999999999</v>
      </c>
      <c r="H7" s="50">
        <v>1.1100000000000001</v>
      </c>
      <c r="I7" s="50" t="s">
        <v>200</v>
      </c>
      <c r="J7" s="51" t="s">
        <v>199</v>
      </c>
      <c r="K7" s="4"/>
      <c r="L7" s="49">
        <v>6</v>
      </c>
      <c r="M7" s="50">
        <v>7.3</v>
      </c>
      <c r="N7" s="51">
        <v>0</v>
      </c>
      <c r="P7" s="113">
        <v>6</v>
      </c>
      <c r="Q7" s="113">
        <f t="shared" si="0"/>
        <v>26.3</v>
      </c>
      <c r="R7" s="113">
        <v>74</v>
      </c>
      <c r="S7" s="113" t="s">
        <v>225</v>
      </c>
      <c r="T7" s="105" t="s">
        <v>227</v>
      </c>
      <c r="U7" s="105">
        <v>0.5</v>
      </c>
      <c r="V7" s="105">
        <v>0.25</v>
      </c>
      <c r="W7" s="105">
        <v>2.5</v>
      </c>
      <c r="X7" s="105">
        <v>2.5</v>
      </c>
      <c r="Y7" s="105">
        <v>0</v>
      </c>
      <c r="Z7" s="105">
        <v>0</v>
      </c>
      <c r="AA7" s="105">
        <v>0</v>
      </c>
      <c r="AB7" s="105">
        <v>9</v>
      </c>
      <c r="AC7" s="105">
        <v>0.8</v>
      </c>
      <c r="AD7" s="31">
        <v>1.25</v>
      </c>
      <c r="AE7" s="31">
        <v>2</v>
      </c>
      <c r="AF7" s="31">
        <v>2.8</v>
      </c>
      <c r="AG7" s="31">
        <v>2</v>
      </c>
    </row>
    <row r="8" spans="2:33" x14ac:dyDescent="0.25">
      <c r="B8" s="173">
        <v>8</v>
      </c>
      <c r="C8" s="173">
        <v>8.3140000000000001</v>
      </c>
      <c r="D8" s="173">
        <v>3</v>
      </c>
      <c r="E8" s="17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3">
        <v>8.3140000000000001</v>
      </c>
      <c r="C9" s="173">
        <v>8.6289999999999996</v>
      </c>
      <c r="D9" s="173">
        <v>3</v>
      </c>
      <c r="E9" s="175">
        <v>83</v>
      </c>
      <c r="G9" s="49">
        <v>2.8849999999999998</v>
      </c>
      <c r="H9" s="50">
        <v>1.1100000000000001</v>
      </c>
      <c r="I9" s="50" t="s">
        <v>200</v>
      </c>
      <c r="J9" s="51" t="s">
        <v>199</v>
      </c>
      <c r="K9" s="4"/>
      <c r="L9" s="49">
        <v>8</v>
      </c>
      <c r="M9" s="50">
        <v>12.93</v>
      </c>
      <c r="N9" s="51">
        <v>0</v>
      </c>
      <c r="P9" s="3"/>
      <c r="Q9" s="4"/>
      <c r="R9" s="4"/>
      <c r="S9" s="4"/>
      <c r="T9" s="4"/>
      <c r="U9" s="4"/>
      <c r="V9" s="4"/>
      <c r="W9" s="4"/>
      <c r="X9" s="4"/>
      <c r="Y9" s="4"/>
      <c r="Z9" s="4"/>
      <c r="AA9" s="4"/>
      <c r="AB9" s="4"/>
      <c r="AC9" s="4"/>
      <c r="AD9" s="4"/>
      <c r="AE9" s="5"/>
      <c r="AF9" s="31"/>
    </row>
    <row r="10" spans="2:33" x14ac:dyDescent="0.25">
      <c r="B10" s="173">
        <v>8.6289999999999996</v>
      </c>
      <c r="C10" s="173">
        <v>8.9429999999999996</v>
      </c>
      <c r="D10" s="173">
        <v>3</v>
      </c>
      <c r="E10" s="175">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3">
        <v>8.9429999999999996</v>
      </c>
      <c r="C11" s="173">
        <v>9.2579999999999991</v>
      </c>
      <c r="D11" s="173">
        <v>3</v>
      </c>
      <c r="E11" s="175">
        <v>88</v>
      </c>
      <c r="G11" s="49">
        <v>3.165</v>
      </c>
      <c r="H11" s="50">
        <v>1.23</v>
      </c>
      <c r="I11" s="50" t="s">
        <v>200</v>
      </c>
      <c r="J11" s="51" t="s">
        <v>199</v>
      </c>
      <c r="K11" s="4"/>
      <c r="L11" s="49">
        <v>10</v>
      </c>
      <c r="M11" s="50">
        <v>29.7</v>
      </c>
      <c r="N11" s="51">
        <v>1</v>
      </c>
      <c r="P11" s="3"/>
      <c r="Q11" s="4"/>
      <c r="R11" s="4"/>
      <c r="S11" s="4"/>
      <c r="T11" s="4"/>
      <c r="U11" s="4"/>
      <c r="V11" s="4"/>
      <c r="W11" s="4"/>
      <c r="X11" s="4"/>
      <c r="Y11" s="4"/>
      <c r="Z11" s="4"/>
      <c r="AA11" s="4"/>
      <c r="AB11" s="4"/>
      <c r="AC11" s="4"/>
      <c r="AD11" s="4"/>
      <c r="AE11" s="5"/>
      <c r="AF11" s="31"/>
    </row>
    <row r="12" spans="2:33" x14ac:dyDescent="0.25">
      <c r="B12" s="173">
        <v>9.2579999999999991</v>
      </c>
      <c r="C12" s="173">
        <v>9.49</v>
      </c>
      <c r="D12" s="173">
        <v>2.2189999999999999</v>
      </c>
      <c r="E12" s="175">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3">
        <v>9.49</v>
      </c>
      <c r="C13" s="173">
        <v>9.6999999999999993</v>
      </c>
      <c r="D13" s="173">
        <v>2</v>
      </c>
      <c r="E13" s="175">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3">
        <v>9.6999999999999993</v>
      </c>
      <c r="C14" s="173">
        <v>9.6999999999999993</v>
      </c>
      <c r="D14" s="173">
        <v>2</v>
      </c>
      <c r="E14" s="175">
        <v>105</v>
      </c>
      <c r="G14" s="49">
        <v>3.4</v>
      </c>
      <c r="H14" s="50">
        <v>3</v>
      </c>
      <c r="I14" s="50" t="s">
        <v>198</v>
      </c>
      <c r="J14" s="51" t="s">
        <v>199</v>
      </c>
      <c r="K14" s="4"/>
      <c r="L14" s="110">
        <v>13</v>
      </c>
      <c r="M14" s="111">
        <f>SUM(D2:D36)-5</f>
        <v>90.37</v>
      </c>
      <c r="N14" s="177">
        <v>0</v>
      </c>
      <c r="P14" s="3"/>
      <c r="Q14" s="4"/>
      <c r="R14" s="4"/>
      <c r="S14" s="4"/>
      <c r="T14" s="4"/>
      <c r="U14" s="4"/>
      <c r="V14" s="4"/>
      <c r="W14" s="4"/>
      <c r="X14" s="4"/>
      <c r="Y14" s="4"/>
      <c r="Z14" s="4"/>
      <c r="AA14" s="4"/>
      <c r="AB14" s="4"/>
      <c r="AC14" s="4"/>
      <c r="AD14" s="4"/>
      <c r="AE14" s="5"/>
      <c r="AF14" s="31"/>
    </row>
    <row r="15" spans="2:33" x14ac:dyDescent="0.25">
      <c r="B15" s="173">
        <v>9.6999999999999993</v>
      </c>
      <c r="C15" s="173">
        <v>9.6999999999999993</v>
      </c>
      <c r="D15" s="173">
        <v>2.0510000000000002</v>
      </c>
      <c r="E15" s="175">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3">
        <v>9.6999999999999993</v>
      </c>
      <c r="C16" s="173">
        <v>9.6999999999999993</v>
      </c>
      <c r="D16" s="173">
        <v>3</v>
      </c>
      <c r="E16" s="175">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3">
        <v>9.6999999999999993</v>
      </c>
      <c r="C17" s="173">
        <v>9.6999999999999993</v>
      </c>
      <c r="D17" s="173">
        <v>3</v>
      </c>
      <c r="E17" s="175">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3">
        <v>9.6999999999999993</v>
      </c>
      <c r="C18" s="173">
        <v>9.6999999999999993</v>
      </c>
      <c r="D18" s="173">
        <v>3</v>
      </c>
      <c r="E18" s="175">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3">
        <v>9.6999999999999993</v>
      </c>
      <c r="C19" s="173">
        <v>9.6999999999999993</v>
      </c>
      <c r="D19" s="173">
        <v>3</v>
      </c>
      <c r="E19" s="175">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3">
        <v>9.6999999999999993</v>
      </c>
      <c r="C20" s="173">
        <v>9.6999999999999993</v>
      </c>
      <c r="D20" s="173">
        <v>3</v>
      </c>
      <c r="E20" s="175">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3">
        <v>9.6999999999999993</v>
      </c>
      <c r="C21" s="173">
        <v>9.6999999999999993</v>
      </c>
      <c r="D21" s="173">
        <v>3</v>
      </c>
      <c r="E21" s="175">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3">
        <v>9.6999999999999993</v>
      </c>
      <c r="C22" s="173">
        <v>9.6999999999999993</v>
      </c>
      <c r="D22" s="173">
        <v>3</v>
      </c>
      <c r="E22" s="175">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3">
        <v>9.6999999999999993</v>
      </c>
      <c r="C23" s="173">
        <v>9.6999999999999993</v>
      </c>
      <c r="D23" s="173">
        <v>3</v>
      </c>
      <c r="E23" s="175">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3">
        <v>9.6999999999999993</v>
      </c>
      <c r="C24" s="173">
        <v>9.6999999999999993</v>
      </c>
      <c r="D24" s="173">
        <v>3</v>
      </c>
      <c r="E24" s="175">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3">
        <v>9.6999999999999993</v>
      </c>
      <c r="C25" s="173">
        <v>9.6999999999999993</v>
      </c>
      <c r="D25" s="173">
        <v>3</v>
      </c>
      <c r="E25" s="175">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3">
        <v>9.6999999999999993</v>
      </c>
      <c r="C26" s="173">
        <v>9.6999999999999993</v>
      </c>
      <c r="D26" s="173">
        <v>3</v>
      </c>
      <c r="E26" s="175">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3">
        <v>9.6999999999999993</v>
      </c>
      <c r="C27" s="173">
        <v>9.6999999999999993</v>
      </c>
      <c r="D27" s="173">
        <v>3</v>
      </c>
      <c r="E27" s="175">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3">
        <v>9.6999999999999993</v>
      </c>
      <c r="C28" s="173">
        <v>9.6999999999999993</v>
      </c>
      <c r="D28" s="173">
        <v>3</v>
      </c>
      <c r="E28" s="175">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3">
        <v>9.6999999999999993</v>
      </c>
      <c r="C29" s="173">
        <v>9.6999999999999993</v>
      </c>
      <c r="D29" s="173">
        <v>3</v>
      </c>
      <c r="E29" s="17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3">
        <v>9.6999999999999993</v>
      </c>
      <c r="C30" s="173">
        <v>9.6999999999999993</v>
      </c>
      <c r="D30" s="173">
        <v>3</v>
      </c>
      <c r="E30" s="17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3">
        <v>9.6999999999999993</v>
      </c>
      <c r="C31" s="173">
        <v>9.6999999999999993</v>
      </c>
      <c r="D31" s="173">
        <v>3</v>
      </c>
      <c r="E31" s="17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3">
        <v>9.6999999999999993</v>
      </c>
      <c r="C32" s="173">
        <v>9.6999999999999993</v>
      </c>
      <c r="D32" s="173">
        <v>3</v>
      </c>
      <c r="E32" s="175">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3">
        <v>9.6999999999999993</v>
      </c>
      <c r="C33" s="173">
        <v>9.6999999999999993</v>
      </c>
      <c r="D33" s="173">
        <v>3</v>
      </c>
      <c r="E33" s="175">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3">
        <v>9.6999999999999993</v>
      </c>
      <c r="C34" s="173">
        <v>9.6999999999999993</v>
      </c>
      <c r="D34" s="173">
        <v>3</v>
      </c>
      <c r="E34" s="175">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73">
        <v>9.6999999999999993</v>
      </c>
      <c r="C35" s="173">
        <v>9.6999999999999993</v>
      </c>
      <c r="D35" s="173">
        <v>2.6</v>
      </c>
      <c r="E35" s="175">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73">
        <v>9.6999999999999993</v>
      </c>
      <c r="C36" s="173">
        <v>9.6999999999999993</v>
      </c>
      <c r="D36" s="173">
        <v>2</v>
      </c>
      <c r="E36" s="175">
        <v>73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75" priority="4">
      <formula>$T2="Stevens"</formula>
    </cfRule>
  </conditionalFormatting>
  <conditionalFormatting sqref="U2:X7">
    <cfRule type="expression" dxfId="574" priority="3">
      <formula>$T2="Alm_Hamre"</formula>
    </cfRule>
  </conditionalFormatting>
  <conditionalFormatting sqref="U2:X7">
    <cfRule type="expression" dxfId="573" priority="2">
      <formula>$T2="ICP_18"</formula>
    </cfRule>
  </conditionalFormatting>
  <conditionalFormatting sqref="U2:X7">
    <cfRule type="expression" dxfId="572" priority="1">
      <formula>$T$2="Stevens"</formula>
    </cfRule>
  </conditionalFormatting>
  <dataValidations count="2">
    <dataValidation type="list" allowBlank="1" showInputMessage="1" showErrorMessage="1" sqref="S2:S5" xr:uid="{519CB2BC-DEBC-4DCF-B48D-A3715499E650}">
      <formula1>$A$67:$A$71</formula1>
    </dataValidation>
    <dataValidation type="list" allowBlank="1" showInputMessage="1" showErrorMessage="1" sqref="T2:T7" xr:uid="{8106D9C3-0239-44DA-AC36-CBD1670BA43B}">
      <formula1>$A$60:$A$63</formula1>
    </dataValidation>
  </dataValidations>
  <pageMargins left="0.7" right="0.7" top="0.75" bottom="0.75" header="0.3" footer="0.3"/>
  <pageSetup paperSize="9" orientation="portrait" horizontalDpi="300" verticalDpi="300"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ECF6B-C425-4F02-8BBC-461B7B3B610D}">
  <sheetPr codeName="Sheet74">
    <tabColor rgb="FFCC3300"/>
  </sheetPr>
  <dimension ref="A1:AG71"/>
  <sheetViews>
    <sheetView topLeftCell="N1" zoomScale="70" zoomScaleNormal="70" workbookViewId="0">
      <selection activeCell="AG8" sqref="AG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54">
        <v>8</v>
      </c>
      <c r="C2" s="154">
        <v>8</v>
      </c>
      <c r="D2" s="154">
        <v>0.28999999999999998</v>
      </c>
      <c r="E2" s="154">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54">
        <v>8</v>
      </c>
      <c r="C3" s="154">
        <v>8</v>
      </c>
      <c r="D3" s="154">
        <v>2.71</v>
      </c>
      <c r="E3" s="154">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2:33" x14ac:dyDescent="0.25">
      <c r="B4" s="154">
        <v>8</v>
      </c>
      <c r="C4" s="154">
        <v>8</v>
      </c>
      <c r="D4" s="154">
        <v>3</v>
      </c>
      <c r="E4" s="154">
        <v>89</v>
      </c>
      <c r="G4" s="49">
        <v>1.25</v>
      </c>
      <c r="H4" s="50">
        <v>1.27</v>
      </c>
      <c r="I4" s="50" t="s">
        <v>197</v>
      </c>
      <c r="J4" s="51" t="s">
        <v>199</v>
      </c>
      <c r="K4" s="4"/>
      <c r="L4" s="49">
        <v>3</v>
      </c>
      <c r="M4" s="50">
        <v>3.7</v>
      </c>
      <c r="N4" s="51">
        <v>1</v>
      </c>
      <c r="P4" s="113">
        <v>3</v>
      </c>
      <c r="Q4" s="113">
        <f t="shared" ref="Q4:Q7" si="1">R3</f>
        <v>6</v>
      </c>
      <c r="R4" s="113">
        <v>7.9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c r="AG4" s="31"/>
    </row>
    <row r="5" spans="2:33" x14ac:dyDescent="0.25">
      <c r="B5" s="154">
        <v>8</v>
      </c>
      <c r="C5" s="154">
        <v>8</v>
      </c>
      <c r="D5" s="154">
        <v>3</v>
      </c>
      <c r="E5" s="154">
        <v>89</v>
      </c>
      <c r="G5" s="49">
        <v>1.35</v>
      </c>
      <c r="H5" s="50">
        <v>1.27</v>
      </c>
      <c r="I5" s="50" t="s">
        <v>197</v>
      </c>
      <c r="J5" s="51" t="s">
        <v>199</v>
      </c>
      <c r="K5" s="4"/>
      <c r="L5" s="49">
        <v>4</v>
      </c>
      <c r="M5" s="50">
        <v>5</v>
      </c>
      <c r="N5" s="51">
        <v>0</v>
      </c>
      <c r="P5" s="113">
        <v>4</v>
      </c>
      <c r="Q5" s="113">
        <f t="shared" si="1"/>
        <v>7.9</v>
      </c>
      <c r="R5" s="113">
        <v>11.1</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54">
        <v>8</v>
      </c>
      <c r="C6" s="154">
        <v>8</v>
      </c>
      <c r="D6" s="154">
        <v>2.5</v>
      </c>
      <c r="E6" s="154">
        <v>86</v>
      </c>
      <c r="G6" s="49">
        <v>2</v>
      </c>
      <c r="H6" s="50">
        <v>1.325</v>
      </c>
      <c r="I6" s="50" t="s">
        <v>197</v>
      </c>
      <c r="J6" s="51" t="s">
        <v>71</v>
      </c>
      <c r="K6" s="4"/>
      <c r="L6" s="49">
        <v>5</v>
      </c>
      <c r="M6" s="50">
        <v>6</v>
      </c>
      <c r="N6" s="51">
        <v>0</v>
      </c>
      <c r="P6" s="113">
        <v>5</v>
      </c>
      <c r="Q6" s="113">
        <f t="shared" si="1"/>
        <v>11.1</v>
      </c>
      <c r="R6" s="113">
        <v>26.3</v>
      </c>
      <c r="S6" s="113" t="s">
        <v>223</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2:33" x14ac:dyDescent="0.25">
      <c r="B7" s="154">
        <v>8</v>
      </c>
      <c r="C7" s="154">
        <v>8</v>
      </c>
      <c r="D7" s="154">
        <v>2</v>
      </c>
      <c r="E7" s="154">
        <v>101</v>
      </c>
      <c r="G7" s="49">
        <v>2.7149999999999999</v>
      </c>
      <c r="H7" s="50">
        <v>1.1100000000000001</v>
      </c>
      <c r="I7" s="50" t="s">
        <v>200</v>
      </c>
      <c r="J7" s="51" t="s">
        <v>199</v>
      </c>
      <c r="K7" s="4"/>
      <c r="L7" s="49">
        <v>6</v>
      </c>
      <c r="M7" s="50">
        <v>7.3</v>
      </c>
      <c r="N7" s="51">
        <v>1</v>
      </c>
      <c r="P7" s="113">
        <v>6</v>
      </c>
      <c r="Q7" s="113">
        <f t="shared" si="1"/>
        <v>26.3</v>
      </c>
      <c r="R7" s="113">
        <v>74</v>
      </c>
      <c r="S7" s="113" t="s">
        <v>225</v>
      </c>
      <c r="T7" s="105" t="s">
        <v>227</v>
      </c>
      <c r="U7" s="105">
        <v>0.5</v>
      </c>
      <c r="V7" s="105">
        <v>0.25</v>
      </c>
      <c r="W7" s="105">
        <v>2.5</v>
      </c>
      <c r="X7" s="105">
        <v>2.5</v>
      </c>
      <c r="Y7" s="105">
        <v>0</v>
      </c>
      <c r="Z7" s="105">
        <v>0</v>
      </c>
      <c r="AA7" s="105">
        <v>0</v>
      </c>
      <c r="AB7" s="105">
        <v>9</v>
      </c>
      <c r="AC7" s="105">
        <v>0.8</v>
      </c>
      <c r="AD7" s="31">
        <v>1.25</v>
      </c>
      <c r="AE7" s="134">
        <v>2</v>
      </c>
      <c r="AF7" s="31">
        <v>2.8</v>
      </c>
      <c r="AG7" s="31">
        <v>2</v>
      </c>
    </row>
    <row r="8" spans="2:33" x14ac:dyDescent="0.25">
      <c r="B8" s="154">
        <v>8</v>
      </c>
      <c r="C8" s="154">
        <v>8.3140000000000001</v>
      </c>
      <c r="D8" s="154">
        <v>3</v>
      </c>
      <c r="E8" s="154">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54">
        <v>8.3140000000000001</v>
      </c>
      <c r="C9" s="154">
        <v>8.6289999999999996</v>
      </c>
      <c r="D9" s="154">
        <v>3</v>
      </c>
      <c r="E9" s="154">
        <v>83</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54">
        <v>8.6289999999999996</v>
      </c>
      <c r="C10" s="154">
        <v>8.9429999999999996</v>
      </c>
      <c r="D10" s="154">
        <v>3</v>
      </c>
      <c r="E10" s="154">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54">
        <v>8.9429999999999996</v>
      </c>
      <c r="C11" s="154">
        <v>9.2579999999999991</v>
      </c>
      <c r="D11" s="154">
        <v>3</v>
      </c>
      <c r="E11" s="154">
        <v>88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54">
        <v>9.2579999999999991</v>
      </c>
      <c r="C12" s="154">
        <v>9.49</v>
      </c>
      <c r="D12" s="154">
        <v>2.2189999999999999</v>
      </c>
      <c r="E12" s="154">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54">
        <v>9.49</v>
      </c>
      <c r="C13" s="154">
        <v>9.6999999999999993</v>
      </c>
      <c r="D13" s="154">
        <v>2</v>
      </c>
      <c r="E13" s="154">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54">
        <v>9.6999999999999993</v>
      </c>
      <c r="C14" s="154">
        <v>9.6999999999999993</v>
      </c>
      <c r="D14" s="154">
        <v>2</v>
      </c>
      <c r="E14" s="154">
        <v>105</v>
      </c>
      <c r="G14" s="49">
        <v>3.4</v>
      </c>
      <c r="H14" s="50">
        <v>3</v>
      </c>
      <c r="I14" s="50" t="s">
        <v>198</v>
      </c>
      <c r="J14" s="51" t="s">
        <v>199</v>
      </c>
      <c r="K14" s="4"/>
      <c r="L14" s="110">
        <v>13</v>
      </c>
      <c r="M14" s="111">
        <f>SUM(D2:D36)-5</f>
        <v>90.37</v>
      </c>
      <c r="N14" s="112">
        <v>0</v>
      </c>
      <c r="P14" s="3"/>
      <c r="Q14" s="4"/>
      <c r="R14" s="4"/>
      <c r="S14" s="4"/>
      <c r="T14" s="4"/>
      <c r="U14" s="4"/>
      <c r="V14" s="4"/>
      <c r="W14" s="4"/>
      <c r="X14" s="4"/>
      <c r="Y14" s="4"/>
      <c r="Z14" s="4"/>
      <c r="AA14" s="4"/>
      <c r="AB14" s="4"/>
      <c r="AC14" s="4"/>
      <c r="AD14" s="4"/>
      <c r="AE14" s="5"/>
      <c r="AF14" s="31"/>
    </row>
    <row r="15" spans="2:33" x14ac:dyDescent="0.25">
      <c r="B15" s="154">
        <v>9.6999999999999993</v>
      </c>
      <c r="C15" s="154">
        <v>9.6999999999999993</v>
      </c>
      <c r="D15" s="154">
        <v>2.0510000000000002</v>
      </c>
      <c r="E15" s="154">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54">
        <v>9.6999999999999993</v>
      </c>
      <c r="C16" s="154">
        <v>9.6999999999999993</v>
      </c>
      <c r="D16" s="154">
        <v>3</v>
      </c>
      <c r="E16" s="154">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54">
        <v>9.6999999999999993</v>
      </c>
      <c r="C17" s="154">
        <v>9.6999999999999993</v>
      </c>
      <c r="D17" s="154">
        <v>3</v>
      </c>
      <c r="E17" s="154">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54">
        <v>9.6999999999999993</v>
      </c>
      <c r="C18" s="154">
        <v>9.6999999999999993</v>
      </c>
      <c r="D18" s="154">
        <v>3</v>
      </c>
      <c r="E18" s="154">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54">
        <v>9.6999999999999993</v>
      </c>
      <c r="C19" s="154">
        <v>9.6999999999999993</v>
      </c>
      <c r="D19" s="154">
        <v>3</v>
      </c>
      <c r="E19" s="154">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54">
        <v>9.6999999999999993</v>
      </c>
      <c r="C20" s="154">
        <v>9.6999999999999993</v>
      </c>
      <c r="D20" s="154">
        <v>3</v>
      </c>
      <c r="E20" s="154">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54">
        <v>9.6999999999999993</v>
      </c>
      <c r="C21" s="154">
        <v>9.6999999999999993</v>
      </c>
      <c r="D21" s="154">
        <v>3</v>
      </c>
      <c r="E21" s="154">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54">
        <v>9.6999999999999993</v>
      </c>
      <c r="C22" s="154">
        <v>9.6999999999999993</v>
      </c>
      <c r="D22" s="154">
        <v>3</v>
      </c>
      <c r="E22" s="154">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54">
        <v>9.6999999999999993</v>
      </c>
      <c r="C23" s="154">
        <v>9.6999999999999993</v>
      </c>
      <c r="D23" s="154">
        <v>3</v>
      </c>
      <c r="E23" s="154">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54">
        <v>9.6999999999999993</v>
      </c>
      <c r="C24" s="154">
        <v>9.6999999999999993</v>
      </c>
      <c r="D24" s="154">
        <v>3</v>
      </c>
      <c r="E24" s="154">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54">
        <v>9.6999999999999993</v>
      </c>
      <c r="C25" s="154">
        <v>9.6999999999999993</v>
      </c>
      <c r="D25" s="154">
        <v>3</v>
      </c>
      <c r="E25" s="154">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54">
        <v>9.6999999999999993</v>
      </c>
      <c r="C26" s="154">
        <v>9.6999999999999993</v>
      </c>
      <c r="D26" s="154">
        <v>3</v>
      </c>
      <c r="E26" s="154">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54">
        <v>9.6999999999999993</v>
      </c>
      <c r="C27" s="154">
        <v>9.6999999999999993</v>
      </c>
      <c r="D27" s="154">
        <v>3</v>
      </c>
      <c r="E27" s="154">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54">
        <v>9.6999999999999993</v>
      </c>
      <c r="C28" s="154">
        <v>9.6999999999999993</v>
      </c>
      <c r="D28" s="154">
        <v>3</v>
      </c>
      <c r="E28" s="154">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54">
        <v>9.6999999999999993</v>
      </c>
      <c r="C29" s="154">
        <v>9.6999999999999993</v>
      </c>
      <c r="D29" s="154">
        <v>3</v>
      </c>
      <c r="E29" s="154">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54">
        <v>9.6999999999999993</v>
      </c>
      <c r="C30" s="154">
        <v>9.6999999999999993</v>
      </c>
      <c r="D30" s="154">
        <v>3</v>
      </c>
      <c r="E30" s="154">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54">
        <v>9.6999999999999993</v>
      </c>
      <c r="C31" s="154">
        <v>9.6999999999999993</v>
      </c>
      <c r="D31" s="154">
        <v>3</v>
      </c>
      <c r="E31" s="154">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54">
        <v>9.6999999999999993</v>
      </c>
      <c r="C32" s="154">
        <v>9.6999999999999993</v>
      </c>
      <c r="D32" s="154">
        <v>3</v>
      </c>
      <c r="E32" s="154">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54">
        <v>9.6999999999999993</v>
      </c>
      <c r="C33" s="154">
        <v>9.6999999999999993</v>
      </c>
      <c r="D33" s="154">
        <v>3</v>
      </c>
      <c r="E33" s="154">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54">
        <v>9.6999999999999993</v>
      </c>
      <c r="C34" s="154">
        <v>9.6999999999999993</v>
      </c>
      <c r="D34" s="154">
        <v>3</v>
      </c>
      <c r="E34" s="154">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54">
        <v>9.6999999999999993</v>
      </c>
      <c r="C35" s="154">
        <v>9.6999999999999993</v>
      </c>
      <c r="D35" s="154">
        <v>2.6</v>
      </c>
      <c r="E35" s="154">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54">
        <v>9.6999999999999993</v>
      </c>
      <c r="C36" s="154">
        <v>9.6999999999999993</v>
      </c>
      <c r="D36" s="154">
        <v>2</v>
      </c>
      <c r="E36" s="154">
        <v>73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71" priority="4">
      <formula>$T2="Stevens"</formula>
    </cfRule>
  </conditionalFormatting>
  <conditionalFormatting sqref="U2:X7">
    <cfRule type="expression" dxfId="570" priority="3">
      <formula>$T2="Alm_Hamre"</formula>
    </cfRule>
  </conditionalFormatting>
  <conditionalFormatting sqref="U2:X7">
    <cfRule type="expression" dxfId="569" priority="2">
      <formula>$T2="ICP_18"</formula>
    </cfRule>
  </conditionalFormatting>
  <conditionalFormatting sqref="U2:X7">
    <cfRule type="expression" dxfId="568" priority="1">
      <formula>$T$2="Stevens"</formula>
    </cfRule>
  </conditionalFormatting>
  <dataValidations count="2">
    <dataValidation type="list" allowBlank="1" showInputMessage="1" showErrorMessage="1" sqref="T2:T7" xr:uid="{2BBAA98C-E8B8-44D1-98B5-A109771AA2CF}">
      <formula1>$A$60:$A$63</formula1>
    </dataValidation>
    <dataValidation type="list" allowBlank="1" showInputMessage="1" showErrorMessage="1" sqref="S2:S5" xr:uid="{E65E450C-0B2A-4CEF-BCDD-A801BAEDA297}">
      <formula1>$A$67:$A$71</formula1>
    </dataValidation>
  </dataValidations>
  <pageMargins left="0.7" right="0.7" top="0.75" bottom="0.75" header="0.3" footer="0.3"/>
  <pageSetup paperSize="9" orientation="portrait" horizontalDpi="300" verticalDpi="300"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DEC-2102-4C2D-A834-DCAA0D968F70}">
  <sheetPr codeName="Sheet75"/>
  <dimension ref="A1:AG71"/>
  <sheetViews>
    <sheetView topLeftCell="A7" zoomScale="70" zoomScaleNormal="70" workbookViewId="0">
      <selection activeCell="D18" sqref="D1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73">
        <v>8</v>
      </c>
      <c r="C2" s="173">
        <v>8</v>
      </c>
      <c r="D2" s="174">
        <v>0.28999999999999998</v>
      </c>
      <c r="E2" s="175">
        <v>100</v>
      </c>
      <c r="G2" s="49">
        <v>0.215</v>
      </c>
      <c r="H2" s="50">
        <v>1.383</v>
      </c>
      <c r="I2" s="50" t="s">
        <v>197</v>
      </c>
      <c r="J2" s="51" t="s">
        <v>71</v>
      </c>
      <c r="K2" s="4"/>
      <c r="L2" s="107">
        <v>1</v>
      </c>
      <c r="M2" s="108">
        <v>2</v>
      </c>
      <c r="N2" s="109">
        <v>0</v>
      </c>
      <c r="P2" s="113">
        <v>1</v>
      </c>
      <c r="Q2" s="113">
        <v>0</v>
      </c>
      <c r="R2" s="113">
        <v>3.9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73">
        <v>8</v>
      </c>
      <c r="C3" s="173">
        <v>8</v>
      </c>
      <c r="D3" s="173">
        <v>2.71</v>
      </c>
      <c r="E3" s="175">
        <v>100</v>
      </c>
      <c r="G3" s="49">
        <v>1.1000000000000001</v>
      </c>
      <c r="H3" s="50">
        <v>3</v>
      </c>
      <c r="I3" s="50" t="s">
        <v>198</v>
      </c>
      <c r="J3" s="51" t="s">
        <v>199</v>
      </c>
      <c r="K3" s="4"/>
      <c r="L3" s="49">
        <v>2</v>
      </c>
      <c r="M3" s="50">
        <v>3</v>
      </c>
      <c r="N3" s="51">
        <v>0</v>
      </c>
      <c r="P3" s="113">
        <v>2</v>
      </c>
      <c r="Q3" s="113">
        <f>R2</f>
        <v>3.9</v>
      </c>
      <c r="R3" s="113">
        <v>6</v>
      </c>
      <c r="S3" s="113" t="s">
        <v>223</v>
      </c>
      <c r="T3" s="105" t="s">
        <v>227</v>
      </c>
      <c r="U3" s="105">
        <v>0.5</v>
      </c>
      <c r="V3" s="105">
        <v>0.25</v>
      </c>
      <c r="W3" s="105">
        <v>2.5</v>
      </c>
      <c r="X3" s="105">
        <v>2.5</v>
      </c>
      <c r="Y3" s="105">
        <v>0</v>
      </c>
      <c r="Z3" s="105">
        <v>0</v>
      </c>
      <c r="AA3" s="105">
        <v>0</v>
      </c>
      <c r="AB3" s="105">
        <v>9</v>
      </c>
      <c r="AC3" s="105">
        <v>0.8</v>
      </c>
      <c r="AD3" s="31">
        <v>1.25</v>
      </c>
      <c r="AE3" s="31">
        <f t="shared" ref="AE3:AE6" si="0">IF(T3="Alm_Hamre_2018",1.5,369/102)</f>
        <v>1.5</v>
      </c>
      <c r="AF3" s="31">
        <v>0.8</v>
      </c>
    </row>
    <row r="4" spans="2:33" x14ac:dyDescent="0.25">
      <c r="B4" s="173">
        <v>8</v>
      </c>
      <c r="C4" s="173">
        <v>8</v>
      </c>
      <c r="D4" s="173">
        <v>3</v>
      </c>
      <c r="E4" s="175">
        <v>89</v>
      </c>
      <c r="G4" s="49">
        <v>1.25</v>
      </c>
      <c r="H4" s="50">
        <v>1.27</v>
      </c>
      <c r="I4" s="50" t="s">
        <v>197</v>
      </c>
      <c r="J4" s="51" t="s">
        <v>199</v>
      </c>
      <c r="K4" s="4"/>
      <c r="L4" s="49">
        <v>3</v>
      </c>
      <c r="M4" s="50">
        <v>3.7</v>
      </c>
      <c r="N4" s="51">
        <v>1</v>
      </c>
      <c r="P4" s="113">
        <v>3</v>
      </c>
      <c r="Q4" s="113">
        <f t="shared" ref="Q4:Q7" si="1">R3</f>
        <v>6</v>
      </c>
      <c r="R4" s="113">
        <v>7.9</v>
      </c>
      <c r="S4" s="113" t="s">
        <v>223</v>
      </c>
      <c r="T4" s="105" t="s">
        <v>227</v>
      </c>
      <c r="U4" s="105">
        <v>0.5</v>
      </c>
      <c r="V4" s="105">
        <v>0.25</v>
      </c>
      <c r="W4" s="105">
        <v>2.5</v>
      </c>
      <c r="X4" s="105">
        <v>2.5</v>
      </c>
      <c r="Y4" s="105">
        <v>0</v>
      </c>
      <c r="Z4" s="105">
        <v>0</v>
      </c>
      <c r="AA4" s="105">
        <v>0</v>
      </c>
      <c r="AB4" s="105">
        <v>9</v>
      </c>
      <c r="AC4" s="105">
        <v>0.8</v>
      </c>
      <c r="AD4" s="31">
        <v>1.25</v>
      </c>
      <c r="AE4" s="31">
        <f t="shared" si="0"/>
        <v>1.5</v>
      </c>
      <c r="AF4" s="31">
        <v>0.8</v>
      </c>
      <c r="AG4" s="31"/>
    </row>
    <row r="5" spans="2:33" x14ac:dyDescent="0.25">
      <c r="B5" s="173">
        <v>8</v>
      </c>
      <c r="C5" s="173">
        <v>8</v>
      </c>
      <c r="D5" s="173">
        <v>3</v>
      </c>
      <c r="E5" s="175">
        <v>89</v>
      </c>
      <c r="G5" s="49">
        <v>1.35</v>
      </c>
      <c r="H5" s="50">
        <v>1.27</v>
      </c>
      <c r="I5" s="50" t="s">
        <v>197</v>
      </c>
      <c r="J5" s="51" t="s">
        <v>199</v>
      </c>
      <c r="K5" s="4"/>
      <c r="L5" s="49">
        <v>4</v>
      </c>
      <c r="M5" s="50">
        <v>5</v>
      </c>
      <c r="N5" s="51">
        <v>0</v>
      </c>
      <c r="P5" s="113">
        <v>4</v>
      </c>
      <c r="Q5" s="113">
        <f t="shared" si="1"/>
        <v>7.9</v>
      </c>
      <c r="R5" s="113">
        <v>11.1</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s="173">
        <v>8</v>
      </c>
      <c r="C6" s="173">
        <v>8</v>
      </c>
      <c r="D6" s="173">
        <v>2.5</v>
      </c>
      <c r="E6" s="175">
        <v>86</v>
      </c>
      <c r="G6" s="49">
        <v>2</v>
      </c>
      <c r="H6" s="50">
        <v>1.325</v>
      </c>
      <c r="I6" s="50" t="s">
        <v>197</v>
      </c>
      <c r="J6" s="51" t="s">
        <v>71</v>
      </c>
      <c r="K6" s="4"/>
      <c r="L6" s="49">
        <v>5</v>
      </c>
      <c r="M6" s="50">
        <v>6</v>
      </c>
      <c r="N6" s="51">
        <v>0</v>
      </c>
      <c r="P6" s="113">
        <v>5</v>
      </c>
      <c r="Q6" s="113">
        <f t="shared" si="1"/>
        <v>11.1</v>
      </c>
      <c r="R6" s="113">
        <v>26.3</v>
      </c>
      <c r="S6" s="113" t="s">
        <v>223</v>
      </c>
      <c r="T6" s="105" t="s">
        <v>227</v>
      </c>
      <c r="U6" s="105">
        <v>0.5</v>
      </c>
      <c r="V6" s="105">
        <v>0.25</v>
      </c>
      <c r="W6" s="105">
        <v>2.5</v>
      </c>
      <c r="X6" s="105">
        <v>2.5</v>
      </c>
      <c r="Y6" s="105">
        <v>0</v>
      </c>
      <c r="Z6" s="105">
        <v>0</v>
      </c>
      <c r="AA6" s="105">
        <v>0</v>
      </c>
      <c r="AB6" s="105">
        <v>9</v>
      </c>
      <c r="AC6" s="105">
        <v>0.8</v>
      </c>
      <c r="AD6" s="31">
        <v>1.25</v>
      </c>
      <c r="AE6" s="31">
        <f t="shared" si="0"/>
        <v>1.5</v>
      </c>
      <c r="AF6" s="31">
        <v>1.8</v>
      </c>
      <c r="AG6" s="31"/>
    </row>
    <row r="7" spans="2:33" x14ac:dyDescent="0.25">
      <c r="B7" s="173">
        <v>8</v>
      </c>
      <c r="C7" s="173">
        <v>8</v>
      </c>
      <c r="D7" s="173">
        <v>2</v>
      </c>
      <c r="E7" s="175">
        <v>101</v>
      </c>
      <c r="G7" s="49">
        <v>2.7149999999999999</v>
      </c>
      <c r="H7" s="50">
        <v>1.1100000000000001</v>
      </c>
      <c r="I7" s="50" t="s">
        <v>200</v>
      </c>
      <c r="J7" s="51" t="s">
        <v>199</v>
      </c>
      <c r="K7" s="4"/>
      <c r="L7" s="49">
        <v>6</v>
      </c>
      <c r="M7" s="50">
        <v>7.3</v>
      </c>
      <c r="N7" s="51">
        <v>1</v>
      </c>
      <c r="P7" s="113">
        <v>6</v>
      </c>
      <c r="Q7" s="113">
        <f t="shared" si="1"/>
        <v>26.3</v>
      </c>
      <c r="R7" s="113">
        <v>74</v>
      </c>
      <c r="S7" s="113" t="s">
        <v>225</v>
      </c>
      <c r="T7" s="105" t="s">
        <v>227</v>
      </c>
      <c r="U7" s="105">
        <v>0.5</v>
      </c>
      <c r="V7" s="105">
        <v>0.25</v>
      </c>
      <c r="W7" s="105">
        <v>2.5</v>
      </c>
      <c r="X7" s="105">
        <v>2.5</v>
      </c>
      <c r="Y7" s="105">
        <v>0</v>
      </c>
      <c r="Z7" s="105">
        <v>0</v>
      </c>
      <c r="AA7" s="105">
        <v>0</v>
      </c>
      <c r="AB7" s="105">
        <v>9</v>
      </c>
      <c r="AC7" s="105">
        <v>0.8</v>
      </c>
      <c r="AD7" s="31">
        <v>1.25</v>
      </c>
      <c r="AE7" s="134">
        <v>2</v>
      </c>
      <c r="AF7" s="31">
        <v>2.8</v>
      </c>
      <c r="AG7" s="31">
        <v>1</v>
      </c>
    </row>
    <row r="8" spans="2:33" x14ac:dyDescent="0.25">
      <c r="B8" s="173">
        <v>8</v>
      </c>
      <c r="C8" s="173">
        <v>8.3140000000000001</v>
      </c>
      <c r="D8" s="173">
        <v>3</v>
      </c>
      <c r="E8" s="175">
        <v>100</v>
      </c>
      <c r="G8" s="49">
        <v>2.8149999999999999</v>
      </c>
      <c r="H8" s="50">
        <v>1.23</v>
      </c>
      <c r="I8" s="50" t="s">
        <v>200</v>
      </c>
      <c r="J8" s="51" t="s">
        <v>199</v>
      </c>
      <c r="K8" s="4"/>
      <c r="L8" s="49">
        <v>7</v>
      </c>
      <c r="M8" s="50">
        <v>10</v>
      </c>
      <c r="N8" s="51">
        <v>0</v>
      </c>
      <c r="P8" s="3"/>
      <c r="Q8" s="4"/>
      <c r="R8" s="4"/>
      <c r="S8" s="4"/>
      <c r="T8" s="4"/>
      <c r="U8" s="4"/>
      <c r="V8" s="4"/>
      <c r="W8" s="4"/>
      <c r="X8" s="4"/>
      <c r="Y8" s="4"/>
      <c r="Z8" s="4"/>
      <c r="AA8" s="4"/>
      <c r="AB8" s="4"/>
      <c r="AC8" s="4"/>
      <c r="AD8" s="4"/>
      <c r="AE8" s="5"/>
      <c r="AF8" s="31"/>
    </row>
    <row r="9" spans="2:33" x14ac:dyDescent="0.25">
      <c r="B9" s="173">
        <v>8.3140000000000001</v>
      </c>
      <c r="C9" s="173">
        <v>8.6289999999999996</v>
      </c>
      <c r="D9" s="173">
        <v>3</v>
      </c>
      <c r="E9" s="175">
        <v>83</v>
      </c>
      <c r="G9" s="49">
        <v>2.8849999999999998</v>
      </c>
      <c r="H9" s="50">
        <v>1.1100000000000001</v>
      </c>
      <c r="I9" s="50" t="s">
        <v>200</v>
      </c>
      <c r="J9" s="51" t="s">
        <v>199</v>
      </c>
      <c r="K9" s="4"/>
      <c r="L9" s="49">
        <v>8</v>
      </c>
      <c r="M9" s="50">
        <v>12.93</v>
      </c>
      <c r="N9" s="51">
        <v>1</v>
      </c>
      <c r="P9" s="3"/>
      <c r="Q9" s="4"/>
      <c r="R9" s="4"/>
      <c r="S9" s="4"/>
      <c r="T9" s="4"/>
      <c r="U9" s="4"/>
      <c r="V9" s="4"/>
      <c r="W9" s="4"/>
      <c r="X9" s="4"/>
      <c r="Y9" s="4"/>
      <c r="Z9" s="4"/>
      <c r="AA9" s="4"/>
      <c r="AB9" s="4"/>
      <c r="AC9" s="4"/>
      <c r="AD9" s="4"/>
      <c r="AE9" s="5"/>
      <c r="AF9" s="31"/>
    </row>
    <row r="10" spans="2:33" x14ac:dyDescent="0.25">
      <c r="B10" s="173">
        <v>8.6289999999999996</v>
      </c>
      <c r="C10" s="173">
        <v>8.9429999999999996</v>
      </c>
      <c r="D10" s="173">
        <v>3</v>
      </c>
      <c r="E10" s="175">
        <v>83</v>
      </c>
      <c r="G10" s="49">
        <v>2.89</v>
      </c>
      <c r="H10" s="50">
        <v>1.23</v>
      </c>
      <c r="I10" s="50" t="s">
        <v>200</v>
      </c>
      <c r="J10" s="51" t="s">
        <v>199</v>
      </c>
      <c r="K10" s="4"/>
      <c r="L10" s="49">
        <v>9</v>
      </c>
      <c r="M10" s="50">
        <v>17.399999999999999</v>
      </c>
      <c r="N10" s="51">
        <v>0</v>
      </c>
      <c r="P10" s="3"/>
      <c r="Q10" s="4"/>
      <c r="R10" s="4"/>
      <c r="S10" s="4"/>
      <c r="T10" s="4"/>
      <c r="U10" s="4"/>
      <c r="V10" s="4"/>
      <c r="W10" s="4"/>
      <c r="X10" s="4"/>
      <c r="Y10" s="4"/>
      <c r="Z10" s="4"/>
      <c r="AA10" s="4"/>
      <c r="AB10" s="4"/>
      <c r="AC10" s="4"/>
      <c r="AD10" s="4"/>
      <c r="AE10" s="5"/>
      <c r="AF10" s="31"/>
    </row>
    <row r="11" spans="2:33" x14ac:dyDescent="0.25">
      <c r="B11" s="173">
        <v>8.9429999999999996</v>
      </c>
      <c r="C11" s="173">
        <v>9.2579999999999991</v>
      </c>
      <c r="D11" s="173">
        <v>3</v>
      </c>
      <c r="E11" s="175">
        <v>88</v>
      </c>
      <c r="G11" s="49">
        <v>3.165</v>
      </c>
      <c r="H11" s="50">
        <v>1.23</v>
      </c>
      <c r="I11" s="50" t="s">
        <v>200</v>
      </c>
      <c r="J11" s="51" t="s">
        <v>199</v>
      </c>
      <c r="K11" s="4"/>
      <c r="L11" s="49">
        <v>10</v>
      </c>
      <c r="M11" s="50">
        <v>25</v>
      </c>
      <c r="N11" s="51">
        <v>0</v>
      </c>
      <c r="P11" s="3"/>
      <c r="Q11" s="4"/>
      <c r="R11" s="4"/>
      <c r="S11" s="4"/>
      <c r="T11" s="4"/>
      <c r="U11" s="4"/>
      <c r="V11" s="4"/>
      <c r="W11" s="4"/>
      <c r="X11" s="4"/>
      <c r="Y11" s="4"/>
      <c r="Z11" s="4"/>
      <c r="AA11" s="4"/>
      <c r="AB11" s="4"/>
      <c r="AC11" s="4"/>
      <c r="AD11" s="4"/>
      <c r="AE11" s="5"/>
      <c r="AF11" s="31"/>
    </row>
    <row r="12" spans="2:33" x14ac:dyDescent="0.25">
      <c r="B12" s="173">
        <v>9.2579999999999991</v>
      </c>
      <c r="C12" s="173">
        <v>9.49</v>
      </c>
      <c r="D12" s="173">
        <v>2.2189999999999999</v>
      </c>
      <c r="E12" s="175">
        <v>95</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c r="AF12" s="31"/>
    </row>
    <row r="13" spans="2:33" x14ac:dyDescent="0.25">
      <c r="B13" s="173">
        <v>9.49</v>
      </c>
      <c r="C13" s="173">
        <v>9.6999999999999993</v>
      </c>
      <c r="D13" s="173">
        <v>2</v>
      </c>
      <c r="E13" s="175">
        <v>105</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s="173">
        <v>9.6999999999999993</v>
      </c>
      <c r="C14" s="173">
        <v>9.6999999999999993</v>
      </c>
      <c r="D14" s="173">
        <v>2</v>
      </c>
      <c r="E14" s="175">
        <v>105</v>
      </c>
      <c r="G14" s="49">
        <v>3.4</v>
      </c>
      <c r="H14" s="50">
        <v>3</v>
      </c>
      <c r="I14" s="50" t="s">
        <v>198</v>
      </c>
      <c r="J14" s="51" t="s">
        <v>199</v>
      </c>
      <c r="K14" s="4"/>
      <c r="L14" s="110">
        <v>13</v>
      </c>
      <c r="M14" s="111">
        <f>SUM(D2:D36)-5</f>
        <v>90.37</v>
      </c>
      <c r="N14" s="112">
        <v>0</v>
      </c>
      <c r="P14" s="3"/>
      <c r="Q14" s="4"/>
      <c r="R14" s="4"/>
      <c r="S14" s="4"/>
      <c r="T14" s="4"/>
      <c r="U14" s="4"/>
      <c r="V14" s="4"/>
      <c r="W14" s="4"/>
      <c r="X14" s="4"/>
      <c r="Y14" s="4"/>
      <c r="Z14" s="4"/>
      <c r="AA14" s="4"/>
      <c r="AB14" s="4"/>
      <c r="AC14" s="4"/>
      <c r="AD14" s="4"/>
      <c r="AE14" s="5"/>
      <c r="AF14" s="31"/>
    </row>
    <row r="15" spans="2:33" x14ac:dyDescent="0.25">
      <c r="B15" s="173">
        <v>9.6999999999999993</v>
      </c>
      <c r="C15" s="173">
        <v>9.6999999999999993</v>
      </c>
      <c r="D15" s="173">
        <v>2.0510000000000002</v>
      </c>
      <c r="E15" s="175">
        <v>95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s="173">
        <v>9.6999999999999993</v>
      </c>
      <c r="C16" s="173">
        <v>9.6999999999999993</v>
      </c>
      <c r="D16" s="173">
        <v>3</v>
      </c>
      <c r="E16" s="175">
        <v>95</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73">
        <v>9.6999999999999993</v>
      </c>
      <c r="C17" s="173">
        <v>9.6999999999999993</v>
      </c>
      <c r="D17" s="173">
        <v>3</v>
      </c>
      <c r="E17" s="175">
        <v>95</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73">
        <v>9.6999999999999993</v>
      </c>
      <c r="C18" s="173">
        <v>9.6999999999999993</v>
      </c>
      <c r="D18" s="173">
        <v>3</v>
      </c>
      <c r="E18" s="175">
        <v>100</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73">
        <v>9.6999999999999993</v>
      </c>
      <c r="C19" s="173">
        <v>9.6999999999999993</v>
      </c>
      <c r="D19" s="173">
        <v>3</v>
      </c>
      <c r="E19" s="175">
        <v>100</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73">
        <v>9.6999999999999993</v>
      </c>
      <c r="C20" s="173">
        <v>9.6999999999999993</v>
      </c>
      <c r="D20" s="173">
        <v>3</v>
      </c>
      <c r="E20" s="175">
        <v>101</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73">
        <v>9.6999999999999993</v>
      </c>
      <c r="C21" s="173">
        <v>9.6999999999999993</v>
      </c>
      <c r="D21" s="173">
        <v>3</v>
      </c>
      <c r="E21" s="175">
        <v>104</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73">
        <v>9.6999999999999993</v>
      </c>
      <c r="C22" s="173">
        <v>9.6999999999999993</v>
      </c>
      <c r="D22" s="173">
        <v>3</v>
      </c>
      <c r="E22" s="175">
        <v>106</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73">
        <v>9.6999999999999993</v>
      </c>
      <c r="C23" s="173">
        <v>9.6999999999999993</v>
      </c>
      <c r="D23" s="173">
        <v>3</v>
      </c>
      <c r="E23" s="175">
        <v>107</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73">
        <v>9.6999999999999993</v>
      </c>
      <c r="C24" s="173">
        <v>9.6999999999999993</v>
      </c>
      <c r="D24" s="173">
        <v>3</v>
      </c>
      <c r="E24" s="175">
        <v>107</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73">
        <v>9.6999999999999993</v>
      </c>
      <c r="C25" s="173">
        <v>9.6999999999999993</v>
      </c>
      <c r="D25" s="173">
        <v>3</v>
      </c>
      <c r="E25" s="175">
        <v>106</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73">
        <v>9.6999999999999993</v>
      </c>
      <c r="C26" s="173">
        <v>9.6999999999999993</v>
      </c>
      <c r="D26" s="173">
        <v>3</v>
      </c>
      <c r="E26" s="175">
        <v>94</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73">
        <v>9.6999999999999993</v>
      </c>
      <c r="C27" s="173">
        <v>9.6999999999999993</v>
      </c>
      <c r="D27" s="173">
        <v>3</v>
      </c>
      <c r="E27" s="175">
        <v>84</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73">
        <v>9.6999999999999993</v>
      </c>
      <c r="C28" s="173">
        <v>9.6999999999999993</v>
      </c>
      <c r="D28" s="173">
        <v>3</v>
      </c>
      <c r="E28" s="175">
        <v>75</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73">
        <v>9.6999999999999993</v>
      </c>
      <c r="C29" s="173">
        <v>9.6999999999999993</v>
      </c>
      <c r="D29" s="173">
        <v>3</v>
      </c>
      <c r="E29" s="175">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73">
        <v>9.6999999999999993</v>
      </c>
      <c r="C30" s="173">
        <v>9.6999999999999993</v>
      </c>
      <c r="D30" s="173">
        <v>3</v>
      </c>
      <c r="E30" s="175">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173">
        <v>9.6999999999999993</v>
      </c>
      <c r="C31" s="173">
        <v>9.6999999999999993</v>
      </c>
      <c r="D31" s="173">
        <v>3</v>
      </c>
      <c r="E31" s="175">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73">
        <v>9.6999999999999993</v>
      </c>
      <c r="C32" s="173">
        <v>9.6999999999999993</v>
      </c>
      <c r="D32" s="173">
        <v>3</v>
      </c>
      <c r="E32" s="175">
        <v>73</v>
      </c>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73">
        <v>9.6999999999999993</v>
      </c>
      <c r="C33" s="173">
        <v>9.6999999999999993</v>
      </c>
      <c r="D33" s="173">
        <v>3</v>
      </c>
      <c r="E33" s="175">
        <v>73</v>
      </c>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73">
        <v>9.6999999999999993</v>
      </c>
      <c r="C34" s="173">
        <v>9.6999999999999993</v>
      </c>
      <c r="D34" s="173">
        <v>3</v>
      </c>
      <c r="E34" s="175">
        <v>73</v>
      </c>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73">
        <v>9.6999999999999993</v>
      </c>
      <c r="C35" s="173">
        <v>9.6999999999999993</v>
      </c>
      <c r="D35" s="173">
        <v>2.6</v>
      </c>
      <c r="E35" s="175">
        <v>73</v>
      </c>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73">
        <v>9.6999999999999993</v>
      </c>
      <c r="C36" s="173">
        <v>9.6999999999999993</v>
      </c>
      <c r="D36" s="173">
        <v>2</v>
      </c>
      <c r="E36" s="172">
        <v>93</v>
      </c>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7">
    <cfRule type="expression" dxfId="567" priority="4">
      <formula>$T2="Stevens"</formula>
    </cfRule>
  </conditionalFormatting>
  <conditionalFormatting sqref="U2:X7">
    <cfRule type="expression" dxfId="566" priority="3">
      <formula>$T2="Alm_Hamre"</formula>
    </cfRule>
  </conditionalFormatting>
  <conditionalFormatting sqref="U2:X7">
    <cfRule type="expression" dxfId="565" priority="2">
      <formula>$T2="ICP_18"</formula>
    </cfRule>
  </conditionalFormatting>
  <conditionalFormatting sqref="U2:X7">
    <cfRule type="expression" dxfId="564" priority="1">
      <formula>$T$2="Stevens"</formula>
    </cfRule>
  </conditionalFormatting>
  <dataValidations count="2">
    <dataValidation type="list" allowBlank="1" showInputMessage="1" showErrorMessage="1" sqref="S2:S5" xr:uid="{6A3C428C-4460-41EC-A0B9-93A5C5CCC730}">
      <formula1>$A$67:$A$71</formula1>
    </dataValidation>
    <dataValidation type="list" allowBlank="1" showInputMessage="1" showErrorMessage="1" sqref="T2:T7" xr:uid="{0C069D0E-3D70-40FC-B4EF-DD2B727098BE}">
      <formula1>$A$60:$A$63</formula1>
    </dataValidation>
  </dataValidations>
  <pageMargins left="0.7" right="0.7" top="0.75" bottom="0.75" header="0.3" footer="0.3"/>
  <pageSetup paperSize="9" orientation="portrait" horizontalDpi="300" verticalDpi="300"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9385-4827-45D6-BE5D-6B53D62938A1}">
  <sheetPr codeName="Sheet79">
    <tabColor theme="4" tint="0.39997558519241921"/>
  </sheetPr>
  <dimension ref="A1:AG71"/>
  <sheetViews>
    <sheetView zoomScale="70" zoomScaleNormal="70" workbookViewId="0">
      <selection activeCell="N14" sqref="N1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2.4</v>
      </c>
      <c r="S3" s="113" t="s">
        <v>224</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4" si="1">R3</f>
        <v>2.4</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7.5</v>
      </c>
      <c r="R6" s="113">
        <v>13.7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13.7</v>
      </c>
      <c r="R7" s="113">
        <v>20</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23</v>
      </c>
      <c r="R9" s="113">
        <v>26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26</v>
      </c>
      <c r="R10" s="113">
        <v>35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35</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73</v>
      </c>
      <c r="G12" s="49">
        <v>3.24</v>
      </c>
      <c r="H12" s="50">
        <v>1.23</v>
      </c>
      <c r="I12" s="50" t="s">
        <v>200</v>
      </c>
      <c r="J12" s="51" t="s">
        <v>199</v>
      </c>
      <c r="K12" s="4"/>
      <c r="L12" s="49">
        <v>11</v>
      </c>
      <c r="M12" s="50">
        <v>34</v>
      </c>
      <c r="N12" s="51">
        <v>0</v>
      </c>
      <c r="P12" s="113">
        <v>11</v>
      </c>
      <c r="Q12" s="113">
        <f t="shared" si="1"/>
        <v>40</v>
      </c>
      <c r="R12" s="113">
        <v>43</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84</v>
      </c>
      <c r="G13" s="49">
        <v>3.3</v>
      </c>
      <c r="H13" s="50">
        <v>3</v>
      </c>
      <c r="I13" s="50" t="s">
        <v>198</v>
      </c>
      <c r="J13" s="51" t="s">
        <v>199</v>
      </c>
      <c r="K13" s="4"/>
      <c r="L13" s="49">
        <v>12</v>
      </c>
      <c r="M13" s="50">
        <v>51</v>
      </c>
      <c r="N13" s="51">
        <v>0</v>
      </c>
      <c r="P13" s="113">
        <v>12</v>
      </c>
      <c r="Q13" s="113">
        <f t="shared" si="1"/>
        <v>43</v>
      </c>
      <c r="R13" s="113">
        <v>47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2.9350000000000001</v>
      </c>
      <c r="E14">
        <v>84</v>
      </c>
      <c r="G14" s="49">
        <v>3.4</v>
      </c>
      <c r="H14" s="50">
        <v>3</v>
      </c>
      <c r="I14" s="50" t="s">
        <v>198</v>
      </c>
      <c r="J14" s="51" t="s">
        <v>199</v>
      </c>
      <c r="K14" s="4"/>
      <c r="L14" s="110">
        <v>13</v>
      </c>
      <c r="M14" s="111">
        <f>SUM(D2:D36)-5</f>
        <v>71.3</v>
      </c>
      <c r="N14" s="112">
        <v>0</v>
      </c>
      <c r="P14" s="113">
        <v>13</v>
      </c>
      <c r="Q14" s="113">
        <f t="shared" si="1"/>
        <v>47</v>
      </c>
      <c r="R14" s="113">
        <v>51</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75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73</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73</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2.6</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63" priority="4">
      <formula>$T2="Stevens"</formula>
    </cfRule>
  </conditionalFormatting>
  <conditionalFormatting sqref="U2:X14">
    <cfRule type="expression" dxfId="562" priority="3">
      <formula>$T2="Alm_Hamre"</formula>
    </cfRule>
  </conditionalFormatting>
  <conditionalFormatting sqref="U2:X14">
    <cfRule type="expression" dxfId="561" priority="2">
      <formula>$T2="ICP_18"</formula>
    </cfRule>
  </conditionalFormatting>
  <conditionalFormatting sqref="U2:X14">
    <cfRule type="expression" dxfId="560" priority="1">
      <formula>$T$2="Stevens"</formula>
    </cfRule>
  </conditionalFormatting>
  <dataValidations count="2">
    <dataValidation type="list" allowBlank="1" showInputMessage="1" showErrorMessage="1" sqref="S2:S14" xr:uid="{46762396-72CD-46A1-A9D1-0C51FE815E05}">
      <formula1>$A$67:$A$71</formula1>
    </dataValidation>
    <dataValidation type="list" allowBlank="1" showInputMessage="1" showErrorMessage="1" sqref="T2:T14" xr:uid="{A3A8A4EE-77A6-4F46-8BA7-46FC0133ADF4}">
      <formula1>$A$60:$A$63</formula1>
    </dataValidation>
  </dataValidations>
  <pageMargins left="0.7" right="0.7" top="0.75" bottom="0.75" header="0.3" footer="0.3"/>
  <pageSetup paperSize="9" orientation="portrait" horizontalDpi="300" verticalDpi="300"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B740-27DB-4708-892F-6AA1B2A0AF69}">
  <sheetPr>
    <tabColor theme="4" tint="0.39997558519241921"/>
  </sheetPr>
  <dimension ref="A1:AG71"/>
  <sheetViews>
    <sheetView zoomScale="70" zoomScaleNormal="70" workbookViewId="0">
      <selection activeCell="AD16" sqref="AD16"/>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2.4</v>
      </c>
      <c r="S3" s="113" t="s">
        <v>224</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4" si="1">R3</f>
        <v>2.4</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7.5</v>
      </c>
      <c r="R6" s="113">
        <v>13.7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13.7</v>
      </c>
      <c r="R7" s="113">
        <v>20</v>
      </c>
      <c r="S7" s="113" t="s">
        <v>225</v>
      </c>
      <c r="T7" s="105" t="s">
        <v>227</v>
      </c>
      <c r="U7" s="105">
        <v>0.5</v>
      </c>
      <c r="V7" s="105">
        <v>0.25</v>
      </c>
      <c r="W7" s="105">
        <v>2.5</v>
      </c>
      <c r="X7" s="105">
        <v>2.5</v>
      </c>
      <c r="Y7" s="105">
        <v>0</v>
      </c>
      <c r="Z7" s="105">
        <v>0</v>
      </c>
      <c r="AA7" s="105">
        <v>0</v>
      </c>
      <c r="AB7" s="105">
        <v>9</v>
      </c>
      <c r="AC7" s="105">
        <v>0.8</v>
      </c>
      <c r="AD7" s="31">
        <v>1.25</v>
      </c>
      <c r="AE7" s="169">
        <v>2</v>
      </c>
      <c r="AF7" s="31">
        <v>0.8</v>
      </c>
      <c r="AG7" s="170">
        <v>2</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23</v>
      </c>
      <c r="S8" s="113" t="s">
        <v>225</v>
      </c>
      <c r="T8" s="105" t="s">
        <v>227</v>
      </c>
      <c r="U8" s="105">
        <v>0.5</v>
      </c>
      <c r="V8" s="105">
        <v>0.25</v>
      </c>
      <c r="W8" s="105">
        <v>2.5</v>
      </c>
      <c r="X8" s="105">
        <v>2.5</v>
      </c>
      <c r="Y8" s="105">
        <v>0</v>
      </c>
      <c r="Z8" s="105">
        <v>0</v>
      </c>
      <c r="AA8" s="105">
        <v>0</v>
      </c>
      <c r="AB8" s="105">
        <v>9</v>
      </c>
      <c r="AC8" s="105">
        <v>0.8</v>
      </c>
      <c r="AD8" s="31">
        <v>1.25</v>
      </c>
      <c r="AE8" s="169">
        <v>2</v>
      </c>
      <c r="AF8" s="31">
        <v>0.8</v>
      </c>
      <c r="AG8" s="170">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23</v>
      </c>
      <c r="R9" s="113">
        <v>26</v>
      </c>
      <c r="S9" s="113" t="s">
        <v>225</v>
      </c>
      <c r="T9" s="105" t="s">
        <v>227</v>
      </c>
      <c r="U9" s="105">
        <v>0.5</v>
      </c>
      <c r="V9" s="105">
        <v>0.25</v>
      </c>
      <c r="W9" s="105">
        <v>2.5</v>
      </c>
      <c r="X9" s="105">
        <v>2.5</v>
      </c>
      <c r="Y9" s="105">
        <v>0</v>
      </c>
      <c r="Z9" s="105">
        <v>0</v>
      </c>
      <c r="AA9" s="105">
        <v>0</v>
      </c>
      <c r="AB9" s="105">
        <v>9</v>
      </c>
      <c r="AC9" s="105">
        <v>0.8</v>
      </c>
      <c r="AD9" s="31">
        <v>1.25</v>
      </c>
      <c r="AE9" s="169">
        <v>2</v>
      </c>
      <c r="AF9" s="31">
        <v>0.8</v>
      </c>
      <c r="AG9" s="170">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26</v>
      </c>
      <c r="R10" s="113">
        <v>35</v>
      </c>
      <c r="S10" s="113" t="s">
        <v>225</v>
      </c>
      <c r="T10" s="105" t="s">
        <v>227</v>
      </c>
      <c r="U10" s="105">
        <v>0.5</v>
      </c>
      <c r="V10" s="105">
        <v>0.25</v>
      </c>
      <c r="W10" s="105">
        <v>2.5</v>
      </c>
      <c r="X10" s="105">
        <v>2.5</v>
      </c>
      <c r="Y10" s="105">
        <v>0</v>
      </c>
      <c r="Z10" s="105">
        <v>0</v>
      </c>
      <c r="AA10" s="105">
        <v>0</v>
      </c>
      <c r="AB10" s="105">
        <v>9</v>
      </c>
      <c r="AC10" s="105">
        <v>0.8</v>
      </c>
      <c r="AD10" s="31">
        <v>1.25</v>
      </c>
      <c r="AE10" s="169">
        <v>2</v>
      </c>
      <c r="AF10" s="31">
        <v>1.25</v>
      </c>
      <c r="AG10" s="170">
        <v>2</v>
      </c>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35</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73</v>
      </c>
      <c r="G12" s="49">
        <v>3.24</v>
      </c>
      <c r="H12" s="50">
        <v>1.23</v>
      </c>
      <c r="I12" s="50" t="s">
        <v>200</v>
      </c>
      <c r="J12" s="51" t="s">
        <v>199</v>
      </c>
      <c r="K12" s="4"/>
      <c r="L12" s="49">
        <v>11</v>
      </c>
      <c r="M12" s="50">
        <v>34</v>
      </c>
      <c r="N12" s="51">
        <v>0</v>
      </c>
      <c r="P12" s="113">
        <v>11</v>
      </c>
      <c r="Q12" s="113">
        <f t="shared" si="1"/>
        <v>40</v>
      </c>
      <c r="R12" s="113">
        <v>43</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84</v>
      </c>
      <c r="G13" s="49">
        <v>3.3</v>
      </c>
      <c r="H13" s="50">
        <v>3</v>
      </c>
      <c r="I13" s="50" t="s">
        <v>198</v>
      </c>
      <c r="J13" s="51" t="s">
        <v>199</v>
      </c>
      <c r="K13" s="4"/>
      <c r="L13" s="49">
        <v>12</v>
      </c>
      <c r="M13" s="50">
        <v>51</v>
      </c>
      <c r="N13" s="51">
        <v>0</v>
      </c>
      <c r="P13" s="113">
        <v>12</v>
      </c>
      <c r="Q13" s="113">
        <f t="shared" si="1"/>
        <v>43</v>
      </c>
      <c r="R13" s="113">
        <v>47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2.9350000000000001</v>
      </c>
      <c r="E14">
        <v>84</v>
      </c>
      <c r="G14" s="49">
        <v>3.4</v>
      </c>
      <c r="H14" s="50">
        <v>3</v>
      </c>
      <c r="I14" s="50" t="s">
        <v>198</v>
      </c>
      <c r="J14" s="51" t="s">
        <v>199</v>
      </c>
      <c r="K14" s="4"/>
      <c r="L14" s="110">
        <v>13</v>
      </c>
      <c r="M14" s="111">
        <f>SUM(D2:D36)-5</f>
        <v>71.3</v>
      </c>
      <c r="N14" s="112">
        <v>0</v>
      </c>
      <c r="P14" s="113">
        <v>13</v>
      </c>
      <c r="Q14" s="113">
        <f t="shared" si="1"/>
        <v>47</v>
      </c>
      <c r="R14" s="113">
        <v>51</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75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73</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73</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2.6</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59" priority="4">
      <formula>$T2="Stevens"</formula>
    </cfRule>
  </conditionalFormatting>
  <conditionalFormatting sqref="U2:X14">
    <cfRule type="expression" dxfId="558" priority="3">
      <formula>$T2="Alm_Hamre"</formula>
    </cfRule>
  </conditionalFormatting>
  <conditionalFormatting sqref="U2:X14">
    <cfRule type="expression" dxfId="557" priority="2">
      <formula>$T2="ICP_18"</formula>
    </cfRule>
  </conditionalFormatting>
  <conditionalFormatting sqref="U2:X14">
    <cfRule type="expression" dxfId="556" priority="1">
      <formula>$T$2="Stevens"</formula>
    </cfRule>
  </conditionalFormatting>
  <dataValidations count="2">
    <dataValidation type="list" allowBlank="1" showInputMessage="1" showErrorMessage="1" sqref="T2:T14" xr:uid="{898A2553-7144-4A8C-B388-2B9B464B48A3}">
      <formula1>$A$60:$A$63</formula1>
    </dataValidation>
    <dataValidation type="list" allowBlank="1" showInputMessage="1" showErrorMessage="1" sqref="S2:S14" xr:uid="{474979B9-75E7-4F98-9570-1D9EB6FD2A0B}">
      <formula1>$A$67:$A$71</formula1>
    </dataValidation>
  </dataValidations>
  <pageMargins left="0.7" right="0.7" top="0.75" bottom="0.75" header="0.3" footer="0.3"/>
  <pageSetup paperSize="9" orientation="portrait" horizontalDpi="300" verticalDpi="300"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8136-1E84-4DB1-BEF1-BACE881A09C5}">
  <sheetPr>
    <tabColor theme="4" tint="0.39997558519241921"/>
  </sheetPr>
  <dimension ref="A1:AG71"/>
  <sheetViews>
    <sheetView zoomScale="70" zoomScaleNormal="70" workbookViewId="0">
      <selection activeCell="R48" sqref="R4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2.4</v>
      </c>
      <c r="S3" s="113" t="s">
        <v>224</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4" si="1">R3</f>
        <v>2.4</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7.5</v>
      </c>
      <c r="R6" s="113">
        <v>13.7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13.7</v>
      </c>
      <c r="R7" s="113">
        <v>20</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23</v>
      </c>
      <c r="R9" s="113">
        <v>26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26</v>
      </c>
      <c r="R10" s="113">
        <v>35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35</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73</v>
      </c>
      <c r="G12" s="49">
        <v>3.24</v>
      </c>
      <c r="H12" s="50">
        <v>1.23</v>
      </c>
      <c r="I12" s="50" t="s">
        <v>200</v>
      </c>
      <c r="J12" s="51" t="s">
        <v>199</v>
      </c>
      <c r="K12" s="4"/>
      <c r="L12" s="49">
        <v>11</v>
      </c>
      <c r="M12" s="50">
        <v>34</v>
      </c>
      <c r="N12" s="51">
        <v>0</v>
      </c>
      <c r="P12" s="113">
        <v>11</v>
      </c>
      <c r="Q12" s="113">
        <f t="shared" si="1"/>
        <v>40</v>
      </c>
      <c r="R12" s="113">
        <v>43</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84</v>
      </c>
      <c r="G13" s="49">
        <v>3.3</v>
      </c>
      <c r="H13" s="50">
        <v>3</v>
      </c>
      <c r="I13" s="50" t="s">
        <v>198</v>
      </c>
      <c r="J13" s="51" t="s">
        <v>199</v>
      </c>
      <c r="K13" s="4"/>
      <c r="L13" s="49">
        <v>12</v>
      </c>
      <c r="M13" s="50">
        <v>51</v>
      </c>
      <c r="N13" s="51">
        <v>0</v>
      </c>
      <c r="P13" s="113">
        <v>12</v>
      </c>
      <c r="Q13" s="113">
        <f t="shared" si="1"/>
        <v>43</v>
      </c>
      <c r="R13" s="113">
        <v>47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2.9350000000000001</v>
      </c>
      <c r="E14">
        <v>84</v>
      </c>
      <c r="G14" s="49">
        <v>3.4</v>
      </c>
      <c r="H14" s="50">
        <v>3</v>
      </c>
      <c r="I14" s="50" t="s">
        <v>198</v>
      </c>
      <c r="J14" s="51" t="s">
        <v>199</v>
      </c>
      <c r="K14" s="4"/>
      <c r="L14" s="110">
        <v>13</v>
      </c>
      <c r="M14" s="111">
        <f>SUM(D2:D36)-5</f>
        <v>71.3</v>
      </c>
      <c r="N14" s="112">
        <v>0</v>
      </c>
      <c r="P14" s="113">
        <v>13</v>
      </c>
      <c r="Q14" s="113">
        <f t="shared" si="1"/>
        <v>47</v>
      </c>
      <c r="R14" s="113">
        <v>51</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75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73</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73</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2.6</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55" priority="4">
      <formula>$T2="Stevens"</formula>
    </cfRule>
  </conditionalFormatting>
  <conditionalFormatting sqref="U2:X14">
    <cfRule type="expression" dxfId="554" priority="3">
      <formula>$T2="Alm_Hamre"</formula>
    </cfRule>
  </conditionalFormatting>
  <conditionalFormatting sqref="U2:X14">
    <cfRule type="expression" dxfId="553" priority="2">
      <formula>$T2="ICP_18"</formula>
    </cfRule>
  </conditionalFormatting>
  <conditionalFormatting sqref="U2:X14">
    <cfRule type="expression" dxfId="552" priority="1">
      <formula>$T$2="Stevens"</formula>
    </cfRule>
  </conditionalFormatting>
  <dataValidations count="2">
    <dataValidation type="list" allowBlank="1" showInputMessage="1" showErrorMessage="1" sqref="S2:S14" xr:uid="{8D8D17BF-5918-4114-A034-4D8F69627A6B}">
      <formula1>$A$67:$A$71</formula1>
    </dataValidation>
    <dataValidation type="list" allowBlank="1" showInputMessage="1" showErrorMessage="1" sqref="T2:T14" xr:uid="{ABD65298-9479-4097-88EA-F752B67D58BC}">
      <formula1>$A$60:$A$63</formula1>
    </dataValidation>
  </dataValidations>
  <pageMargins left="0.7" right="0.7" top="0.75" bottom="0.75" header="0.3" footer="0.3"/>
  <pageSetup paperSize="9" orientation="portrait" horizontalDpi="300" verticalDpi="300"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CF38-768F-4B86-9DEC-EB30A9AC13F4}">
  <sheetPr>
    <tabColor theme="4" tint="0.39997558519241921"/>
  </sheetPr>
  <dimension ref="A1:AG71"/>
  <sheetViews>
    <sheetView zoomScale="70" zoomScaleNormal="70" workbookViewId="0">
      <selection activeCell="R48" sqref="R4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2.4</v>
      </c>
      <c r="S3" s="113" t="s">
        <v>224</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4" si="1">R3</f>
        <v>2.4</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7.5</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7.5</v>
      </c>
      <c r="R6" s="113">
        <v>13.7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13.7</v>
      </c>
      <c r="R7" s="113">
        <v>20</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20</v>
      </c>
      <c r="R8" s="113">
        <v>23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23</v>
      </c>
      <c r="R9" s="113">
        <v>26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26</v>
      </c>
      <c r="R10" s="113">
        <v>35</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35</v>
      </c>
      <c r="R11" s="113">
        <v>40</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73</v>
      </c>
      <c r="G12" s="49">
        <v>3.24</v>
      </c>
      <c r="H12" s="50">
        <v>1.23</v>
      </c>
      <c r="I12" s="50" t="s">
        <v>200</v>
      </c>
      <c r="J12" s="51" t="s">
        <v>199</v>
      </c>
      <c r="K12" s="4"/>
      <c r="L12" s="49">
        <v>11</v>
      </c>
      <c r="M12" s="50">
        <v>34</v>
      </c>
      <c r="N12" s="51">
        <v>0</v>
      </c>
      <c r="P12" s="113">
        <v>11</v>
      </c>
      <c r="Q12" s="113">
        <f t="shared" si="1"/>
        <v>40</v>
      </c>
      <c r="R12" s="113">
        <v>43</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84</v>
      </c>
      <c r="G13" s="49">
        <v>3.3</v>
      </c>
      <c r="H13" s="50">
        <v>3</v>
      </c>
      <c r="I13" s="50" t="s">
        <v>198</v>
      </c>
      <c r="J13" s="51" t="s">
        <v>199</v>
      </c>
      <c r="K13" s="4"/>
      <c r="L13" s="49">
        <v>12</v>
      </c>
      <c r="M13" s="50">
        <v>51</v>
      </c>
      <c r="N13" s="51">
        <v>0</v>
      </c>
      <c r="P13" s="113">
        <v>12</v>
      </c>
      <c r="Q13" s="113">
        <f t="shared" si="1"/>
        <v>43</v>
      </c>
      <c r="R13" s="113">
        <v>47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2.9350000000000001</v>
      </c>
      <c r="E14">
        <v>84</v>
      </c>
      <c r="G14" s="49">
        <v>3.4</v>
      </c>
      <c r="H14" s="50">
        <v>3</v>
      </c>
      <c r="I14" s="50" t="s">
        <v>198</v>
      </c>
      <c r="J14" s="51" t="s">
        <v>199</v>
      </c>
      <c r="K14" s="4"/>
      <c r="L14" s="110">
        <v>13</v>
      </c>
      <c r="M14" s="111">
        <f>SUM(D2:D36)-5</f>
        <v>71.3</v>
      </c>
      <c r="N14" s="112">
        <v>0</v>
      </c>
      <c r="P14" s="113">
        <v>13</v>
      </c>
      <c r="Q14" s="113">
        <f t="shared" si="1"/>
        <v>47</v>
      </c>
      <c r="R14" s="113">
        <v>51</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75</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73</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73</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2.6</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51" priority="4">
      <formula>$T2="Stevens"</formula>
    </cfRule>
  </conditionalFormatting>
  <conditionalFormatting sqref="U2:X14">
    <cfRule type="expression" dxfId="550" priority="3">
      <formula>$T2="Alm_Hamre"</formula>
    </cfRule>
  </conditionalFormatting>
  <conditionalFormatting sqref="U2:X14">
    <cfRule type="expression" dxfId="549" priority="2">
      <formula>$T2="ICP_18"</formula>
    </cfRule>
  </conditionalFormatting>
  <conditionalFormatting sqref="U2:X14">
    <cfRule type="expression" dxfId="548" priority="1">
      <formula>$T$2="Stevens"</formula>
    </cfRule>
  </conditionalFormatting>
  <dataValidations count="2">
    <dataValidation type="list" allowBlank="1" showInputMessage="1" showErrorMessage="1" sqref="T2:T14" xr:uid="{333C64F5-548C-4538-8EBA-57136C958260}">
      <formula1>$A$60:$A$63</formula1>
    </dataValidation>
    <dataValidation type="list" allowBlank="1" showInputMessage="1" showErrorMessage="1" sqref="S2:S14" xr:uid="{F7776F60-080A-4864-A6F4-CCB4E557B87B}">
      <formula1>$A$67:$A$71</formula1>
    </dataValidation>
  </dataValidations>
  <pageMargins left="0.7" right="0.7" top="0.75" bottom="0.75" header="0.3" footer="0.3"/>
  <pageSetup paperSize="9" orientation="portrait" horizontalDpi="300" verticalDpi="300"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3576C-AC15-4A73-A5D0-D70211A0B630}">
  <sheetPr>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1.8</v>
      </c>
      <c r="R4" s="113">
        <v>2.4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2.4</v>
      </c>
      <c r="R5" s="113">
        <v>3.4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3.4</v>
      </c>
      <c r="R6" s="113">
        <v>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14.8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14.8</v>
      </c>
      <c r="R8" s="113">
        <v>32</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32</v>
      </c>
      <c r="R9" s="113">
        <v>36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8.8810000000000002</v>
      </c>
      <c r="D10">
        <v>2.403</v>
      </c>
      <c r="E10">
        <v>73</v>
      </c>
      <c r="G10" s="49">
        <v>2.89</v>
      </c>
      <c r="H10" s="50">
        <v>1.23</v>
      </c>
      <c r="I10" s="50" t="s">
        <v>200</v>
      </c>
      <c r="J10" s="51" t="s">
        <v>199</v>
      </c>
      <c r="K10" s="4"/>
      <c r="L10" s="49">
        <v>9</v>
      </c>
      <c r="M10" s="50">
        <v>17.399999999999999</v>
      </c>
      <c r="N10" s="51">
        <v>0</v>
      </c>
      <c r="P10" s="113">
        <v>9</v>
      </c>
      <c r="Q10" s="113">
        <f t="shared" si="1"/>
        <v>36</v>
      </c>
      <c r="R10" s="113">
        <v>40</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8.8810000000000002</v>
      </c>
      <c r="C11">
        <v>9.09</v>
      </c>
      <c r="D11">
        <v>2</v>
      </c>
      <c r="E11">
        <v>73</v>
      </c>
      <c r="G11" s="49">
        <v>3.165</v>
      </c>
      <c r="H11" s="50">
        <v>1.23</v>
      </c>
      <c r="I11" s="50" t="s">
        <v>200</v>
      </c>
      <c r="J11" s="51" t="s">
        <v>199</v>
      </c>
      <c r="K11" s="4"/>
      <c r="L11" s="49">
        <v>10</v>
      </c>
      <c r="M11" s="50">
        <v>25</v>
      </c>
      <c r="N11" s="51">
        <v>0</v>
      </c>
      <c r="P11" s="113">
        <v>10</v>
      </c>
      <c r="Q11" s="113">
        <f t="shared" si="1"/>
        <v>40</v>
      </c>
      <c r="R11" s="113">
        <v>45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9.09</v>
      </c>
      <c r="C12">
        <v>9.3000000000000007</v>
      </c>
      <c r="D12">
        <v>2</v>
      </c>
      <c r="E12">
        <v>86</v>
      </c>
      <c r="G12" s="49">
        <v>3.24</v>
      </c>
      <c r="H12" s="50">
        <v>1.23</v>
      </c>
      <c r="I12" s="50" t="s">
        <v>200</v>
      </c>
      <c r="J12" s="51" t="s">
        <v>199</v>
      </c>
      <c r="K12" s="4"/>
      <c r="L12" s="49">
        <v>11</v>
      </c>
      <c r="M12" s="50">
        <v>34</v>
      </c>
      <c r="N12" s="51">
        <v>0</v>
      </c>
      <c r="P12" s="113">
        <v>11</v>
      </c>
      <c r="Q12" s="113">
        <f t="shared" si="1"/>
        <v>45</v>
      </c>
      <c r="R12" s="113">
        <v>50</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9.3000000000000007</v>
      </c>
      <c r="C13">
        <v>9.3000000000000007</v>
      </c>
      <c r="D13">
        <v>2.2970000000000002</v>
      </c>
      <c r="E13">
        <v>86</v>
      </c>
      <c r="G13" s="49">
        <v>3.3</v>
      </c>
      <c r="H13" s="50">
        <v>3</v>
      </c>
      <c r="I13" s="50" t="s">
        <v>198</v>
      </c>
      <c r="J13" s="51" t="s">
        <v>199</v>
      </c>
      <c r="K13" s="4"/>
      <c r="L13" s="49">
        <v>12</v>
      </c>
      <c r="M13" s="50">
        <v>51</v>
      </c>
      <c r="N13" s="51">
        <v>0</v>
      </c>
      <c r="P13" s="113">
        <v>12</v>
      </c>
      <c r="Q13" s="113">
        <f t="shared" si="1"/>
        <v>50</v>
      </c>
      <c r="R13" s="113">
        <v>57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9.3000000000000007</v>
      </c>
      <c r="C14">
        <v>9.3000000000000007</v>
      </c>
      <c r="D14">
        <v>3</v>
      </c>
      <c r="E14">
        <v>76</v>
      </c>
      <c r="G14" s="49">
        <v>3.4</v>
      </c>
      <c r="H14" s="50">
        <v>3</v>
      </c>
      <c r="I14" s="50" t="s">
        <v>198</v>
      </c>
      <c r="J14" s="51" t="s">
        <v>199</v>
      </c>
      <c r="K14" s="4"/>
      <c r="L14" s="110">
        <v>13</v>
      </c>
      <c r="M14" s="111">
        <f>SUM(D2:D36)-5</f>
        <v>63.8</v>
      </c>
      <c r="N14" s="112">
        <v>0</v>
      </c>
      <c r="P14" s="113">
        <v>13</v>
      </c>
      <c r="Q14" s="113">
        <f t="shared" si="1"/>
        <v>57</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9.3000000000000007</v>
      </c>
      <c r="C15">
        <v>9.3000000000000007</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9.3000000000000007</v>
      </c>
      <c r="C16">
        <v>9.3000000000000007</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9.3000000000000007</v>
      </c>
      <c r="C17">
        <v>9.3000000000000007</v>
      </c>
      <c r="D17">
        <v>3</v>
      </c>
      <c r="E17">
        <v>74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9.3000000000000007</v>
      </c>
      <c r="C18">
        <v>9.3000000000000007</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9.3000000000000007</v>
      </c>
      <c r="C19">
        <v>9.3000000000000007</v>
      </c>
      <c r="D19">
        <v>3</v>
      </c>
      <c r="E19">
        <v>74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9.3000000000000007</v>
      </c>
      <c r="C20">
        <v>9.3000000000000007</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9.3000000000000007</v>
      </c>
      <c r="C21">
        <v>9.3000000000000007</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9.3000000000000007</v>
      </c>
      <c r="C22">
        <v>9.3000000000000007</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9.3000000000000007</v>
      </c>
      <c r="C23">
        <v>9.3000000000000007</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9.3000000000000007</v>
      </c>
      <c r="C24">
        <v>9.3000000000000007</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9.3000000000000007</v>
      </c>
      <c r="C25">
        <v>9.3000000000000007</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9.3000000000000007</v>
      </c>
      <c r="C26">
        <v>9.3000000000000007</v>
      </c>
      <c r="D26">
        <v>2.6</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9.3000000000000007</v>
      </c>
      <c r="C27">
        <v>9.3000000000000007</v>
      </c>
      <c r="D27">
        <v>2</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47" priority="4">
      <formula>$T2="Stevens"</formula>
    </cfRule>
  </conditionalFormatting>
  <conditionalFormatting sqref="U2:X14">
    <cfRule type="expression" dxfId="546" priority="3">
      <formula>$T2="Alm_Hamre"</formula>
    </cfRule>
  </conditionalFormatting>
  <conditionalFormatting sqref="U2:X14">
    <cfRule type="expression" dxfId="545" priority="2">
      <formula>$T2="ICP_18"</formula>
    </cfRule>
  </conditionalFormatting>
  <conditionalFormatting sqref="U2:X14">
    <cfRule type="expression" dxfId="544" priority="1">
      <formula>$T$2="Stevens"</formula>
    </cfRule>
  </conditionalFormatting>
  <dataValidations count="2">
    <dataValidation type="list" allowBlank="1" showInputMessage="1" showErrorMessage="1" sqref="S2:S14" xr:uid="{B1788E42-348B-4AFE-917B-5AC132AA4AE1}">
      <formula1>$A$67:$A$71</formula1>
    </dataValidation>
    <dataValidation type="list" allowBlank="1" showInputMessage="1" showErrorMessage="1" sqref="T2:T14" xr:uid="{AE9C7FF0-E566-4E92-B01F-E2F3719C87D5}">
      <formula1>$A$60:$A$63</formula1>
    </dataValidation>
  </dataValidations>
  <pageMargins left="0.7" right="0.7" top="0.75" bottom="0.75" header="0.3" footer="0.3"/>
  <pageSetup paperSize="9" orientation="portrait" horizontalDpi="300" verticalDpi="300" r:id="rId1"/>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DD77-2E48-42DD-8D71-2B887CF3A7F7}">
  <sheetPr>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1.8</v>
      </c>
      <c r="R4" s="113">
        <v>2.4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2.4</v>
      </c>
      <c r="R5" s="113">
        <v>3.4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3.4</v>
      </c>
      <c r="R6" s="113">
        <v>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14.8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14.8</v>
      </c>
      <c r="R8" s="113">
        <v>32</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32</v>
      </c>
      <c r="R9" s="113">
        <v>36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8.8810000000000002</v>
      </c>
      <c r="D10">
        <v>2.403</v>
      </c>
      <c r="E10">
        <v>73</v>
      </c>
      <c r="G10" s="49">
        <v>2.89</v>
      </c>
      <c r="H10" s="50">
        <v>1.23</v>
      </c>
      <c r="I10" s="50" t="s">
        <v>200</v>
      </c>
      <c r="J10" s="51" t="s">
        <v>199</v>
      </c>
      <c r="K10" s="4"/>
      <c r="L10" s="49">
        <v>9</v>
      </c>
      <c r="M10" s="50">
        <v>17.399999999999999</v>
      </c>
      <c r="N10" s="51">
        <v>0</v>
      </c>
      <c r="P10" s="113">
        <v>9</v>
      </c>
      <c r="Q10" s="113">
        <f t="shared" si="1"/>
        <v>36</v>
      </c>
      <c r="R10" s="113">
        <v>40</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8.8810000000000002</v>
      </c>
      <c r="C11">
        <v>9.09</v>
      </c>
      <c r="D11">
        <v>2</v>
      </c>
      <c r="E11">
        <v>73</v>
      </c>
      <c r="G11" s="49">
        <v>3.165</v>
      </c>
      <c r="H11" s="50">
        <v>1.23</v>
      </c>
      <c r="I11" s="50" t="s">
        <v>200</v>
      </c>
      <c r="J11" s="51" t="s">
        <v>199</v>
      </c>
      <c r="K11" s="4"/>
      <c r="L11" s="49">
        <v>10</v>
      </c>
      <c r="M11" s="50">
        <v>25</v>
      </c>
      <c r="N11" s="51">
        <v>0</v>
      </c>
      <c r="P11" s="113">
        <v>10</v>
      </c>
      <c r="Q11" s="113">
        <f t="shared" si="1"/>
        <v>40</v>
      </c>
      <c r="R11" s="113">
        <v>45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9.09</v>
      </c>
      <c r="C12">
        <v>9.3000000000000007</v>
      </c>
      <c r="D12">
        <v>2</v>
      </c>
      <c r="E12">
        <v>86</v>
      </c>
      <c r="G12" s="49">
        <v>3.24</v>
      </c>
      <c r="H12" s="50">
        <v>1.23</v>
      </c>
      <c r="I12" s="50" t="s">
        <v>200</v>
      </c>
      <c r="J12" s="51" t="s">
        <v>199</v>
      </c>
      <c r="K12" s="4"/>
      <c r="L12" s="49">
        <v>11</v>
      </c>
      <c r="M12" s="50">
        <v>34</v>
      </c>
      <c r="N12" s="51">
        <v>0</v>
      </c>
      <c r="P12" s="113">
        <v>11</v>
      </c>
      <c r="Q12" s="113">
        <f t="shared" si="1"/>
        <v>45</v>
      </c>
      <c r="R12" s="113">
        <v>50</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9.3000000000000007</v>
      </c>
      <c r="C13">
        <v>9.3000000000000007</v>
      </c>
      <c r="D13">
        <v>2.2970000000000002</v>
      </c>
      <c r="E13">
        <v>86</v>
      </c>
      <c r="G13" s="49">
        <v>3.3</v>
      </c>
      <c r="H13" s="50">
        <v>3</v>
      </c>
      <c r="I13" s="50" t="s">
        <v>198</v>
      </c>
      <c r="J13" s="51" t="s">
        <v>199</v>
      </c>
      <c r="K13" s="4"/>
      <c r="L13" s="49">
        <v>12</v>
      </c>
      <c r="M13" s="50">
        <v>51</v>
      </c>
      <c r="N13" s="51">
        <v>0</v>
      </c>
      <c r="P13" s="113">
        <v>12</v>
      </c>
      <c r="Q13" s="113">
        <f t="shared" si="1"/>
        <v>50</v>
      </c>
      <c r="R13" s="113">
        <v>57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9.3000000000000007</v>
      </c>
      <c r="C14">
        <v>9.3000000000000007</v>
      </c>
      <c r="D14">
        <v>3</v>
      </c>
      <c r="E14">
        <v>76</v>
      </c>
      <c r="G14" s="49">
        <v>3.4</v>
      </c>
      <c r="H14" s="50">
        <v>3</v>
      </c>
      <c r="I14" s="50" t="s">
        <v>198</v>
      </c>
      <c r="J14" s="51" t="s">
        <v>199</v>
      </c>
      <c r="K14" s="4"/>
      <c r="L14" s="110">
        <v>13</v>
      </c>
      <c r="M14" s="111">
        <f>SUM(D2:D36)-5</f>
        <v>63.8</v>
      </c>
      <c r="N14" s="112">
        <v>0</v>
      </c>
      <c r="P14" s="113">
        <v>13</v>
      </c>
      <c r="Q14" s="113">
        <f t="shared" si="1"/>
        <v>57</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9.3000000000000007</v>
      </c>
      <c r="C15">
        <v>9.3000000000000007</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9.3000000000000007</v>
      </c>
      <c r="C16">
        <v>9.3000000000000007</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9.3000000000000007</v>
      </c>
      <c r="C17">
        <v>9.3000000000000007</v>
      </c>
      <c r="D17">
        <v>3</v>
      </c>
      <c r="E17">
        <v>74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9.3000000000000007</v>
      </c>
      <c r="C18">
        <v>9.3000000000000007</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9.3000000000000007</v>
      </c>
      <c r="C19">
        <v>9.3000000000000007</v>
      </c>
      <c r="D19">
        <v>3</v>
      </c>
      <c r="E19">
        <v>74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9.3000000000000007</v>
      </c>
      <c r="C20">
        <v>9.3000000000000007</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9.3000000000000007</v>
      </c>
      <c r="C21">
        <v>9.3000000000000007</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9.3000000000000007</v>
      </c>
      <c r="C22">
        <v>9.3000000000000007</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9.3000000000000007</v>
      </c>
      <c r="C23">
        <v>9.3000000000000007</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9.3000000000000007</v>
      </c>
      <c r="C24">
        <v>9.3000000000000007</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9.3000000000000007</v>
      </c>
      <c r="C25">
        <v>9.3000000000000007</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9.3000000000000007</v>
      </c>
      <c r="C26">
        <v>9.3000000000000007</v>
      </c>
      <c r="D26">
        <v>2.6</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9.3000000000000007</v>
      </c>
      <c r="C27">
        <v>9.3000000000000007</v>
      </c>
      <c r="D27">
        <v>2</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43" priority="4">
      <formula>$T2="Stevens"</formula>
    </cfRule>
  </conditionalFormatting>
  <conditionalFormatting sqref="U2:X14">
    <cfRule type="expression" dxfId="542" priority="3">
      <formula>$T2="Alm_Hamre"</formula>
    </cfRule>
  </conditionalFormatting>
  <conditionalFormatting sqref="U2:X14">
    <cfRule type="expression" dxfId="541" priority="2">
      <formula>$T2="ICP_18"</formula>
    </cfRule>
  </conditionalFormatting>
  <conditionalFormatting sqref="U2:X14">
    <cfRule type="expression" dxfId="540" priority="1">
      <formula>$T$2="Stevens"</formula>
    </cfRule>
  </conditionalFormatting>
  <dataValidations count="2">
    <dataValidation type="list" allowBlank="1" showInputMessage="1" showErrorMessage="1" sqref="S2:S14" xr:uid="{84392604-95EA-4411-90C7-93412B33CF53}">
      <formula1>$A$67:$A$71</formula1>
    </dataValidation>
    <dataValidation type="list" allowBlank="1" showInputMessage="1" showErrorMessage="1" sqref="T2:T14" xr:uid="{5540C9A8-321A-4C60-AA4E-353F7A865932}">
      <formula1>$A$60:$A$63</formula1>
    </dataValidation>
  </dataValidation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dimension ref="A3:AS39"/>
  <sheetViews>
    <sheetView workbookViewId="0">
      <pane xSplit="13" ySplit="5" topLeftCell="N6" activePane="bottomRight" state="frozen"/>
      <selection activeCell="C39" sqref="C39:C40"/>
      <selection pane="topRight" activeCell="C39" sqref="C39:C40"/>
      <selection pane="bottomLeft" activeCell="C39" sqref="C39:C40"/>
      <selection pane="bottomRight" activeCell="C15" sqref="C15"/>
    </sheetView>
  </sheetViews>
  <sheetFormatPr defaultRowHeight="15" x14ac:dyDescent="0.25"/>
  <cols>
    <col min="1" max="1" width="12.42578125" bestFit="1" customWidth="1"/>
    <col min="2" max="2" width="22.85546875" customWidth="1"/>
    <col min="3" max="4" width="12.42578125" customWidth="1"/>
    <col min="5" max="5" width="16.7109375" bestFit="1" customWidth="1"/>
    <col min="6" max="6" width="16.7109375" customWidth="1"/>
    <col min="13" max="13" width="5.85546875" customWidth="1"/>
    <col min="14" max="14" width="18.140625" bestFit="1" customWidth="1"/>
    <col min="15" max="15" width="15.7109375" bestFit="1" customWidth="1"/>
  </cols>
  <sheetData>
    <row r="3" spans="1:45" x14ac:dyDescent="0.25">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row>
    <row r="4" spans="1:45" ht="15.75" thickBot="1" x14ac:dyDescent="0.3"/>
    <row r="5" spans="1:45" ht="16.5" thickTop="1" thickBot="1" x14ac:dyDescent="0.3">
      <c r="A5" s="52" t="s">
        <v>125</v>
      </c>
      <c r="B5" s="53" t="s">
        <v>124</v>
      </c>
      <c r="C5" t="s">
        <v>188</v>
      </c>
      <c r="D5" t="s">
        <v>149</v>
      </c>
      <c r="E5" s="14" t="s">
        <v>88</v>
      </c>
      <c r="F5" s="33" t="s">
        <v>93</v>
      </c>
      <c r="G5" s="211" t="s">
        <v>90</v>
      </c>
      <c r="H5" s="211"/>
      <c r="I5" s="211"/>
      <c r="J5" s="211"/>
      <c r="K5" s="211"/>
      <c r="L5" s="211"/>
      <c r="M5" s="211"/>
      <c r="N5" s="212" t="s">
        <v>92</v>
      </c>
      <c r="O5" s="211"/>
      <c r="P5" s="211"/>
      <c r="Q5" s="211"/>
      <c r="R5" s="211"/>
      <c r="S5" s="211"/>
      <c r="T5" s="213"/>
      <c r="U5" s="212" t="s">
        <v>98</v>
      </c>
      <c r="V5" s="211"/>
      <c r="W5" s="211"/>
      <c r="X5" s="211"/>
      <c r="Y5" s="211"/>
      <c r="Z5" s="211"/>
      <c r="AA5" s="213"/>
    </row>
    <row r="6" spans="1:45" ht="15.75" thickBot="1" x14ac:dyDescent="0.3">
      <c r="A6" s="54">
        <f>PROJ!B19</f>
        <v>1</v>
      </c>
      <c r="B6" s="1" t="str">
        <f>PROJ!C19</f>
        <v>NoiseSTR_4000</v>
      </c>
      <c r="C6">
        <v>0</v>
      </c>
      <c r="D6" s="61">
        <v>1</v>
      </c>
      <c r="E6" t="s">
        <v>94</v>
      </c>
      <c r="F6" s="32" t="s">
        <v>94</v>
      </c>
      <c r="G6" s="194">
        <v>1</v>
      </c>
      <c r="H6" s="194">
        <v>9</v>
      </c>
      <c r="M6" s="63"/>
      <c r="N6" s="201" t="s">
        <v>413</v>
      </c>
      <c r="O6" s="194" t="s">
        <v>412</v>
      </c>
      <c r="U6" s="9" t="s">
        <v>100</v>
      </c>
      <c r="V6" t="s">
        <v>101</v>
      </c>
    </row>
    <row r="7" spans="1:45" ht="15.75" thickBot="1" x14ac:dyDescent="0.3">
      <c r="A7" s="54">
        <f>PROJ!B20</f>
        <v>2</v>
      </c>
      <c r="B7" s="1" t="str">
        <f>PROJ!C20</f>
        <v>Full_UB_4000</v>
      </c>
      <c r="C7">
        <v>0</v>
      </c>
      <c r="D7" s="61">
        <v>2</v>
      </c>
      <c r="E7" t="s">
        <v>222</v>
      </c>
      <c r="F7" s="32" t="s">
        <v>95</v>
      </c>
      <c r="G7" s="196">
        <v>8</v>
      </c>
      <c r="H7" s="196">
        <v>6</v>
      </c>
      <c r="M7" s="64"/>
      <c r="N7" s="65" t="s">
        <v>86</v>
      </c>
      <c r="O7" s="65" t="s">
        <v>82</v>
      </c>
      <c r="P7" s="4"/>
      <c r="Q7" s="4"/>
      <c r="R7" s="4"/>
      <c r="S7" s="4"/>
      <c r="T7" s="4"/>
      <c r="U7" s="9" t="s">
        <v>100</v>
      </c>
      <c r="V7" t="s">
        <v>101</v>
      </c>
      <c r="AK7" s="3"/>
      <c r="AL7" s="4"/>
      <c r="AM7" s="4"/>
      <c r="AN7" s="4"/>
      <c r="AO7" s="4"/>
      <c r="AP7" s="4"/>
      <c r="AQ7" s="4"/>
      <c r="AR7" s="9"/>
      <c r="AS7" s="9"/>
    </row>
    <row r="8" spans="1:45" ht="15.75" thickBot="1" x14ac:dyDescent="0.3">
      <c r="A8" s="54">
        <f>PROJ!B21</f>
        <v>3</v>
      </c>
      <c r="B8" s="1" t="str">
        <f>PROJ!C21</f>
        <v>Full_UB_5500</v>
      </c>
      <c r="C8">
        <v>0</v>
      </c>
      <c r="D8" s="61">
        <v>3</v>
      </c>
      <c r="E8" t="s">
        <v>94</v>
      </c>
      <c r="F8" s="32" t="s">
        <v>94</v>
      </c>
      <c r="G8">
        <v>8</v>
      </c>
      <c r="H8">
        <v>6</v>
      </c>
      <c r="M8" s="64"/>
      <c r="N8" s="65" t="s">
        <v>86</v>
      </c>
      <c r="O8" s="65" t="s">
        <v>82</v>
      </c>
      <c r="P8" s="4"/>
      <c r="Q8" s="4"/>
      <c r="R8" s="4"/>
      <c r="S8" s="4"/>
      <c r="T8" s="4"/>
      <c r="U8" s="9" t="s">
        <v>100</v>
      </c>
      <c r="V8" t="s">
        <v>101</v>
      </c>
      <c r="AR8" s="9"/>
    </row>
    <row r="9" spans="1:45" ht="15.75" thickBot="1" x14ac:dyDescent="0.3">
      <c r="A9" s="54">
        <f>PROJ!B22</f>
        <v>4</v>
      </c>
      <c r="B9" s="1" t="str">
        <f>PROJ!C22</f>
        <v>PileRun_UB</v>
      </c>
      <c r="C9">
        <v>0</v>
      </c>
      <c r="D9" s="61">
        <v>4</v>
      </c>
      <c r="E9" t="s">
        <v>221</v>
      </c>
      <c r="F9" s="32" t="s">
        <v>96</v>
      </c>
      <c r="G9" s="194">
        <v>1</v>
      </c>
      <c r="H9" s="194">
        <v>9</v>
      </c>
      <c r="M9" s="64"/>
      <c r="N9" s="201" t="s">
        <v>413</v>
      </c>
      <c r="O9" s="194" t="s">
        <v>412</v>
      </c>
      <c r="P9" s="4"/>
      <c r="Q9" s="4"/>
      <c r="R9" s="4"/>
      <c r="S9" s="4"/>
      <c r="T9" s="4"/>
      <c r="U9" s="9" t="s">
        <v>100</v>
      </c>
      <c r="V9" t="s">
        <v>101</v>
      </c>
    </row>
    <row r="10" spans="1:45" ht="15.75" thickBot="1" x14ac:dyDescent="0.3">
      <c r="A10" s="54">
        <f>PROJ!B23</f>
        <v>5</v>
      </c>
      <c r="B10" s="1" t="str">
        <f>PROJ!C23</f>
        <v>PileRun_LB</v>
      </c>
      <c r="C10">
        <v>0</v>
      </c>
      <c r="D10" s="61">
        <v>5</v>
      </c>
      <c r="E10" t="s">
        <v>221</v>
      </c>
      <c r="F10" s="32" t="s">
        <v>96</v>
      </c>
      <c r="G10">
        <v>1</v>
      </c>
      <c r="M10" s="64"/>
      <c r="N10" s="65" t="s">
        <v>396</v>
      </c>
      <c r="O10" s="65"/>
      <c r="P10" s="4"/>
      <c r="Q10" s="4"/>
      <c r="R10" s="4"/>
      <c r="S10" s="4"/>
      <c r="T10" s="4"/>
      <c r="U10" s="9" t="s">
        <v>100</v>
      </c>
    </row>
    <row r="11" spans="1:45" ht="15.75" thickBot="1" x14ac:dyDescent="0.3">
      <c r="A11" s="54">
        <f>PROJ!B24</f>
        <v>6</v>
      </c>
      <c r="B11" s="1" t="str">
        <f>PROJ!C24</f>
        <v>Entrapped_UB</v>
      </c>
      <c r="C11" s="96">
        <v>0</v>
      </c>
      <c r="D11" s="97">
        <v>6</v>
      </c>
      <c r="E11" s="96" t="s">
        <v>91</v>
      </c>
      <c r="F11" s="98" t="s">
        <v>97</v>
      </c>
      <c r="G11" s="96">
        <v>7</v>
      </c>
      <c r="H11" s="96">
        <v>8</v>
      </c>
      <c r="M11" s="64"/>
      <c r="N11" s="65" t="s">
        <v>131</v>
      </c>
      <c r="O11" s="4" t="s">
        <v>187</v>
      </c>
      <c r="P11" s="4"/>
      <c r="Q11" s="4"/>
      <c r="R11" s="4"/>
      <c r="S11" s="4"/>
      <c r="T11" s="4"/>
      <c r="U11" s="9" t="s">
        <v>101</v>
      </c>
      <c r="V11" t="s">
        <v>100</v>
      </c>
    </row>
    <row r="12" spans="1:45" ht="15.75" thickBot="1" x14ac:dyDescent="0.3">
      <c r="A12" s="54">
        <f>PROJ!B25</f>
        <v>7</v>
      </c>
      <c r="B12" s="1" t="str">
        <f>PROJ!C25</f>
        <v>Breakdown_BE</v>
      </c>
      <c r="C12" s="96">
        <v>0</v>
      </c>
      <c r="D12" s="97">
        <v>7</v>
      </c>
      <c r="E12" s="96" t="s">
        <v>130</v>
      </c>
      <c r="F12" s="98" t="s">
        <v>97</v>
      </c>
      <c r="G12" s="96">
        <v>4</v>
      </c>
      <c r="H12" s="96">
        <v>3</v>
      </c>
      <c r="M12" s="64"/>
      <c r="N12" s="65" t="s">
        <v>131</v>
      </c>
      <c r="O12" s="4" t="s">
        <v>187</v>
      </c>
      <c r="P12" s="4"/>
      <c r="Q12" s="4"/>
      <c r="R12" s="4"/>
      <c r="S12" s="4"/>
      <c r="T12" s="4"/>
      <c r="U12" s="9" t="s">
        <v>101</v>
      </c>
      <c r="V12" t="s">
        <v>100</v>
      </c>
    </row>
    <row r="13" spans="1:45" ht="15.75" thickBot="1" x14ac:dyDescent="0.3">
      <c r="A13" s="54">
        <f>PROJ!B26</f>
        <v>8</v>
      </c>
      <c r="B13" s="1" t="str">
        <f>PROJ!C26</f>
        <v>Entrapped_BE</v>
      </c>
      <c r="C13">
        <v>0</v>
      </c>
      <c r="D13" s="61">
        <v>8</v>
      </c>
      <c r="E13" t="s">
        <v>129</v>
      </c>
      <c r="F13" s="32" t="s">
        <v>95</v>
      </c>
      <c r="G13">
        <v>9</v>
      </c>
      <c r="M13" s="64"/>
      <c r="N13" s="65" t="s">
        <v>205</v>
      </c>
      <c r="O13" s="65"/>
      <c r="P13" s="4"/>
      <c r="Q13" s="4"/>
      <c r="R13" s="4"/>
      <c r="S13" s="4"/>
      <c r="T13" s="4"/>
      <c r="U13" s="9" t="s">
        <v>100</v>
      </c>
    </row>
    <row r="14" spans="1:45" ht="15.75" thickBot="1" x14ac:dyDescent="0.3">
      <c r="A14" s="54">
        <f>PROJ!B27</f>
        <v>9</v>
      </c>
      <c r="B14" s="1" t="str">
        <f>PROJ!C27</f>
        <v>NoiseSTR_5500</v>
      </c>
      <c r="C14">
        <v>0</v>
      </c>
      <c r="D14" s="61">
        <v>9</v>
      </c>
      <c r="E14" t="s">
        <v>150</v>
      </c>
      <c r="F14" s="32" t="s">
        <v>95</v>
      </c>
      <c r="G14" s="194">
        <v>1</v>
      </c>
      <c r="H14" s="194">
        <v>9</v>
      </c>
      <c r="M14" s="64"/>
      <c r="N14" s="201" t="s">
        <v>413</v>
      </c>
      <c r="O14" s="194" t="s">
        <v>412</v>
      </c>
      <c r="P14" s="4"/>
      <c r="Q14" s="4"/>
      <c r="R14" s="4"/>
      <c r="S14" s="4"/>
      <c r="T14" s="4"/>
      <c r="U14" s="9" t="s">
        <v>100</v>
      </c>
      <c r="V14" t="s">
        <v>101</v>
      </c>
    </row>
    <row r="15" spans="1:45" ht="15.75" thickBot="1" x14ac:dyDescent="0.3">
      <c r="A15" s="54">
        <v>10</v>
      </c>
      <c r="B15" s="1" t="str">
        <f>PROJ!C28</f>
        <v>NoiseSTR_ACC_SENSI</v>
      </c>
      <c r="C15">
        <v>0</v>
      </c>
      <c r="D15" s="61">
        <v>10</v>
      </c>
      <c r="E15" t="s">
        <v>128</v>
      </c>
      <c r="F15" s="32" t="s">
        <v>9</v>
      </c>
      <c r="G15">
        <v>8</v>
      </c>
      <c r="M15" s="64"/>
      <c r="N15" s="65" t="s">
        <v>397</v>
      </c>
      <c r="O15" s="65"/>
      <c r="P15" s="4"/>
      <c r="Q15" s="4"/>
      <c r="R15" s="4"/>
      <c r="S15" s="4"/>
      <c r="T15" s="4"/>
      <c r="U15" s="9" t="s">
        <v>100</v>
      </c>
    </row>
    <row r="16" spans="1:45" ht="15.75" thickBot="1" x14ac:dyDescent="0.3">
      <c r="A16" s="54">
        <v>11</v>
      </c>
      <c r="B16" s="1" t="str">
        <f>PROJ!C29</f>
        <v>Fatigue_BLOW</v>
      </c>
      <c r="C16">
        <v>0</v>
      </c>
      <c r="D16" s="61">
        <v>11</v>
      </c>
      <c r="E16" t="s">
        <v>146</v>
      </c>
      <c r="F16" s="32" t="s">
        <v>95</v>
      </c>
      <c r="G16">
        <v>5</v>
      </c>
      <c r="H16">
        <v>6</v>
      </c>
      <c r="M16" s="64"/>
      <c r="N16" s="65" t="s">
        <v>122</v>
      </c>
      <c r="O16" s="4" t="s">
        <v>82</v>
      </c>
      <c r="P16" s="4"/>
      <c r="Q16" s="4"/>
      <c r="R16" s="4"/>
      <c r="S16" s="4"/>
      <c r="T16" s="4"/>
      <c r="U16" s="9" t="s">
        <v>101</v>
      </c>
      <c r="V16" t="s">
        <v>100</v>
      </c>
    </row>
    <row r="17" spans="1:21" x14ac:dyDescent="0.25">
      <c r="A17" s="54">
        <v>12</v>
      </c>
      <c r="B17" s="1" t="str">
        <f>PROJ!C30</f>
        <v>Fatigue_STRESS</v>
      </c>
      <c r="C17">
        <v>0</v>
      </c>
      <c r="D17" s="61">
        <v>12</v>
      </c>
      <c r="E17" t="s">
        <v>126</v>
      </c>
      <c r="F17" s="32" t="s">
        <v>94</v>
      </c>
      <c r="G17">
        <v>8</v>
      </c>
      <c r="M17" s="64"/>
      <c r="N17" s="65" t="s">
        <v>86</v>
      </c>
      <c r="U17" s="9" t="s">
        <v>100</v>
      </c>
    </row>
    <row r="18" spans="1:21" x14ac:dyDescent="0.25">
      <c r="A18" s="54"/>
      <c r="B18" s="55"/>
      <c r="C18">
        <v>0</v>
      </c>
      <c r="D18" s="61">
        <v>13</v>
      </c>
      <c r="E18" t="s">
        <v>151</v>
      </c>
      <c r="F18" s="32" t="s">
        <v>94</v>
      </c>
      <c r="G18">
        <v>3</v>
      </c>
      <c r="M18" s="64"/>
      <c r="N18" s="66" t="s">
        <v>82</v>
      </c>
      <c r="U18" s="9" t="s">
        <v>100</v>
      </c>
    </row>
    <row r="19" spans="1:21" x14ac:dyDescent="0.25">
      <c r="A19" s="54"/>
      <c r="B19" s="55"/>
      <c r="U19" s="9"/>
    </row>
    <row r="20" spans="1:21" ht="15.75" thickBot="1" x14ac:dyDescent="0.3">
      <c r="A20" s="56"/>
      <c r="B20" s="57"/>
    </row>
    <row r="21" spans="1:21" ht="15.75" thickTop="1" x14ac:dyDescent="0.25"/>
    <row r="24" spans="1:21" x14ac:dyDescent="0.25">
      <c r="A24" s="60" t="s">
        <v>148</v>
      </c>
      <c r="B24" s="60"/>
      <c r="C24" s="60"/>
      <c r="D24" s="60"/>
    </row>
    <row r="25" spans="1:21" x14ac:dyDescent="0.25">
      <c r="A25">
        <v>1</v>
      </c>
      <c r="B25" t="s">
        <v>143</v>
      </c>
    </row>
    <row r="26" spans="1:21" x14ac:dyDescent="0.25">
      <c r="A26">
        <v>2</v>
      </c>
      <c r="B26" t="s">
        <v>89</v>
      </c>
    </row>
    <row r="27" spans="1:21" x14ac:dyDescent="0.25">
      <c r="A27">
        <v>3</v>
      </c>
      <c r="B27" t="s">
        <v>94</v>
      </c>
    </row>
    <row r="28" spans="1:21" x14ac:dyDescent="0.25">
      <c r="A28">
        <v>4</v>
      </c>
      <c r="B28" t="s">
        <v>221</v>
      </c>
    </row>
    <row r="29" spans="1:21" x14ac:dyDescent="0.25">
      <c r="A29">
        <v>5</v>
      </c>
      <c r="B29" t="s">
        <v>127</v>
      </c>
    </row>
    <row r="30" spans="1:21" x14ac:dyDescent="0.25">
      <c r="A30">
        <v>6</v>
      </c>
      <c r="B30" t="s">
        <v>91</v>
      </c>
    </row>
    <row r="31" spans="1:21" x14ac:dyDescent="0.25">
      <c r="A31">
        <v>7</v>
      </c>
      <c r="B31" t="s">
        <v>130</v>
      </c>
    </row>
    <row r="32" spans="1:21" x14ac:dyDescent="0.25">
      <c r="A32">
        <v>8</v>
      </c>
      <c r="B32" t="s">
        <v>222</v>
      </c>
    </row>
    <row r="33" spans="1:2" x14ac:dyDescent="0.25">
      <c r="A33">
        <v>9</v>
      </c>
      <c r="B33" t="s">
        <v>150</v>
      </c>
    </row>
    <row r="34" spans="1:2" x14ac:dyDescent="0.25">
      <c r="A34">
        <v>10</v>
      </c>
      <c r="B34" t="s">
        <v>128</v>
      </c>
    </row>
    <row r="35" spans="1:2" x14ac:dyDescent="0.25">
      <c r="A35">
        <v>11</v>
      </c>
      <c r="B35" t="s">
        <v>146</v>
      </c>
    </row>
    <row r="36" spans="1:2" x14ac:dyDescent="0.25">
      <c r="A36">
        <v>12</v>
      </c>
      <c r="B36" t="s">
        <v>126</v>
      </c>
    </row>
    <row r="37" spans="1:2" x14ac:dyDescent="0.25">
      <c r="A37">
        <v>13</v>
      </c>
      <c r="B37" t="s">
        <v>151</v>
      </c>
    </row>
    <row r="38" spans="1:2" x14ac:dyDescent="0.25">
      <c r="A38">
        <v>14</v>
      </c>
      <c r="B38" t="s">
        <v>155</v>
      </c>
    </row>
    <row r="39" spans="1:2" x14ac:dyDescent="0.25">
      <c r="A39">
        <v>15</v>
      </c>
    </row>
  </sheetData>
  <mergeCells count="3">
    <mergeCell ref="G5:M5"/>
    <mergeCell ref="N5:T5"/>
    <mergeCell ref="U5:AA5"/>
  </mergeCells>
  <dataValidations count="5">
    <dataValidation type="list" allowBlank="1" showInputMessage="1" showErrorMessage="1" sqref="F13:F18" xr:uid="{A0F243FA-6754-45A6-9279-C58FE865E29C}">
      <formula1>"SRD,Blow Count, Stress, Fatigue,CPT"</formula1>
    </dataValidation>
    <dataValidation type="list" allowBlank="1" showInputMessage="1" showErrorMessage="1" sqref="AR7:AS7 U17:U19 AR8 U6 U7:V16" xr:uid="{D1D538C5-918F-4145-AEBD-2EAFC8CC9DD1}">
      <formula1>"line,dash,circle,plus,dash dott"</formula1>
    </dataValidation>
    <dataValidation type="list" allowBlank="1" showInputMessage="1" showErrorMessage="1" sqref="F6:F12" xr:uid="{9EF4F000-8108-4C18-865A-41563FCFEA85}">
      <formula1>"SRD,Blow Count, Stress, Fatigue"</formula1>
    </dataValidation>
    <dataValidation type="list" allowBlank="1" showInputMessage="1" showErrorMessage="1" sqref="E6:E16" xr:uid="{5694C676-8CBE-408B-8558-601963CCE2EF}">
      <formula1>$B$25:$B$35</formula1>
    </dataValidation>
    <dataValidation type="list" allowBlank="1" showInputMessage="1" showErrorMessage="1" sqref="E17:E18" xr:uid="{4E959F5D-A497-4E19-A0E9-63F9BCBB82D7}">
      <formula1>$B$25:$B$37</formula1>
    </dataValidation>
  </dataValidations>
  <pageMargins left="0.7" right="0.7" top="0.75" bottom="0.75" header="0.3" footer="0.3"/>
  <pageSetup paperSize="9" orientation="portrait" horizontalDpi="300" verticalDpi="300" r:id="rId1"/>
  <drawing r:id="rId2"/>
  <legacyDrawing r:id="rId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8D56-B800-4898-83B3-BE04F43FF13F}">
  <sheetPr codeName="Sheet76">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1.8</v>
      </c>
      <c r="R4" s="113">
        <v>2.4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2.4</v>
      </c>
      <c r="R5" s="113">
        <v>3.4</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3.4</v>
      </c>
      <c r="R6" s="113">
        <v>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14.8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14.8</v>
      </c>
      <c r="R8" s="113">
        <v>32</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32</v>
      </c>
      <c r="R9" s="113">
        <v>36</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8.8810000000000002</v>
      </c>
      <c r="D10">
        <v>2.403</v>
      </c>
      <c r="E10">
        <v>73</v>
      </c>
      <c r="G10" s="49">
        <v>2.89</v>
      </c>
      <c r="H10" s="50">
        <v>1.23</v>
      </c>
      <c r="I10" s="50" t="s">
        <v>200</v>
      </c>
      <c r="J10" s="51" t="s">
        <v>199</v>
      </c>
      <c r="K10" s="4"/>
      <c r="L10" s="49">
        <v>9</v>
      </c>
      <c r="M10" s="50">
        <v>17.399999999999999</v>
      </c>
      <c r="N10" s="51">
        <v>0</v>
      </c>
      <c r="P10" s="113">
        <v>9</v>
      </c>
      <c r="Q10" s="113">
        <f t="shared" si="1"/>
        <v>36</v>
      </c>
      <c r="R10" s="113">
        <v>40</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8.8810000000000002</v>
      </c>
      <c r="C11">
        <v>9.09</v>
      </c>
      <c r="D11">
        <v>2</v>
      </c>
      <c r="E11">
        <v>73</v>
      </c>
      <c r="G11" s="49">
        <v>3.165</v>
      </c>
      <c r="H11" s="50">
        <v>1.23</v>
      </c>
      <c r="I11" s="50" t="s">
        <v>200</v>
      </c>
      <c r="J11" s="51" t="s">
        <v>199</v>
      </c>
      <c r="K11" s="4"/>
      <c r="L11" s="49">
        <v>10</v>
      </c>
      <c r="M11" s="50">
        <v>25</v>
      </c>
      <c r="N11" s="51">
        <v>0</v>
      </c>
      <c r="P11" s="113">
        <v>10</v>
      </c>
      <c r="Q11" s="113">
        <f t="shared" si="1"/>
        <v>40</v>
      </c>
      <c r="R11" s="113">
        <v>45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9.09</v>
      </c>
      <c r="C12">
        <v>9.3000000000000007</v>
      </c>
      <c r="D12">
        <v>2</v>
      </c>
      <c r="E12">
        <v>86</v>
      </c>
      <c r="G12" s="49">
        <v>3.24</v>
      </c>
      <c r="H12" s="50">
        <v>1.23</v>
      </c>
      <c r="I12" s="50" t="s">
        <v>200</v>
      </c>
      <c r="J12" s="51" t="s">
        <v>199</v>
      </c>
      <c r="K12" s="4"/>
      <c r="L12" s="49">
        <v>11</v>
      </c>
      <c r="M12" s="50">
        <v>34</v>
      </c>
      <c r="N12" s="51">
        <v>0</v>
      </c>
      <c r="P12" s="113">
        <v>11</v>
      </c>
      <c r="Q12" s="113">
        <f t="shared" si="1"/>
        <v>45</v>
      </c>
      <c r="R12" s="113">
        <v>50</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9.3000000000000007</v>
      </c>
      <c r="C13">
        <v>9.3000000000000007</v>
      </c>
      <c r="D13">
        <v>2.2970000000000002</v>
      </c>
      <c r="E13">
        <v>86</v>
      </c>
      <c r="G13" s="49">
        <v>3.3</v>
      </c>
      <c r="H13" s="50">
        <v>3</v>
      </c>
      <c r="I13" s="50" t="s">
        <v>198</v>
      </c>
      <c r="J13" s="51" t="s">
        <v>199</v>
      </c>
      <c r="K13" s="4"/>
      <c r="L13" s="49">
        <v>12</v>
      </c>
      <c r="M13" s="50">
        <v>51</v>
      </c>
      <c r="N13" s="51">
        <v>0</v>
      </c>
      <c r="P13" s="113">
        <v>12</v>
      </c>
      <c r="Q13" s="113">
        <f t="shared" si="1"/>
        <v>50</v>
      </c>
      <c r="R13" s="113">
        <v>57</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9.3000000000000007</v>
      </c>
      <c r="C14">
        <v>9.3000000000000007</v>
      </c>
      <c r="D14">
        <v>3</v>
      </c>
      <c r="E14">
        <v>76</v>
      </c>
      <c r="G14" s="49">
        <v>3.4</v>
      </c>
      <c r="H14" s="50">
        <v>3</v>
      </c>
      <c r="I14" s="50" t="s">
        <v>198</v>
      </c>
      <c r="J14" s="51" t="s">
        <v>199</v>
      </c>
      <c r="K14" s="4"/>
      <c r="L14" s="110">
        <v>13</v>
      </c>
      <c r="M14" s="111">
        <f>SUM(D2:D36)-5</f>
        <v>63.8</v>
      </c>
      <c r="N14" s="112">
        <v>0</v>
      </c>
      <c r="P14" s="113">
        <v>13</v>
      </c>
      <c r="Q14" s="113">
        <f t="shared" si="1"/>
        <v>57</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9.3000000000000007</v>
      </c>
      <c r="C15">
        <v>9.3000000000000007</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9.3000000000000007</v>
      </c>
      <c r="C16">
        <v>9.3000000000000007</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9.3000000000000007</v>
      </c>
      <c r="C17">
        <v>9.3000000000000007</v>
      </c>
      <c r="D17">
        <v>3</v>
      </c>
      <c r="E17">
        <v>74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9.3000000000000007</v>
      </c>
      <c r="C18">
        <v>9.3000000000000007</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9.3000000000000007</v>
      </c>
      <c r="C19">
        <v>9.3000000000000007</v>
      </c>
      <c r="D19">
        <v>3</v>
      </c>
      <c r="E19">
        <v>74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9.3000000000000007</v>
      </c>
      <c r="C20">
        <v>9.3000000000000007</v>
      </c>
      <c r="D20">
        <v>3</v>
      </c>
      <c r="E20">
        <v>73</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9.3000000000000007</v>
      </c>
      <c r="C21">
        <v>9.3000000000000007</v>
      </c>
      <c r="D21">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9.3000000000000007</v>
      </c>
      <c r="C22">
        <v>9.3000000000000007</v>
      </c>
      <c r="D22">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9.3000000000000007</v>
      </c>
      <c r="C23">
        <v>9.3000000000000007</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9.3000000000000007</v>
      </c>
      <c r="C24">
        <v>9.3000000000000007</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9.3000000000000007</v>
      </c>
      <c r="C25">
        <v>9.3000000000000007</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9.3000000000000007</v>
      </c>
      <c r="C26">
        <v>9.3000000000000007</v>
      </c>
      <c r="D26">
        <v>2.6</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9.3000000000000007</v>
      </c>
      <c r="C27">
        <v>9.3000000000000007</v>
      </c>
      <c r="D27">
        <v>2</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539" priority="4">
      <formula>$T2="Stevens"</formula>
    </cfRule>
  </conditionalFormatting>
  <conditionalFormatting sqref="U2:X14">
    <cfRule type="expression" dxfId="538" priority="3">
      <formula>$T2="Alm_Hamre"</formula>
    </cfRule>
  </conditionalFormatting>
  <conditionalFormatting sqref="U2:X14">
    <cfRule type="expression" dxfId="537" priority="2">
      <formula>$T2="ICP_18"</formula>
    </cfRule>
  </conditionalFormatting>
  <conditionalFormatting sqref="U2:X14">
    <cfRule type="expression" dxfId="536" priority="1">
      <formula>$T$2="Stevens"</formula>
    </cfRule>
  </conditionalFormatting>
  <dataValidations disablePrompts="1" count="2">
    <dataValidation type="list" allowBlank="1" showInputMessage="1" showErrorMessage="1" sqref="T2:T14" xr:uid="{8537DFD8-B9C4-4F9F-930D-6E76FEF80220}">
      <formula1>$A$60:$A$63</formula1>
    </dataValidation>
    <dataValidation type="list" allowBlank="1" showInputMessage="1" showErrorMessage="1" sqref="S2:S14" xr:uid="{1096F936-2AE4-4E66-A486-CA11B2041815}">
      <formula1>$A$67:$A$71</formula1>
    </dataValidation>
  </dataValidations>
  <pageMargins left="0.7" right="0.7" top="0.75" bottom="0.75" header="0.3" footer="0.3"/>
  <pageSetup paperSize="9" orientation="portrait" horizontalDpi="300" verticalDpi="300"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C20F-D1AD-4BA5-8A7F-4525907AC063}">
  <sheetPr>
    <tabColor theme="4" tint="0.39997558519241921"/>
  </sheetPr>
  <dimension ref="A1:AG71"/>
  <sheetViews>
    <sheetView zoomScale="70" zoomScaleNormal="70" workbookViewId="0">
      <selection activeCell="H29" sqref="H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2.5</v>
      </c>
      <c r="S3" s="113" t="s">
        <v>223</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2.5</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v>
      </c>
      <c r="R6" s="113">
        <v>7.8</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7.8</v>
      </c>
      <c r="R7" s="113">
        <v>9</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v>
      </c>
      <c r="R8" s="113">
        <v>10.4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10.4</v>
      </c>
      <c r="R9" s="113">
        <v>11.4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11.4</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v>
      </c>
      <c r="R11" s="113">
        <v>15.5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15.5</v>
      </c>
      <c r="R12" s="113">
        <v>19.5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19.5</v>
      </c>
      <c r="R13" s="113">
        <v>23.2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23.2</v>
      </c>
      <c r="R14" s="113">
        <v>29</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v>
      </c>
      <c r="R15" s="113">
        <v>56</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56</v>
      </c>
      <c r="R16" s="113">
        <v>74</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535" priority="4">
      <formula>$T2="Stevens"</formula>
    </cfRule>
  </conditionalFormatting>
  <conditionalFormatting sqref="U2:X16">
    <cfRule type="expression" dxfId="534" priority="3">
      <formula>$T2="Alm_Hamre"</formula>
    </cfRule>
  </conditionalFormatting>
  <conditionalFormatting sqref="U2:X16">
    <cfRule type="expression" dxfId="533" priority="2">
      <formula>$T2="ICP_18"</formula>
    </cfRule>
  </conditionalFormatting>
  <conditionalFormatting sqref="U2:X16">
    <cfRule type="expression" dxfId="532" priority="1">
      <formula>$T$2="Stevens"</formula>
    </cfRule>
  </conditionalFormatting>
  <dataValidations count="2">
    <dataValidation type="list" allowBlank="1" showInputMessage="1" showErrorMessage="1" sqref="T2:T16" xr:uid="{8AA435B3-FDDD-49A5-9DEC-FD3B02F027A2}">
      <formula1>$A$60:$A$63</formula1>
    </dataValidation>
    <dataValidation type="list" allowBlank="1" showInputMessage="1" showErrorMessage="1" sqref="S2:S14" xr:uid="{17DD0D2C-7E64-41F2-B9B2-8A4376B66520}">
      <formula1>$A$67:$A$71</formula1>
    </dataValidation>
  </dataValidations>
  <pageMargins left="0.7" right="0.7" top="0.75" bottom="0.75" header="0.3" footer="0.3"/>
  <pageSetup paperSize="9" orientation="portrait" horizontalDpi="300" verticalDpi="300" r:id="rId1"/>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90A1-9111-4B33-96A0-A1EAEC391C2E}">
  <sheetPr>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2.5</v>
      </c>
      <c r="S3" s="113" t="s">
        <v>223</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2.5</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v>
      </c>
      <c r="R6" s="113">
        <v>7.8</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7.8</v>
      </c>
      <c r="R7" s="113">
        <v>9</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v>
      </c>
      <c r="R8" s="113">
        <v>10.4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10.4</v>
      </c>
      <c r="R9" s="113">
        <v>11.4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11.4</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v>
      </c>
      <c r="R11" s="113">
        <v>15.5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15.5</v>
      </c>
      <c r="R12" s="113">
        <v>19.5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19.5</v>
      </c>
      <c r="R13" s="113">
        <v>23.2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23.2</v>
      </c>
      <c r="R14" s="113">
        <v>29</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v>
      </c>
      <c r="R15" s="113">
        <v>56</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56</v>
      </c>
      <c r="R16" s="113">
        <v>74</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531" priority="4">
      <formula>$T2="Stevens"</formula>
    </cfRule>
  </conditionalFormatting>
  <conditionalFormatting sqref="U2:X16">
    <cfRule type="expression" dxfId="530" priority="3">
      <formula>$T2="Alm_Hamre"</formula>
    </cfRule>
  </conditionalFormatting>
  <conditionalFormatting sqref="U2:X16">
    <cfRule type="expression" dxfId="529" priority="2">
      <formula>$T2="ICP_18"</formula>
    </cfRule>
  </conditionalFormatting>
  <conditionalFormatting sqref="U2:X16">
    <cfRule type="expression" dxfId="528" priority="1">
      <formula>$T$2="Stevens"</formula>
    </cfRule>
  </conditionalFormatting>
  <dataValidations count="2">
    <dataValidation type="list" allowBlank="1" showInputMessage="1" showErrorMessage="1" sqref="T2:T16" xr:uid="{0AAF0AB3-B4FB-4DD0-A660-87006A79073B}">
      <formula1>$A$60:$A$63</formula1>
    </dataValidation>
    <dataValidation type="list" allowBlank="1" showInputMessage="1" showErrorMessage="1" sqref="S2:S14" xr:uid="{C1C294C7-212B-409C-81E8-1A9BECBC4F2B}">
      <formula1>$A$67:$A$71</formula1>
    </dataValidation>
  </dataValidations>
  <pageMargins left="0.7" right="0.7" top="0.75" bottom="0.75" header="0.3" footer="0.3"/>
  <pageSetup paperSize="9" orientation="portrait" horizontalDpi="300" verticalDpi="300" r:id="rId1"/>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4FDD-F40D-4437-8D72-B1E0388FE82D}">
  <sheetPr codeName="Sheet81">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2.5</v>
      </c>
      <c r="R4" s="113">
        <v>4</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v>
      </c>
      <c r="R6" s="113">
        <v>7.8</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7.8</v>
      </c>
      <c r="R7" s="113">
        <v>9</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v>
      </c>
      <c r="R8" s="113">
        <v>10.4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10.4</v>
      </c>
      <c r="R9" s="113">
        <v>11.4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11.4</v>
      </c>
      <c r="R10" s="113">
        <v>14</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v>
      </c>
      <c r="R11" s="113">
        <v>15.5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15.5</v>
      </c>
      <c r="R12" s="113">
        <v>19.5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19.5</v>
      </c>
      <c r="R13" s="113">
        <v>23.2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23.2</v>
      </c>
      <c r="R14" s="113">
        <v>29</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v>
      </c>
      <c r="R15" s="113">
        <v>56</v>
      </c>
      <c r="S15" s="113" t="s">
        <v>224</v>
      </c>
      <c r="T15" s="105" t="s">
        <v>227</v>
      </c>
      <c r="U15" s="105">
        <v>0.5</v>
      </c>
      <c r="V15" s="105">
        <v>0.25</v>
      </c>
      <c r="W15" s="105">
        <v>2.5</v>
      </c>
      <c r="X15" s="105">
        <v>2.5</v>
      </c>
      <c r="Y15" s="105">
        <v>0</v>
      </c>
      <c r="Z15" s="105">
        <v>0</v>
      </c>
      <c r="AA15" s="105">
        <v>0</v>
      </c>
      <c r="AB15" s="105">
        <v>9</v>
      </c>
      <c r="AC15" s="105">
        <v>0.8</v>
      </c>
      <c r="AD15" s="31">
        <v>1.25</v>
      </c>
      <c r="AE15" s="31">
        <f t="shared" ref="AE15:AE16" si="2">IF(T15="Alm_Hamre_2018",1.5,369/102)</f>
        <v>1.5</v>
      </c>
      <c r="AF15" s="31">
        <v>1.5</v>
      </c>
    </row>
    <row r="16" spans="2:33" x14ac:dyDescent="0.25">
      <c r="B16">
        <v>9.5</v>
      </c>
      <c r="C16">
        <v>9.5</v>
      </c>
      <c r="D16">
        <v>3</v>
      </c>
      <c r="E16">
        <v>79</v>
      </c>
      <c r="G16" s="49">
        <v>3.6970000000000001</v>
      </c>
      <c r="H16" s="50">
        <v>1.07</v>
      </c>
      <c r="I16" s="50" t="s">
        <v>200</v>
      </c>
      <c r="J16" s="51" t="s">
        <v>199</v>
      </c>
      <c r="K16" s="4"/>
      <c r="P16" s="113">
        <v>15</v>
      </c>
      <c r="Q16" s="113">
        <f t="shared" si="1"/>
        <v>56</v>
      </c>
      <c r="R16" s="113">
        <v>74</v>
      </c>
      <c r="S16" s="113" t="s">
        <v>224</v>
      </c>
      <c r="T16" s="105" t="s">
        <v>227</v>
      </c>
      <c r="U16" s="105">
        <v>0.5</v>
      </c>
      <c r="V16" s="105">
        <v>0.25</v>
      </c>
      <c r="W16" s="105">
        <v>2.5</v>
      </c>
      <c r="X16" s="105">
        <v>2.5</v>
      </c>
      <c r="Y16" s="105">
        <v>0</v>
      </c>
      <c r="Z16" s="105">
        <v>0</v>
      </c>
      <c r="AA16" s="105">
        <v>0</v>
      </c>
      <c r="AB16" s="105">
        <v>9</v>
      </c>
      <c r="AC16" s="105">
        <v>0.8</v>
      </c>
      <c r="AD16" s="31">
        <v>1.25</v>
      </c>
      <c r="AE16" s="31">
        <f t="shared" si="2"/>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phoneticPr fontId="6" type="noConversion"/>
  <conditionalFormatting sqref="Y2:AB16">
    <cfRule type="expression" dxfId="527" priority="4">
      <formula>$T2="Stevens"</formula>
    </cfRule>
  </conditionalFormatting>
  <conditionalFormatting sqref="U2:X16">
    <cfRule type="expression" dxfId="526" priority="3">
      <formula>$T2="Alm_Hamre"</formula>
    </cfRule>
  </conditionalFormatting>
  <conditionalFormatting sqref="U2:X16">
    <cfRule type="expression" dxfId="525" priority="2">
      <formula>$T2="ICP_18"</formula>
    </cfRule>
  </conditionalFormatting>
  <conditionalFormatting sqref="U2:X16">
    <cfRule type="expression" dxfId="524" priority="1">
      <formula>$T$2="Stevens"</formula>
    </cfRule>
  </conditionalFormatting>
  <dataValidations count="2">
    <dataValidation type="list" allowBlank="1" showInputMessage="1" showErrorMessage="1" sqref="S2:S14" xr:uid="{9E9805D7-B5C5-44CE-906C-6C46638D410C}">
      <formula1>$A$67:$A$71</formula1>
    </dataValidation>
    <dataValidation type="list" allowBlank="1" showInputMessage="1" showErrorMessage="1" sqref="T2:T16" xr:uid="{0DAC5F9B-A983-431B-B9B7-658EED0F9E1D}">
      <formula1>$A$60:$A$63</formula1>
    </dataValidation>
  </dataValidations>
  <pageMargins left="0.7" right="0.7" top="0.75" bottom="0.75" header="0.3" footer="0.3"/>
  <pageSetup paperSize="9" orientation="portrait" horizontalDpi="300" verticalDpi="300"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159E-1E9D-45F4-94F0-DDC39EEFE60B}">
  <sheetPr>
    <tabColor rgb="FFFF0000"/>
  </sheetPr>
  <dimension ref="A1:AG71"/>
  <sheetViews>
    <sheetView topLeftCell="K1" zoomScale="70" zoomScaleNormal="70" workbookViewId="0">
      <selection activeCell="P2" sqref="P2:S1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92">
        <v>1</v>
      </c>
      <c r="Q2" s="192">
        <v>0</v>
      </c>
      <c r="R2" s="192">
        <v>1.1000000000000001</v>
      </c>
      <c r="S2" s="192"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s="181">
        <v>2.71</v>
      </c>
      <c r="E3">
        <v>100</v>
      </c>
      <c r="G3" s="49">
        <v>1.1000000000000001</v>
      </c>
      <c r="H3" s="50">
        <v>3</v>
      </c>
      <c r="I3" s="50" t="s">
        <v>198</v>
      </c>
      <c r="J3" s="51" t="s">
        <v>199</v>
      </c>
      <c r="K3" s="4"/>
      <c r="L3" s="49">
        <v>2</v>
      </c>
      <c r="M3" s="50">
        <v>3</v>
      </c>
      <c r="N3" s="51">
        <v>0</v>
      </c>
      <c r="P3" s="192">
        <v>2</v>
      </c>
      <c r="Q3" s="192">
        <v>1.1000000000000001</v>
      </c>
      <c r="R3" s="192">
        <v>5.8</v>
      </c>
      <c r="S3" s="192" t="s">
        <v>223</v>
      </c>
      <c r="T3" s="105" t="s">
        <v>227</v>
      </c>
      <c r="U3" s="105">
        <v>0.5</v>
      </c>
      <c r="V3" s="105">
        <v>0.25</v>
      </c>
      <c r="W3" s="105">
        <v>2.5</v>
      </c>
      <c r="X3" s="105">
        <v>2.5</v>
      </c>
      <c r="Y3" s="105">
        <v>0</v>
      </c>
      <c r="Z3" s="105">
        <v>0</v>
      </c>
      <c r="AA3" s="105">
        <v>0</v>
      </c>
      <c r="AB3" s="105">
        <v>9</v>
      </c>
      <c r="AC3" s="105">
        <v>0.8</v>
      </c>
      <c r="AD3" s="31">
        <v>1.25</v>
      </c>
      <c r="AE3" s="31">
        <f t="shared" ref="AE3:AE8" si="0">IF(T3="Alm_Hamre_2018",1.5,369/102)</f>
        <v>1.5</v>
      </c>
      <c r="AF3" s="31">
        <v>0.8</v>
      </c>
    </row>
    <row r="4" spans="2:33" x14ac:dyDescent="0.25">
      <c r="B4">
        <v>8</v>
      </c>
      <c r="C4">
        <v>8</v>
      </c>
      <c r="D4" s="181">
        <v>3</v>
      </c>
      <c r="E4">
        <v>89</v>
      </c>
      <c r="G4" s="49">
        <v>1.25</v>
      </c>
      <c r="H4" s="50">
        <v>1.27</v>
      </c>
      <c r="I4" s="50" t="s">
        <v>197</v>
      </c>
      <c r="J4" s="51" t="s">
        <v>199</v>
      </c>
      <c r="K4" s="4"/>
      <c r="L4" s="49">
        <v>3</v>
      </c>
      <c r="M4" s="50">
        <v>3.7</v>
      </c>
      <c r="N4" s="51">
        <v>1</v>
      </c>
      <c r="P4" s="192">
        <v>3</v>
      </c>
      <c r="Q4" s="192">
        <v>5.8</v>
      </c>
      <c r="R4" s="192">
        <v>7</v>
      </c>
      <c r="S4" s="192" t="s">
        <v>225</v>
      </c>
      <c r="T4" s="105" t="s">
        <v>227</v>
      </c>
      <c r="U4" s="105">
        <v>0.5</v>
      </c>
      <c r="V4" s="105">
        <v>0.25</v>
      </c>
      <c r="W4" s="105">
        <v>2.5</v>
      </c>
      <c r="X4" s="105">
        <v>2.5</v>
      </c>
      <c r="Y4" s="105">
        <v>0</v>
      </c>
      <c r="Z4" s="105">
        <v>0</v>
      </c>
      <c r="AA4" s="105">
        <v>0</v>
      </c>
      <c r="AB4" s="105">
        <v>9</v>
      </c>
      <c r="AC4" s="105">
        <v>0.8</v>
      </c>
      <c r="AD4" s="31">
        <v>1.25</v>
      </c>
      <c r="AE4" s="31">
        <f t="shared" si="0"/>
        <v>1.5</v>
      </c>
      <c r="AF4" s="31">
        <v>0.8</v>
      </c>
      <c r="AG4" s="31">
        <v>2</v>
      </c>
    </row>
    <row r="5" spans="2:33" x14ac:dyDescent="0.25">
      <c r="B5">
        <v>8</v>
      </c>
      <c r="C5">
        <v>8</v>
      </c>
      <c r="D5" s="181">
        <v>3</v>
      </c>
      <c r="E5">
        <v>89</v>
      </c>
      <c r="G5" s="49">
        <v>1.35</v>
      </c>
      <c r="H5" s="50">
        <v>1.27</v>
      </c>
      <c r="I5" s="50" t="s">
        <v>197</v>
      </c>
      <c r="J5" s="51" t="s">
        <v>199</v>
      </c>
      <c r="K5" s="4"/>
      <c r="L5" s="49">
        <v>4</v>
      </c>
      <c r="M5" s="50">
        <v>5</v>
      </c>
      <c r="N5" s="51">
        <v>0</v>
      </c>
      <c r="P5" s="192">
        <v>4</v>
      </c>
      <c r="Q5" s="192">
        <v>7</v>
      </c>
      <c r="R5" s="192">
        <v>12.5</v>
      </c>
      <c r="S5" s="192" t="s">
        <v>225</v>
      </c>
      <c r="T5" s="105" t="s">
        <v>227</v>
      </c>
      <c r="U5" s="105">
        <v>0.5</v>
      </c>
      <c r="V5" s="105">
        <v>0.25</v>
      </c>
      <c r="W5" s="105">
        <v>2.5</v>
      </c>
      <c r="X5" s="105">
        <v>2.5</v>
      </c>
      <c r="Y5" s="105">
        <v>0</v>
      </c>
      <c r="Z5" s="105">
        <v>0</v>
      </c>
      <c r="AA5" s="105">
        <v>0</v>
      </c>
      <c r="AB5" s="105">
        <v>9</v>
      </c>
      <c r="AC5" s="105">
        <v>0.8</v>
      </c>
      <c r="AD5" s="31">
        <v>1.25</v>
      </c>
      <c r="AE5" s="31">
        <f t="shared" si="0"/>
        <v>1.5</v>
      </c>
      <c r="AF5" s="31">
        <v>0.8</v>
      </c>
      <c r="AG5" s="31">
        <v>2</v>
      </c>
    </row>
    <row r="6" spans="2:33" x14ac:dyDescent="0.25">
      <c r="B6">
        <v>8</v>
      </c>
      <c r="C6">
        <v>8</v>
      </c>
      <c r="D6" s="181">
        <v>2.5</v>
      </c>
      <c r="E6">
        <v>86</v>
      </c>
      <c r="G6" s="49">
        <v>2</v>
      </c>
      <c r="H6" s="50">
        <v>1.325</v>
      </c>
      <c r="I6" s="50" t="s">
        <v>197</v>
      </c>
      <c r="J6" s="51" t="s">
        <v>71</v>
      </c>
      <c r="K6" s="4"/>
      <c r="L6" s="49">
        <v>5</v>
      </c>
      <c r="M6" s="50">
        <v>6</v>
      </c>
      <c r="N6" s="51">
        <v>0</v>
      </c>
      <c r="P6" s="192">
        <v>5</v>
      </c>
      <c r="Q6" s="192">
        <v>12.5</v>
      </c>
      <c r="R6" s="192">
        <v>20</v>
      </c>
      <c r="S6" s="192"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s="181">
        <v>2</v>
      </c>
      <c r="E7">
        <v>101</v>
      </c>
      <c r="G7" s="49">
        <v>2.7149999999999999</v>
      </c>
      <c r="H7" s="50">
        <v>1.1100000000000001</v>
      </c>
      <c r="I7" s="50" t="s">
        <v>200</v>
      </c>
      <c r="J7" s="51" t="s">
        <v>199</v>
      </c>
      <c r="K7" s="4"/>
      <c r="L7" s="49">
        <v>6</v>
      </c>
      <c r="M7" s="50">
        <v>7.3</v>
      </c>
      <c r="N7" s="51">
        <v>1</v>
      </c>
      <c r="P7" s="192">
        <v>6</v>
      </c>
      <c r="Q7" s="192">
        <v>20</v>
      </c>
      <c r="R7" s="192">
        <v>24</v>
      </c>
      <c r="S7" s="192" t="s">
        <v>229</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s="181">
        <v>3</v>
      </c>
      <c r="E8">
        <v>100</v>
      </c>
      <c r="G8" s="49">
        <v>2.8149999999999999</v>
      </c>
      <c r="H8" s="50">
        <v>1.23</v>
      </c>
      <c r="I8" s="50" t="s">
        <v>200</v>
      </c>
      <c r="J8" s="51" t="s">
        <v>199</v>
      </c>
      <c r="K8" s="4"/>
      <c r="L8" s="49">
        <v>7</v>
      </c>
      <c r="M8" s="50">
        <v>10</v>
      </c>
      <c r="N8" s="51">
        <v>0</v>
      </c>
      <c r="P8" s="192">
        <v>7</v>
      </c>
      <c r="Q8" s="192">
        <v>24</v>
      </c>
      <c r="R8" s="192">
        <v>37.1</v>
      </c>
      <c r="S8" s="192" t="s">
        <v>229</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s="181">
        <v>3</v>
      </c>
      <c r="E9">
        <v>78</v>
      </c>
      <c r="G9" s="49">
        <v>2.8849999999999998</v>
      </c>
      <c r="H9" s="50">
        <v>1.1100000000000001</v>
      </c>
      <c r="I9" s="50" t="s">
        <v>200</v>
      </c>
      <c r="J9" s="51" t="s">
        <v>199</v>
      </c>
      <c r="K9" s="4"/>
      <c r="L9" s="49">
        <v>8</v>
      </c>
      <c r="M9" s="50">
        <v>12.93</v>
      </c>
      <c r="N9" s="51">
        <v>1</v>
      </c>
      <c r="P9" s="192">
        <v>8</v>
      </c>
      <c r="Q9" s="192">
        <v>37.1</v>
      </c>
      <c r="R9" s="192">
        <v>40</v>
      </c>
      <c r="S9" s="192" t="s">
        <v>229</v>
      </c>
      <c r="T9" s="105" t="s">
        <v>227</v>
      </c>
      <c r="U9" s="105">
        <v>0.5</v>
      </c>
      <c r="V9" s="105">
        <v>0.25</v>
      </c>
      <c r="W9" s="105">
        <v>2.5</v>
      </c>
      <c r="X9" s="105">
        <v>2.5</v>
      </c>
      <c r="Y9" s="105">
        <v>0</v>
      </c>
      <c r="Z9" s="105">
        <v>0</v>
      </c>
      <c r="AA9" s="105">
        <v>0</v>
      </c>
      <c r="AB9" s="105">
        <v>9</v>
      </c>
      <c r="AC9" s="105">
        <v>0.8</v>
      </c>
      <c r="AD9" s="31">
        <v>1.25</v>
      </c>
      <c r="AE9" s="31">
        <v>2</v>
      </c>
      <c r="AF9" s="31">
        <v>0.8</v>
      </c>
      <c r="AG9" s="183"/>
    </row>
    <row r="10" spans="2:33" x14ac:dyDescent="0.25">
      <c r="B10">
        <v>8.6289999999999996</v>
      </c>
      <c r="C10">
        <v>8.9429999999999996</v>
      </c>
      <c r="D10" s="181">
        <v>3</v>
      </c>
      <c r="E10">
        <v>73</v>
      </c>
      <c r="G10" s="49">
        <v>2.89</v>
      </c>
      <c r="H10" s="50">
        <v>1.23</v>
      </c>
      <c r="I10" s="50" t="s">
        <v>200</v>
      </c>
      <c r="J10" s="51" t="s">
        <v>199</v>
      </c>
      <c r="K10" s="4"/>
      <c r="L10" s="49">
        <v>9</v>
      </c>
      <c r="M10" s="50">
        <v>17.399999999999999</v>
      </c>
      <c r="N10" s="51">
        <v>0</v>
      </c>
      <c r="P10" s="192">
        <v>9</v>
      </c>
      <c r="Q10" s="192">
        <v>40</v>
      </c>
      <c r="R10" s="192">
        <v>80</v>
      </c>
      <c r="S10" s="192" t="s">
        <v>229</v>
      </c>
      <c r="T10" s="105" t="s">
        <v>227</v>
      </c>
      <c r="U10" s="105">
        <v>0.5</v>
      </c>
      <c r="V10" s="105">
        <v>0.25</v>
      </c>
      <c r="W10" s="105">
        <v>2.5</v>
      </c>
      <c r="X10" s="105">
        <v>2.5</v>
      </c>
      <c r="Y10" s="105">
        <v>0</v>
      </c>
      <c r="Z10" s="105">
        <v>0</v>
      </c>
      <c r="AA10" s="105">
        <v>0</v>
      </c>
      <c r="AB10" s="105">
        <v>9</v>
      </c>
      <c r="AC10" s="105">
        <v>0.8</v>
      </c>
      <c r="AD10" s="31">
        <v>1.25</v>
      </c>
      <c r="AE10" s="31">
        <v>2</v>
      </c>
      <c r="AF10" s="31">
        <v>1.25</v>
      </c>
      <c r="AG10" s="183"/>
    </row>
    <row r="11" spans="2:33" x14ac:dyDescent="0.25">
      <c r="B11">
        <v>8.9429999999999996</v>
      </c>
      <c r="C11">
        <v>9.1809999999999992</v>
      </c>
      <c r="D11" s="181">
        <v>2.2650000000000001</v>
      </c>
      <c r="E11">
        <v>73</v>
      </c>
      <c r="G11" s="49">
        <v>3.165</v>
      </c>
      <c r="H11" s="50">
        <v>1.23</v>
      </c>
      <c r="I11" s="50" t="s">
        <v>200</v>
      </c>
      <c r="J11" s="51" t="s">
        <v>199</v>
      </c>
      <c r="K11" s="4"/>
      <c r="L11" s="49">
        <v>10</v>
      </c>
      <c r="M11" s="50">
        <v>25</v>
      </c>
      <c r="N11" s="51">
        <v>0</v>
      </c>
      <c r="P11" s="3"/>
      <c r="Q11" s="189"/>
      <c r="R11" s="189"/>
      <c r="S11" s="189"/>
      <c r="T11" s="189"/>
      <c r="U11" s="189"/>
      <c r="V11" s="189"/>
      <c r="W11" s="189"/>
      <c r="X11" s="189"/>
      <c r="Y11" s="189"/>
      <c r="Z11" s="189"/>
      <c r="AA11" s="189"/>
      <c r="AB11" s="189"/>
      <c r="AC11" s="189"/>
      <c r="AD11" s="189"/>
      <c r="AE11" s="5"/>
      <c r="AF11" s="188"/>
      <c r="AG11" s="188"/>
    </row>
    <row r="12" spans="2:33" x14ac:dyDescent="0.25">
      <c r="B12">
        <v>9.1809999999999992</v>
      </c>
      <c r="C12">
        <v>9.39</v>
      </c>
      <c r="D12" s="181">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s="181">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s="181">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s="181">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s="181">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s="181">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s="181">
        <v>3</v>
      </c>
      <c r="E18">
        <v>88</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s="181">
        <v>3</v>
      </c>
      <c r="E19">
        <v>89</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s="181">
        <v>3</v>
      </c>
      <c r="E20">
        <v>86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s="181">
        <v>3</v>
      </c>
      <c r="E21">
        <v>81</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s="181">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s="181">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s="181">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s="181">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s="181">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s="181">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s="181">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s="181">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s="181">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0">
    <cfRule type="expression" dxfId="523" priority="4">
      <formula>$T2="Stevens"</formula>
    </cfRule>
  </conditionalFormatting>
  <conditionalFormatting sqref="U2:X10">
    <cfRule type="expression" dxfId="522" priority="3">
      <formula>$T2="Alm_Hamre"</formula>
    </cfRule>
  </conditionalFormatting>
  <conditionalFormatting sqref="U2:X10">
    <cfRule type="expression" dxfId="521" priority="2">
      <formula>$T2="ICP_18"</formula>
    </cfRule>
  </conditionalFormatting>
  <conditionalFormatting sqref="U2:X10">
    <cfRule type="expression" dxfId="520" priority="1">
      <formula>$T$2="Stevens"</formula>
    </cfRule>
  </conditionalFormatting>
  <dataValidations count="2">
    <dataValidation type="list" allowBlank="1" showInputMessage="1" showErrorMessage="1" sqref="S2:S10" xr:uid="{F27BC78E-9401-424A-9092-47DFE11092E9}">
      <formula1>$A$67:$A$71</formula1>
    </dataValidation>
    <dataValidation type="list" allowBlank="1" showInputMessage="1" showErrorMessage="1" sqref="T2:T10" xr:uid="{CB054874-3CEA-48DA-A3EE-121F1CAB1981}">
      <formula1>$A$60:$A$63</formula1>
    </dataValidation>
  </dataValidations>
  <pageMargins left="0.7" right="0.7" top="0.75" bottom="0.75" header="0.3" footer="0.3"/>
  <pageSetup paperSize="9" orientation="portrait" horizontalDpi="300" verticalDpi="300" r:id="rId1"/>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E8F82-63CA-4A9A-BC69-3C5733EB3382}">
  <sheetPr>
    <tabColor rgb="FFFF0000"/>
  </sheetPr>
  <dimension ref="A1:AG71"/>
  <sheetViews>
    <sheetView zoomScale="70" zoomScaleNormal="70" workbookViewId="0">
      <selection activeCell="R58" sqref="R5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84">
        <v>8</v>
      </c>
      <c r="C2" s="184">
        <v>8</v>
      </c>
      <c r="D2" s="184">
        <v>0.28999999999999998</v>
      </c>
      <c r="E2">
        <v>100</v>
      </c>
      <c r="G2" s="49">
        <v>0.215</v>
      </c>
      <c r="H2" s="50">
        <v>1.383</v>
      </c>
      <c r="I2" s="50" t="s">
        <v>197</v>
      </c>
      <c r="J2" s="51" t="s">
        <v>71</v>
      </c>
      <c r="K2" s="4"/>
      <c r="L2" s="107">
        <v>1</v>
      </c>
      <c r="M2" s="108">
        <v>2</v>
      </c>
      <c r="N2" s="109">
        <v>0</v>
      </c>
      <c r="P2" s="198">
        <v>1</v>
      </c>
      <c r="Q2" s="198">
        <v>0</v>
      </c>
      <c r="R2" s="198">
        <v>0.8</v>
      </c>
      <c r="S2" s="198"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s="184">
        <v>8</v>
      </c>
      <c r="C3" s="184">
        <v>8</v>
      </c>
      <c r="D3" s="184">
        <v>2.71</v>
      </c>
      <c r="E3">
        <v>100</v>
      </c>
      <c r="G3" s="49">
        <v>1.1000000000000001</v>
      </c>
      <c r="H3" s="50">
        <v>3</v>
      </c>
      <c r="I3" s="50" t="s">
        <v>198</v>
      </c>
      <c r="J3" s="51" t="s">
        <v>199</v>
      </c>
      <c r="K3" s="4"/>
      <c r="L3" s="49">
        <v>2</v>
      </c>
      <c r="M3" s="50">
        <v>3</v>
      </c>
      <c r="N3" s="51">
        <v>0</v>
      </c>
      <c r="P3" s="198">
        <v>2</v>
      </c>
      <c r="Q3" s="198">
        <v>0.8</v>
      </c>
      <c r="R3" s="198">
        <v>2.5</v>
      </c>
      <c r="S3" s="198" t="s">
        <v>224</v>
      </c>
      <c r="T3" s="105" t="s">
        <v>227</v>
      </c>
      <c r="U3" s="105">
        <v>0.5</v>
      </c>
      <c r="V3" s="105">
        <v>0.25</v>
      </c>
      <c r="W3" s="105">
        <v>2.5</v>
      </c>
      <c r="X3" s="105">
        <v>2.5</v>
      </c>
      <c r="Y3" s="105">
        <v>0</v>
      </c>
      <c r="Z3" s="105">
        <v>0</v>
      </c>
      <c r="AA3" s="105">
        <v>0</v>
      </c>
      <c r="AB3" s="105">
        <v>9</v>
      </c>
      <c r="AC3" s="105">
        <v>0.8</v>
      </c>
      <c r="AD3" s="31">
        <v>1.25</v>
      </c>
      <c r="AE3" s="31">
        <f t="shared" ref="AE3:AE11" si="0">IF(T3="Alm_Hamre_2018",1.5,369/102)</f>
        <v>1.5</v>
      </c>
      <c r="AF3" s="31">
        <v>0.8</v>
      </c>
    </row>
    <row r="4" spans="2:33" x14ac:dyDescent="0.25">
      <c r="B4" s="184">
        <v>8</v>
      </c>
      <c r="C4" s="184">
        <v>8</v>
      </c>
      <c r="D4" s="184">
        <v>3</v>
      </c>
      <c r="E4">
        <v>89</v>
      </c>
      <c r="G4" s="49">
        <v>1.25</v>
      </c>
      <c r="H4" s="50">
        <v>1.27</v>
      </c>
      <c r="I4" s="50" t="s">
        <v>197</v>
      </c>
      <c r="J4" s="51" t="s">
        <v>199</v>
      </c>
      <c r="K4" s="4"/>
      <c r="L4" s="49">
        <v>3</v>
      </c>
      <c r="M4" s="50">
        <v>3.7</v>
      </c>
      <c r="N4" s="51">
        <v>1</v>
      </c>
      <c r="P4" s="198">
        <v>3</v>
      </c>
      <c r="Q4" s="198">
        <v>2.5</v>
      </c>
      <c r="R4" s="198">
        <v>4.5</v>
      </c>
      <c r="S4" s="198"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s="184">
        <v>8</v>
      </c>
      <c r="C5" s="184">
        <v>8</v>
      </c>
      <c r="D5" s="184">
        <v>3</v>
      </c>
      <c r="E5">
        <v>89</v>
      </c>
      <c r="G5" s="49">
        <v>1.35</v>
      </c>
      <c r="H5" s="50">
        <v>1.27</v>
      </c>
      <c r="I5" s="50" t="s">
        <v>197</v>
      </c>
      <c r="J5" s="51" t="s">
        <v>199</v>
      </c>
      <c r="K5" s="4"/>
      <c r="L5" s="49">
        <v>4</v>
      </c>
      <c r="M5" s="50">
        <v>5</v>
      </c>
      <c r="N5" s="51">
        <v>0</v>
      </c>
      <c r="P5" s="198">
        <v>4</v>
      </c>
      <c r="Q5" s="198">
        <v>4.5</v>
      </c>
      <c r="R5" s="198">
        <v>6.5</v>
      </c>
      <c r="S5" s="198"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s="184">
        <v>8</v>
      </c>
      <c r="C6" s="184">
        <v>8</v>
      </c>
      <c r="D6" s="184">
        <v>2.5</v>
      </c>
      <c r="E6">
        <v>86</v>
      </c>
      <c r="G6" s="49">
        <v>2</v>
      </c>
      <c r="H6" s="50">
        <v>1.325</v>
      </c>
      <c r="I6" s="50" t="s">
        <v>197</v>
      </c>
      <c r="J6" s="51" t="s">
        <v>71</v>
      </c>
      <c r="K6" s="4"/>
      <c r="L6" s="49">
        <v>5</v>
      </c>
      <c r="M6" s="50">
        <v>6</v>
      </c>
      <c r="N6" s="51">
        <v>0</v>
      </c>
      <c r="P6" s="198">
        <v>5</v>
      </c>
      <c r="Q6" s="198">
        <v>6.5</v>
      </c>
      <c r="R6" s="198">
        <v>7.7</v>
      </c>
      <c r="S6" s="198"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s="184">
        <v>8</v>
      </c>
      <c r="C7" s="184">
        <v>8</v>
      </c>
      <c r="D7" s="184">
        <v>2</v>
      </c>
      <c r="E7">
        <v>101</v>
      </c>
      <c r="G7" s="49">
        <v>2.7149999999999999</v>
      </c>
      <c r="H7" s="50">
        <v>1.1100000000000001</v>
      </c>
      <c r="I7" s="50" t="s">
        <v>200</v>
      </c>
      <c r="J7" s="51" t="s">
        <v>199</v>
      </c>
      <c r="K7" s="4"/>
      <c r="L7" s="49">
        <v>6</v>
      </c>
      <c r="M7" s="50">
        <v>7.3</v>
      </c>
      <c r="N7" s="51">
        <v>1</v>
      </c>
      <c r="P7" s="198">
        <v>6</v>
      </c>
      <c r="Q7" s="198">
        <v>7.7</v>
      </c>
      <c r="R7" s="198">
        <v>10.3</v>
      </c>
      <c r="S7" s="198"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s="184">
        <v>8</v>
      </c>
      <c r="C8" s="184">
        <v>8.3140000000000001</v>
      </c>
      <c r="D8" s="184">
        <v>3</v>
      </c>
      <c r="E8">
        <v>100</v>
      </c>
      <c r="G8" s="49">
        <v>2.8149999999999999</v>
      </c>
      <c r="H8" s="50">
        <v>1.23</v>
      </c>
      <c r="I8" s="50" t="s">
        <v>200</v>
      </c>
      <c r="J8" s="51" t="s">
        <v>199</v>
      </c>
      <c r="K8" s="4"/>
      <c r="L8" s="49">
        <v>7</v>
      </c>
      <c r="M8" s="50">
        <v>10</v>
      </c>
      <c r="N8" s="51">
        <v>0</v>
      </c>
      <c r="P8" s="198">
        <v>7</v>
      </c>
      <c r="Q8" s="198">
        <v>10.3</v>
      </c>
      <c r="R8" s="198">
        <v>13.5</v>
      </c>
      <c r="S8" s="198"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s="184">
        <v>8.3140000000000001</v>
      </c>
      <c r="C9" s="184">
        <v>8.6289999999999996</v>
      </c>
      <c r="D9" s="184">
        <v>3</v>
      </c>
      <c r="E9">
        <v>78</v>
      </c>
      <c r="G9" s="49">
        <v>2.8849999999999998</v>
      </c>
      <c r="H9" s="50">
        <v>1.1100000000000001</v>
      </c>
      <c r="I9" s="50" t="s">
        <v>200</v>
      </c>
      <c r="J9" s="51" t="s">
        <v>199</v>
      </c>
      <c r="K9" s="4"/>
      <c r="L9" s="49">
        <v>8</v>
      </c>
      <c r="M9" s="50">
        <v>12.93</v>
      </c>
      <c r="N9" s="51">
        <v>1</v>
      </c>
      <c r="P9" s="198">
        <v>8</v>
      </c>
      <c r="Q9" s="198">
        <v>13.5</v>
      </c>
      <c r="R9" s="198">
        <v>19</v>
      </c>
      <c r="S9" s="198"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s="184">
        <v>8.6289999999999996</v>
      </c>
      <c r="C10" s="184">
        <v>8.9429999999999996</v>
      </c>
      <c r="D10" s="184">
        <v>3</v>
      </c>
      <c r="E10">
        <v>73</v>
      </c>
      <c r="G10" s="49">
        <v>2.89</v>
      </c>
      <c r="H10" s="50">
        <v>1.23</v>
      </c>
      <c r="I10" s="50" t="s">
        <v>200</v>
      </c>
      <c r="J10" s="51" t="s">
        <v>199</v>
      </c>
      <c r="K10" s="4"/>
      <c r="L10" s="49">
        <v>9</v>
      </c>
      <c r="M10" s="50">
        <v>17.399999999999999</v>
      </c>
      <c r="N10" s="51">
        <v>0</v>
      </c>
      <c r="P10" s="198">
        <v>9</v>
      </c>
      <c r="Q10" s="198">
        <v>19</v>
      </c>
      <c r="R10" s="198">
        <v>22</v>
      </c>
      <c r="S10" s="198"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s="184">
        <v>8.9429999999999996</v>
      </c>
      <c r="C11" s="184">
        <v>9.2579999999999991</v>
      </c>
      <c r="D11" s="184">
        <v>3</v>
      </c>
      <c r="E11">
        <v>73</v>
      </c>
      <c r="G11" s="49">
        <v>3.165</v>
      </c>
      <c r="H11" s="50">
        <v>1.23</v>
      </c>
      <c r="I11" s="50" t="s">
        <v>200</v>
      </c>
      <c r="J11" s="51" t="s">
        <v>199</v>
      </c>
      <c r="K11" s="4"/>
      <c r="L11" s="49">
        <v>10</v>
      </c>
      <c r="M11" s="50">
        <v>25</v>
      </c>
      <c r="N11" s="51">
        <v>0</v>
      </c>
      <c r="P11" s="198">
        <v>10</v>
      </c>
      <c r="Q11" s="198">
        <v>22</v>
      </c>
      <c r="R11" s="198">
        <v>23.5</v>
      </c>
      <c r="S11" s="198" t="s">
        <v>225</v>
      </c>
      <c r="T11" s="105" t="s">
        <v>227</v>
      </c>
      <c r="U11" s="105">
        <v>0.5</v>
      </c>
      <c r="V11" s="105">
        <v>0.25</v>
      </c>
      <c r="W11" s="105">
        <v>2.5</v>
      </c>
      <c r="X11" s="105">
        <v>2.5</v>
      </c>
      <c r="Y11" s="105">
        <v>0</v>
      </c>
      <c r="Z11" s="105">
        <v>0</v>
      </c>
      <c r="AA11" s="105">
        <v>0</v>
      </c>
      <c r="AB11" s="105">
        <v>9</v>
      </c>
      <c r="AC11" s="105">
        <v>0.8</v>
      </c>
      <c r="AD11" s="31">
        <v>1.25</v>
      </c>
      <c r="AE11" s="31">
        <f t="shared" si="0"/>
        <v>1.5</v>
      </c>
      <c r="AF11" s="31">
        <v>1.25</v>
      </c>
      <c r="AG11" s="183">
        <v>2</v>
      </c>
    </row>
    <row r="12" spans="2:33" x14ac:dyDescent="0.25">
      <c r="B12" s="184">
        <v>9.2579999999999991</v>
      </c>
      <c r="C12" s="184">
        <v>9.49</v>
      </c>
      <c r="D12" s="184">
        <v>2.2189999999999999</v>
      </c>
      <c r="E12">
        <v>73</v>
      </c>
      <c r="G12" s="49">
        <v>3.24</v>
      </c>
      <c r="H12" s="50">
        <v>1.23</v>
      </c>
      <c r="I12" s="50" t="s">
        <v>200</v>
      </c>
      <c r="J12" s="51" t="s">
        <v>199</v>
      </c>
      <c r="K12" s="4"/>
      <c r="L12" s="49">
        <v>11</v>
      </c>
      <c r="M12" s="50">
        <v>34</v>
      </c>
      <c r="N12" s="51">
        <v>0</v>
      </c>
      <c r="P12" s="198">
        <v>11</v>
      </c>
      <c r="Q12" s="198">
        <v>23.5</v>
      </c>
      <c r="R12" s="198">
        <v>29</v>
      </c>
      <c r="S12" s="198" t="s">
        <v>225</v>
      </c>
      <c r="T12" s="105" t="s">
        <v>227</v>
      </c>
      <c r="U12" s="105">
        <v>0.5</v>
      </c>
      <c r="V12" s="105">
        <v>0.25</v>
      </c>
      <c r="W12" s="105">
        <v>2.5</v>
      </c>
      <c r="X12" s="105">
        <v>2.5</v>
      </c>
      <c r="Y12" s="105">
        <v>0</v>
      </c>
      <c r="Z12" s="105">
        <v>0</v>
      </c>
      <c r="AA12" s="105">
        <v>0</v>
      </c>
      <c r="AB12" s="105">
        <v>9</v>
      </c>
      <c r="AC12" s="105">
        <v>0.8</v>
      </c>
      <c r="AD12" s="31">
        <v>1.25</v>
      </c>
      <c r="AE12" s="31">
        <v>2</v>
      </c>
      <c r="AF12" s="31">
        <v>1.25</v>
      </c>
      <c r="AG12" s="183">
        <v>2</v>
      </c>
    </row>
    <row r="13" spans="2:33" x14ac:dyDescent="0.25">
      <c r="B13" s="184">
        <v>9.49</v>
      </c>
      <c r="C13" s="184">
        <v>9.6999999999999993</v>
      </c>
      <c r="D13" s="184">
        <v>2</v>
      </c>
      <c r="E13">
        <v>83</v>
      </c>
      <c r="G13" s="49">
        <v>3.3</v>
      </c>
      <c r="H13" s="50">
        <v>3</v>
      </c>
      <c r="I13" s="50" t="s">
        <v>198</v>
      </c>
      <c r="J13" s="51" t="s">
        <v>199</v>
      </c>
      <c r="K13" s="4"/>
      <c r="L13" s="49">
        <v>12</v>
      </c>
      <c r="M13" s="50">
        <v>51</v>
      </c>
      <c r="N13" s="51">
        <v>0</v>
      </c>
      <c r="P13" s="198">
        <v>12</v>
      </c>
      <c r="Q13" s="198">
        <v>29</v>
      </c>
      <c r="R13" s="198">
        <v>32</v>
      </c>
      <c r="S13" s="198" t="s">
        <v>225</v>
      </c>
      <c r="T13" s="105" t="s">
        <v>227</v>
      </c>
      <c r="U13" s="105">
        <v>0.5</v>
      </c>
      <c r="V13" s="105">
        <v>0.25</v>
      </c>
      <c r="W13" s="105">
        <v>2.5</v>
      </c>
      <c r="X13" s="105">
        <v>2.5</v>
      </c>
      <c r="Y13" s="105">
        <v>0</v>
      </c>
      <c r="Z13" s="105">
        <v>0</v>
      </c>
      <c r="AA13" s="105">
        <v>0</v>
      </c>
      <c r="AB13" s="105">
        <v>9</v>
      </c>
      <c r="AC13" s="105">
        <v>0.8</v>
      </c>
      <c r="AD13" s="31">
        <v>1.25</v>
      </c>
      <c r="AE13" s="31">
        <v>2</v>
      </c>
      <c r="AF13" s="31">
        <v>1.25</v>
      </c>
      <c r="AG13" s="183">
        <v>2</v>
      </c>
    </row>
    <row r="14" spans="2:33" ht="15.75" thickBot="1" x14ac:dyDescent="0.3">
      <c r="B14" s="184">
        <v>9.6999999999999993</v>
      </c>
      <c r="C14" s="184">
        <v>9.6999999999999993</v>
      </c>
      <c r="D14" s="184">
        <v>2.681</v>
      </c>
      <c r="E14">
        <v>83</v>
      </c>
      <c r="G14" s="49">
        <v>3.4</v>
      </c>
      <c r="H14" s="50">
        <v>3</v>
      </c>
      <c r="I14" s="50" t="s">
        <v>198</v>
      </c>
      <c r="J14" s="51" t="s">
        <v>199</v>
      </c>
      <c r="K14" s="4"/>
      <c r="L14" s="110">
        <v>13</v>
      </c>
      <c r="M14" s="111">
        <f>SUM(D2:D36)-5</f>
        <v>75</v>
      </c>
      <c r="N14" s="112">
        <v>0</v>
      </c>
      <c r="P14" s="198">
        <v>13</v>
      </c>
      <c r="Q14" s="198">
        <v>32</v>
      </c>
      <c r="R14" s="198">
        <v>40</v>
      </c>
      <c r="S14" s="198" t="s">
        <v>224</v>
      </c>
      <c r="T14" s="105" t="s">
        <v>227</v>
      </c>
      <c r="U14" s="105">
        <v>0.5</v>
      </c>
      <c r="V14" s="105">
        <v>0.25</v>
      </c>
      <c r="W14" s="105">
        <v>2.5</v>
      </c>
      <c r="X14" s="105">
        <v>2.5</v>
      </c>
      <c r="Y14" s="105">
        <v>0</v>
      </c>
      <c r="Z14" s="105">
        <v>0</v>
      </c>
      <c r="AA14" s="105">
        <v>0</v>
      </c>
      <c r="AB14" s="105">
        <v>9</v>
      </c>
      <c r="AC14" s="105">
        <v>0.8</v>
      </c>
      <c r="AD14" s="31">
        <v>1.25</v>
      </c>
      <c r="AE14" s="31">
        <f t="shared" ref="AE14" si="1">IF(T14="Alm_Hamre_2018",1.5,369/102)</f>
        <v>1.5</v>
      </c>
      <c r="AF14" s="31">
        <v>1.25</v>
      </c>
      <c r="AG14" s="183"/>
    </row>
    <row r="15" spans="2:33" x14ac:dyDescent="0.25">
      <c r="B15" s="184">
        <v>9.6999999999999993</v>
      </c>
      <c r="C15" s="184">
        <v>9.6999999999999993</v>
      </c>
      <c r="D15" s="184">
        <v>3</v>
      </c>
      <c r="E15">
        <v>73</v>
      </c>
      <c r="G15" s="49">
        <v>3.6819999999999999</v>
      </c>
      <c r="H15" s="50">
        <v>1.07</v>
      </c>
      <c r="I15" s="50" t="s">
        <v>200</v>
      </c>
      <c r="J15" s="51" t="s">
        <v>199</v>
      </c>
      <c r="K15" s="4"/>
      <c r="P15" s="3"/>
      <c r="Q15" s="197"/>
      <c r="R15" s="197"/>
      <c r="S15" s="197"/>
      <c r="T15" s="197"/>
      <c r="U15" s="197"/>
      <c r="V15" s="197"/>
      <c r="W15" s="197"/>
      <c r="X15" s="197"/>
      <c r="Y15" s="197"/>
      <c r="Z15" s="197"/>
      <c r="AA15" s="197"/>
      <c r="AB15" s="197"/>
      <c r="AC15" s="197"/>
      <c r="AD15" s="197"/>
      <c r="AE15" s="5"/>
      <c r="AF15" s="196"/>
      <c r="AG15" s="196"/>
    </row>
    <row r="16" spans="2:33" x14ac:dyDescent="0.25">
      <c r="B16" s="184">
        <v>9.6999999999999993</v>
      </c>
      <c r="C16" s="184">
        <v>9.6999999999999993</v>
      </c>
      <c r="D16" s="184">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s="184">
        <v>9.6999999999999993</v>
      </c>
      <c r="C17" s="184">
        <v>9.6999999999999993</v>
      </c>
      <c r="D17" s="184">
        <v>3</v>
      </c>
      <c r="E17">
        <v>77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s="184">
        <v>9.6999999999999993</v>
      </c>
      <c r="C18" s="184">
        <v>9.6999999999999993</v>
      </c>
      <c r="D18" s="184">
        <v>3</v>
      </c>
      <c r="E18">
        <v>79</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s="184">
        <v>9.6999999999999993</v>
      </c>
      <c r="C19" s="184">
        <v>9.6999999999999993</v>
      </c>
      <c r="D19" s="184">
        <v>3</v>
      </c>
      <c r="E19">
        <v>75</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s="184">
        <v>9.6999999999999993</v>
      </c>
      <c r="C20" s="184">
        <v>9.6999999999999993</v>
      </c>
      <c r="D20" s="184">
        <v>3</v>
      </c>
      <c r="E20">
        <v>74</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s="184">
        <v>9.6999999999999993</v>
      </c>
      <c r="C21" s="184">
        <v>9.6999999999999993</v>
      </c>
      <c r="D21" s="184">
        <v>3</v>
      </c>
      <c r="E21">
        <v>73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s="184">
        <v>9.6999999999999993</v>
      </c>
      <c r="C22" s="184">
        <v>9.6999999999999993</v>
      </c>
      <c r="D22" s="184">
        <v>3</v>
      </c>
      <c r="E22">
        <v>73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s="184">
        <v>9.6999999999999993</v>
      </c>
      <c r="C23" s="184">
        <v>9.6999999999999993</v>
      </c>
      <c r="D23" s="184">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s="184">
        <v>9.6999999999999993</v>
      </c>
      <c r="C24" s="184">
        <v>9.6999999999999993</v>
      </c>
      <c r="D24" s="18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s="184">
        <v>9.6999999999999993</v>
      </c>
      <c r="C25" s="184">
        <v>9.6999999999999993</v>
      </c>
      <c r="D25" s="184">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s="184">
        <v>9.6999999999999993</v>
      </c>
      <c r="C26" s="184">
        <v>9.6999999999999993</v>
      </c>
      <c r="D26" s="184">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s="184">
        <v>9.6999999999999993</v>
      </c>
      <c r="C27" s="184">
        <v>9.6999999999999993</v>
      </c>
      <c r="D27" s="184">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s="184">
        <v>9.6999999999999993</v>
      </c>
      <c r="C28" s="184">
        <v>9.6999999999999993</v>
      </c>
      <c r="D28" s="184">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184">
        <v>9.6999999999999993</v>
      </c>
      <c r="C29" s="184">
        <v>9.6999999999999993</v>
      </c>
      <c r="D29" s="184">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184">
        <v>9.6999999999999993</v>
      </c>
      <c r="C30" s="184">
        <v>9.6999999999999993</v>
      </c>
      <c r="D30" s="184">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3"/>
      <c r="D31" s="3"/>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phoneticPr fontId="6" type="noConversion"/>
  <conditionalFormatting sqref="Y2:AB14">
    <cfRule type="expression" dxfId="519" priority="4">
      <formula>$T2="Stevens"</formula>
    </cfRule>
  </conditionalFormatting>
  <conditionalFormatting sqref="U2:X14">
    <cfRule type="expression" dxfId="518" priority="3">
      <formula>$T2="Alm_Hamre"</formula>
    </cfRule>
  </conditionalFormatting>
  <conditionalFormatting sqref="U2:X14">
    <cfRule type="expression" dxfId="517" priority="2">
      <formula>$T2="ICP_18"</formula>
    </cfRule>
  </conditionalFormatting>
  <conditionalFormatting sqref="U2:X14">
    <cfRule type="expression" dxfId="516" priority="1">
      <formula>$T$2="Stevens"</formula>
    </cfRule>
  </conditionalFormatting>
  <dataValidations count="2">
    <dataValidation type="list" allowBlank="1" showInputMessage="1" showErrorMessage="1" sqref="T2:T14" xr:uid="{12358115-3D56-43C0-BE0A-CED9B495C8EA}">
      <formula1>$A$60:$A$63</formula1>
    </dataValidation>
    <dataValidation type="list" allowBlank="1" showInputMessage="1" showErrorMessage="1" sqref="S2:S11" xr:uid="{55A1DA2D-DCB0-44E8-9FD4-C92D5FB75387}">
      <formula1>$A$67:$A$71</formula1>
    </dataValidation>
  </dataValidations>
  <pageMargins left="0.7" right="0.7" top="0.75" bottom="0.75" header="0.3" footer="0.3"/>
  <pageSetup paperSize="9" orientation="portrait" horizontalDpi="300" verticalDpi="300" r:id="rId1"/>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A8AD-9927-44E3-BD33-EC6D2B058542}">
  <sheetPr>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1.8</v>
      </c>
      <c r="R4" s="113">
        <v>3.6</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3.6</v>
      </c>
      <c r="R5" s="113">
        <v>7.7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7.7</v>
      </c>
      <c r="R6" s="113">
        <v>9</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13.5</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13.5</v>
      </c>
      <c r="R8" s="113">
        <v>14.5</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v>
      </c>
      <c r="R10" s="113">
        <v>19.600000000000001</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19.600000000000001</v>
      </c>
      <c r="R11" s="113">
        <v>20.8</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20.8</v>
      </c>
      <c r="R12" s="113">
        <v>22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22</v>
      </c>
      <c r="R13" s="113">
        <v>25.9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25.9</v>
      </c>
      <c r="R14" s="113">
        <v>29.9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29.9</v>
      </c>
      <c r="R15" s="113">
        <v>48</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48</v>
      </c>
      <c r="R16" s="113">
        <v>65</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515" priority="4">
      <formula>$T2="Stevens"</formula>
    </cfRule>
  </conditionalFormatting>
  <conditionalFormatting sqref="U2:X16">
    <cfRule type="expression" dxfId="514" priority="3">
      <formula>$T2="Alm_Hamre"</formula>
    </cfRule>
  </conditionalFormatting>
  <conditionalFormatting sqref="U2:X16">
    <cfRule type="expression" dxfId="513" priority="2">
      <formula>$T2="ICP_18"</formula>
    </cfRule>
  </conditionalFormatting>
  <conditionalFormatting sqref="U2:X16">
    <cfRule type="expression" dxfId="512" priority="1">
      <formula>$T$2="Stevens"</formula>
    </cfRule>
  </conditionalFormatting>
  <dataValidations count="2">
    <dataValidation type="list" allowBlank="1" showInputMessage="1" showErrorMessage="1" sqref="T2:T16" xr:uid="{1EBB46F8-7DF3-49C1-A56B-9C2717256395}">
      <formula1>$A$60:$A$63</formula1>
    </dataValidation>
    <dataValidation type="list" allowBlank="1" showInputMessage="1" showErrorMessage="1" sqref="S2:S14" xr:uid="{A488A60E-2F4D-48BF-B50B-791939572310}">
      <formula1>$A$67:$A$71</formula1>
    </dataValidation>
  </dataValidations>
  <pageMargins left="0.7" right="0.7" top="0.75" bottom="0.75" header="0.3" footer="0.3"/>
  <pageSetup paperSize="9" orientation="portrait" horizontalDpi="300" verticalDpi="300"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7218-B992-48D0-A60C-C4FD2AA48345}">
  <sheetPr>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1.8</v>
      </c>
      <c r="R4" s="113">
        <v>3.6</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3.6</v>
      </c>
      <c r="R5" s="113">
        <v>7.7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7.7</v>
      </c>
      <c r="R6" s="113">
        <v>9</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13.5</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13.5</v>
      </c>
      <c r="R8" s="113">
        <v>14.5</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v>
      </c>
      <c r="R10" s="113">
        <v>19.600000000000001</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19.600000000000001</v>
      </c>
      <c r="R11" s="113">
        <v>20.8</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20.8</v>
      </c>
      <c r="R12" s="113">
        <v>22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22</v>
      </c>
      <c r="R13" s="113">
        <v>25.9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25.9</v>
      </c>
      <c r="R14" s="113">
        <v>29.9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29.9</v>
      </c>
      <c r="R15" s="113">
        <v>48</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48</v>
      </c>
      <c r="R16" s="113">
        <v>65</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511" priority="4">
      <formula>$T2="Stevens"</formula>
    </cfRule>
  </conditionalFormatting>
  <conditionalFormatting sqref="U2:X16">
    <cfRule type="expression" dxfId="510" priority="3">
      <formula>$T2="Alm_Hamre"</formula>
    </cfRule>
  </conditionalFormatting>
  <conditionalFormatting sqref="U2:X16">
    <cfRule type="expression" dxfId="509" priority="2">
      <formula>$T2="ICP_18"</formula>
    </cfRule>
  </conditionalFormatting>
  <conditionalFormatting sqref="U2:X16">
    <cfRule type="expression" dxfId="508" priority="1">
      <formula>$T$2="Stevens"</formula>
    </cfRule>
  </conditionalFormatting>
  <dataValidations count="2">
    <dataValidation type="list" allowBlank="1" showInputMessage="1" showErrorMessage="1" sqref="T2:T16" xr:uid="{4D994A0B-FB4A-4314-9EE3-B7E16C5C3A99}">
      <formula1>$A$60:$A$63</formula1>
    </dataValidation>
    <dataValidation type="list" allowBlank="1" showInputMessage="1" showErrorMessage="1" sqref="S2:S14" xr:uid="{6F2FB41B-FE06-4F73-BBA2-5C9611C5F28E}">
      <formula1>$A$67:$A$71</formula1>
    </dataValidation>
  </dataValidations>
  <pageMargins left="0.7" right="0.7" top="0.75" bottom="0.75" header="0.3" footer="0.3"/>
  <pageSetup paperSize="9" orientation="portrait" horizontalDpi="300" verticalDpi="300" r:id="rId1"/>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0FC00-042D-4EEF-B2A0-92F08935DAA1}">
  <sheetPr codeName="Sheet80">
    <tabColor theme="4" tint="0.39997558519241921"/>
  </sheetPr>
  <dimension ref="A1:AG71"/>
  <sheetViews>
    <sheetView zoomScale="70" zoomScaleNormal="70" workbookViewId="0"/>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0.9</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0.9</v>
      </c>
      <c r="R3" s="113">
        <v>1.8</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6" si="1">R3</f>
        <v>1.8</v>
      </c>
      <c r="R4" s="113">
        <v>3.6</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3.6</v>
      </c>
      <c r="R5" s="113">
        <v>7.7</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7.7</v>
      </c>
      <c r="R6" s="113">
        <v>9</v>
      </c>
      <c r="S6" s="113" t="s">
        <v>224</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v>
      </c>
      <c r="R7" s="113">
        <v>13.5</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13.5</v>
      </c>
      <c r="R8" s="113">
        <v>14.5</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17</v>
      </c>
      <c r="S9" s="113" t="s">
        <v>224</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v>
      </c>
      <c r="R10" s="113">
        <v>19.600000000000001</v>
      </c>
      <c r="S10" s="113" t="s">
        <v>224</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19.600000000000001</v>
      </c>
      <c r="R11" s="113">
        <v>20.8</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20.8</v>
      </c>
      <c r="R12" s="113">
        <v>22</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22</v>
      </c>
      <c r="R13" s="113">
        <v>25.9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25.9</v>
      </c>
      <c r="R14" s="113">
        <v>29.9</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29.9</v>
      </c>
      <c r="R15" s="113">
        <v>48</v>
      </c>
      <c r="S15" s="113" t="s">
        <v>224</v>
      </c>
      <c r="T15" s="105" t="s">
        <v>227</v>
      </c>
      <c r="U15" s="105">
        <v>0.5</v>
      </c>
      <c r="V15" s="105">
        <v>0.25</v>
      </c>
      <c r="W15" s="105">
        <v>2.5</v>
      </c>
      <c r="X15" s="105">
        <v>2.5</v>
      </c>
      <c r="Y15" s="105">
        <v>0</v>
      </c>
      <c r="Z15" s="105">
        <v>0</v>
      </c>
      <c r="AA15" s="105">
        <v>0</v>
      </c>
      <c r="AB15" s="105">
        <v>9</v>
      </c>
      <c r="AC15" s="105">
        <v>0.8</v>
      </c>
      <c r="AD15" s="31">
        <v>1.25</v>
      </c>
      <c r="AE15" s="31">
        <f t="shared" ref="AE15:AE16" si="2">IF(T15="Alm_Hamre_2018",1.5,369/102)</f>
        <v>1.5</v>
      </c>
      <c r="AF15" s="31">
        <v>1.5</v>
      </c>
    </row>
    <row r="16" spans="2:33" x14ac:dyDescent="0.25">
      <c r="B16">
        <v>9.5</v>
      </c>
      <c r="C16">
        <v>9.5</v>
      </c>
      <c r="D16">
        <v>3</v>
      </c>
      <c r="E16">
        <v>79</v>
      </c>
      <c r="G16" s="49">
        <v>3.6970000000000001</v>
      </c>
      <c r="H16" s="50">
        <v>1.07</v>
      </c>
      <c r="I16" s="50" t="s">
        <v>200</v>
      </c>
      <c r="J16" s="51" t="s">
        <v>199</v>
      </c>
      <c r="K16" s="4"/>
      <c r="P16" s="113">
        <v>15</v>
      </c>
      <c r="Q16" s="113">
        <f t="shared" si="1"/>
        <v>48</v>
      </c>
      <c r="R16" s="113">
        <v>65</v>
      </c>
      <c r="S16" s="113" t="s">
        <v>224</v>
      </c>
      <c r="T16" s="105" t="s">
        <v>227</v>
      </c>
      <c r="U16" s="105">
        <v>0.5</v>
      </c>
      <c r="V16" s="105">
        <v>0.25</v>
      </c>
      <c r="W16" s="105">
        <v>2.5</v>
      </c>
      <c r="X16" s="105">
        <v>2.5</v>
      </c>
      <c r="Y16" s="105">
        <v>0</v>
      </c>
      <c r="Z16" s="105">
        <v>0</v>
      </c>
      <c r="AA16" s="105">
        <v>0</v>
      </c>
      <c r="AB16" s="105">
        <v>9</v>
      </c>
      <c r="AC16" s="105">
        <v>0.8</v>
      </c>
      <c r="AD16" s="31">
        <v>1.25</v>
      </c>
      <c r="AE16" s="31">
        <f t="shared" si="2"/>
        <v>1.5</v>
      </c>
      <c r="AF16" s="31">
        <v>1.5</v>
      </c>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phoneticPr fontId="6" type="noConversion"/>
  <conditionalFormatting sqref="Y2:AB16">
    <cfRule type="expression" dxfId="507" priority="4">
      <formula>$T2="Stevens"</formula>
    </cfRule>
  </conditionalFormatting>
  <conditionalFormatting sqref="U2:X16">
    <cfRule type="expression" dxfId="506" priority="3">
      <formula>$T2="Alm_Hamre"</formula>
    </cfRule>
  </conditionalFormatting>
  <conditionalFormatting sqref="U2:X16">
    <cfRule type="expression" dxfId="505" priority="2">
      <formula>$T2="ICP_18"</formula>
    </cfRule>
  </conditionalFormatting>
  <conditionalFormatting sqref="U2:X16">
    <cfRule type="expression" dxfId="504" priority="1">
      <formula>$T$2="Stevens"</formula>
    </cfRule>
  </conditionalFormatting>
  <dataValidations count="2">
    <dataValidation type="list" allowBlank="1" showInputMessage="1" showErrorMessage="1" sqref="S2:S14" xr:uid="{F9E11FFB-B7D5-473E-AE96-3F005D0237E5}">
      <formula1>$A$67:$A$71</formula1>
    </dataValidation>
    <dataValidation type="list" allowBlank="1" showInputMessage="1" showErrorMessage="1" sqref="T2:T16" xr:uid="{3E87B396-A86B-440D-B518-58603343B83C}">
      <formula1>$A$60:$A$63</formula1>
    </dataValidation>
  </dataValidations>
  <pageMargins left="0.7" right="0.7" top="0.75" bottom="0.75" header="0.3" footer="0.3"/>
  <pageSetup paperSize="9" orientation="portrait" horizontalDpi="300" verticalDpi="300"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1FCE-C53D-4089-BC60-B11030C9AFF0}">
  <sheetPr>
    <tabColor theme="4" tint="0.39997558519241921"/>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503" priority="4">
      <formula>$T2="Stevens"</formula>
    </cfRule>
  </conditionalFormatting>
  <conditionalFormatting sqref="U2:X16">
    <cfRule type="expression" dxfId="502" priority="3">
      <formula>$T2="Alm_Hamre"</formula>
    </cfRule>
  </conditionalFormatting>
  <conditionalFormatting sqref="U2:X16">
    <cfRule type="expression" dxfId="501" priority="2">
      <formula>$T2="ICP_18"</formula>
    </cfRule>
  </conditionalFormatting>
  <conditionalFormatting sqref="U2:X16">
    <cfRule type="expression" dxfId="500" priority="1">
      <formula>$T$2="Stevens"</formula>
    </cfRule>
  </conditionalFormatting>
  <dataValidations count="2">
    <dataValidation type="list" allowBlank="1" showInputMessage="1" showErrorMessage="1" sqref="T2:T16" xr:uid="{E08CFF92-CF0B-4F79-9D29-A7AD2F6E6891}">
      <formula1>$A$60:$A$63</formula1>
    </dataValidation>
    <dataValidation type="list" allowBlank="1" showInputMessage="1" showErrorMessage="1" sqref="S2:S14" xr:uid="{8F49ADE9-CB47-4838-BE57-6D95C821A609}">
      <formula1>$A$67:$A$71</formula1>
    </dataValidation>
  </dataValidation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dimension ref="B1:W36"/>
  <sheetViews>
    <sheetView workbookViewId="0">
      <selection activeCell="C39" sqref="C39:C40"/>
    </sheetView>
  </sheetViews>
  <sheetFormatPr defaultRowHeight="15" x14ac:dyDescent="0.25"/>
  <cols>
    <col min="2" max="2" width="25.28515625"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22" t="s">
        <v>54</v>
      </c>
      <c r="C2" s="25" t="s">
        <v>102</v>
      </c>
      <c r="K2" s="14" t="s">
        <v>80</v>
      </c>
      <c r="L2" s="15" t="s">
        <v>81</v>
      </c>
      <c r="M2" s="15" t="s">
        <v>175</v>
      </c>
      <c r="N2" s="15" t="s">
        <v>176</v>
      </c>
      <c r="O2" s="15" t="s">
        <v>177</v>
      </c>
      <c r="P2" s="15" t="s">
        <v>178</v>
      </c>
      <c r="Q2" s="15" t="s">
        <v>179</v>
      </c>
      <c r="R2" s="15" t="s">
        <v>117</v>
      </c>
      <c r="S2" s="15" t="s">
        <v>118</v>
      </c>
      <c r="T2" s="15" t="s">
        <v>119</v>
      </c>
      <c r="U2" s="21" t="s">
        <v>120</v>
      </c>
      <c r="V2" s="21" t="s">
        <v>209</v>
      </c>
      <c r="W2" s="21" t="s">
        <v>210</v>
      </c>
    </row>
    <row r="3" spans="2:23" ht="15.75" thickBot="1" x14ac:dyDescent="0.3">
      <c r="B3" s="23" t="s">
        <v>55</v>
      </c>
      <c r="C3" s="26" t="s">
        <v>69</v>
      </c>
      <c r="K3" s="28">
        <v>1</v>
      </c>
      <c r="L3" s="29">
        <v>1</v>
      </c>
      <c r="M3" s="29">
        <v>0</v>
      </c>
      <c r="N3" s="29">
        <v>1</v>
      </c>
      <c r="O3" s="29">
        <v>1</v>
      </c>
      <c r="P3" s="29">
        <v>1</v>
      </c>
      <c r="Q3" s="29">
        <v>0</v>
      </c>
      <c r="R3" s="29">
        <v>0</v>
      </c>
      <c r="S3" s="29">
        <v>0</v>
      </c>
      <c r="T3" s="29">
        <v>0</v>
      </c>
      <c r="U3" s="30">
        <v>0</v>
      </c>
      <c r="V3" s="30">
        <v>1</v>
      </c>
      <c r="W3" s="30">
        <v>1</v>
      </c>
    </row>
    <row r="4" spans="2:23" x14ac:dyDescent="0.25">
      <c r="B4" s="23" t="s">
        <v>56</v>
      </c>
      <c r="C4" s="26" t="s">
        <v>216</v>
      </c>
    </row>
    <row r="5" spans="2:23" x14ac:dyDescent="0.25">
      <c r="B5" s="23" t="s">
        <v>57</v>
      </c>
      <c r="C5" s="26"/>
    </row>
    <row r="6" spans="2:23" x14ac:dyDescent="0.25">
      <c r="B6" s="23" t="s">
        <v>58</v>
      </c>
      <c r="C6" s="26"/>
    </row>
    <row r="7" spans="2:23" x14ac:dyDescent="0.25">
      <c r="B7" s="23" t="s">
        <v>59</v>
      </c>
      <c r="C7" s="26" t="s">
        <v>211</v>
      </c>
    </row>
    <row r="8" spans="2:23" x14ac:dyDescent="0.25">
      <c r="B8" s="23" t="s">
        <v>60</v>
      </c>
      <c r="C8" s="26" t="s">
        <v>70</v>
      </c>
    </row>
    <row r="9" spans="2:23" ht="15.75" thickBot="1" x14ac:dyDescent="0.3">
      <c r="B9" s="24" t="s">
        <v>61</v>
      </c>
      <c r="C9" s="27" t="s">
        <v>208</v>
      </c>
    </row>
    <row r="10" spans="2:23" x14ac:dyDescent="0.25">
      <c r="B10" s="20"/>
    </row>
    <row r="11" spans="2:23" x14ac:dyDescent="0.25">
      <c r="B11" s="20"/>
    </row>
    <row r="12" spans="2:23" x14ac:dyDescent="0.25">
      <c r="B12" s="20"/>
    </row>
    <row r="13" spans="2:23" x14ac:dyDescent="0.25">
      <c r="B13" s="20"/>
    </row>
    <row r="14" spans="2:23" x14ac:dyDescent="0.25">
      <c r="B14" s="20"/>
    </row>
    <row r="15" spans="2:23" ht="15.75" thickBot="1" x14ac:dyDescent="0.3">
      <c r="B15" t="s">
        <v>62</v>
      </c>
    </row>
    <row r="16" spans="2:23" ht="15.75" thickBot="1" x14ac:dyDescent="0.3">
      <c r="B16" s="14" t="s">
        <v>63</v>
      </c>
      <c r="C16" s="15" t="s">
        <v>64</v>
      </c>
      <c r="D16" s="15" t="s">
        <v>65</v>
      </c>
      <c r="E16" s="15" t="s">
        <v>66</v>
      </c>
      <c r="F16" s="15" t="s">
        <v>67</v>
      </c>
      <c r="G16" s="21" t="s">
        <v>68</v>
      </c>
    </row>
    <row r="17" spans="2:7" x14ac:dyDescent="0.25">
      <c r="B17" s="68" t="s">
        <v>215</v>
      </c>
      <c r="C17" s="69" t="s">
        <v>214</v>
      </c>
      <c r="D17" s="1" t="s">
        <v>212</v>
      </c>
      <c r="E17" s="1" t="s">
        <v>213</v>
      </c>
      <c r="F17" s="1" t="s">
        <v>206</v>
      </c>
      <c r="G17" s="2" t="s">
        <v>207</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Plots!E6:E16</xm:f>
          </x14:formula1>
          <xm:sqref>K4:K5</xm:sqref>
        </x14:dataValidation>
      </x14:dataValidations>
    </ext>
  </extLst>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EDD1-D411-4646-AC13-73105C49959F}">
  <sheetPr>
    <tabColor theme="4" tint="0.39997558519241921"/>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499" priority="4">
      <formula>$T2="Stevens"</formula>
    </cfRule>
  </conditionalFormatting>
  <conditionalFormatting sqref="U2:X16">
    <cfRule type="expression" dxfId="498" priority="3">
      <formula>$T2="Alm_Hamre"</formula>
    </cfRule>
  </conditionalFormatting>
  <conditionalFormatting sqref="U2:X16">
    <cfRule type="expression" dxfId="497" priority="2">
      <formula>$T2="ICP_18"</formula>
    </cfRule>
  </conditionalFormatting>
  <conditionalFormatting sqref="U2:X16">
    <cfRule type="expression" dxfId="496" priority="1">
      <formula>$T$2="Stevens"</formula>
    </cfRule>
  </conditionalFormatting>
  <dataValidations count="2">
    <dataValidation type="list" allowBlank="1" showInputMessage="1" showErrorMessage="1" sqref="T2:T16" xr:uid="{6A046CFC-5CD4-45EB-A1B6-67DC3A5BD14A}">
      <formula1>$A$60:$A$63</formula1>
    </dataValidation>
    <dataValidation type="list" allowBlank="1" showInputMessage="1" showErrorMessage="1" sqref="S2:S14" xr:uid="{1EF7C9D7-E136-46B9-9CBF-359842EEB02D}">
      <formula1>$A$67:$A$71</formula1>
    </dataValidation>
  </dataValidations>
  <pageMargins left="0.7" right="0.7" top="0.75" bottom="0.75" header="0.3" footer="0.3"/>
  <pageSetup paperSize="9" orientation="portrait" horizontalDpi="300" verticalDpi="300"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BC8A8-2090-482C-8D64-1358AE1AD410}">
  <sheetPr>
    <tabColor theme="4" tint="0.39997558519241921"/>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6">
    <cfRule type="expression" dxfId="495" priority="4">
      <formula>$T2="Stevens"</formula>
    </cfRule>
  </conditionalFormatting>
  <conditionalFormatting sqref="U2:X16">
    <cfRule type="expression" dxfId="494" priority="3">
      <formula>$T2="Alm_Hamre"</formula>
    </cfRule>
  </conditionalFormatting>
  <conditionalFormatting sqref="U2:X16">
    <cfRule type="expression" dxfId="493" priority="2">
      <formula>$T2="ICP_18"</formula>
    </cfRule>
  </conditionalFormatting>
  <conditionalFormatting sqref="U2:X16">
    <cfRule type="expression" dxfId="492" priority="1">
      <formula>$T$2="Stevens"</formula>
    </cfRule>
  </conditionalFormatting>
  <dataValidations count="2">
    <dataValidation type="list" allowBlank="1" showInputMessage="1" showErrorMessage="1" sqref="T2:T16" xr:uid="{C14ED2E0-7DED-4AFF-AF75-54447C4B9BD3}">
      <formula1>$A$60:$A$63</formula1>
    </dataValidation>
    <dataValidation type="list" allowBlank="1" showInputMessage="1" showErrorMessage="1" sqref="S2:S14" xr:uid="{F8DE140C-AA40-44DB-A0A3-E8EEE9855AD1}">
      <formula1>$A$67:$A$71</formula1>
    </dataValidation>
  </dataValidations>
  <pageMargins left="0.7" right="0.7" top="0.75" bottom="0.75" header="0.3" footer="0.3"/>
  <pageSetup paperSize="9" orientation="portrait" horizontalDpi="300" verticalDpi="300"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5239-5E98-4248-B238-614AA51AFA32}">
  <sheetPr codeName="Sheet77">
    <tabColor theme="4" tint="0.39997558519241921"/>
  </sheetPr>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1.4</v>
      </c>
      <c r="S3" s="113" t="s">
        <v>224</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0</v>
      </c>
      <c r="P4" s="113">
        <v>3</v>
      </c>
      <c r="Q4" s="113">
        <f t="shared" ref="Q4:Q16" si="1">R3</f>
        <v>1.4</v>
      </c>
      <c r="R4" s="113">
        <v>5.5</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5.5</v>
      </c>
      <c r="R5" s="113">
        <v>12.2</v>
      </c>
      <c r="S5" s="113" t="s">
        <v>224</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12.2</v>
      </c>
      <c r="R6" s="113">
        <v>15.5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0</v>
      </c>
      <c r="P7" s="113">
        <v>6</v>
      </c>
      <c r="Q7" s="113">
        <f t="shared" si="1"/>
        <v>15.5</v>
      </c>
      <c r="R7" s="113">
        <v>16.399999999999999</v>
      </c>
      <c r="S7" s="113" t="s">
        <v>224</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16.399999999999999</v>
      </c>
      <c r="R8" s="113">
        <v>17.3</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0</v>
      </c>
      <c r="P9" s="113">
        <v>8</v>
      </c>
      <c r="Q9" s="113">
        <f t="shared" si="1"/>
        <v>17.3</v>
      </c>
      <c r="R9" s="113">
        <v>18</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v>
      </c>
      <c r="R10" s="113">
        <v>27</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9.1809999999999992</v>
      </c>
      <c r="D11">
        <v>2.2650000000000001</v>
      </c>
      <c r="E11">
        <v>73</v>
      </c>
      <c r="G11" s="49">
        <v>3.165</v>
      </c>
      <c r="H11" s="50">
        <v>1.23</v>
      </c>
      <c r="I11" s="50" t="s">
        <v>200</v>
      </c>
      <c r="J11" s="51" t="s">
        <v>199</v>
      </c>
      <c r="K11" s="4"/>
      <c r="L11" s="49">
        <v>10</v>
      </c>
      <c r="M11" s="50">
        <v>28</v>
      </c>
      <c r="N11" s="51">
        <v>1</v>
      </c>
      <c r="P11" s="113">
        <v>10</v>
      </c>
      <c r="Q11" s="113">
        <f t="shared" si="1"/>
        <v>27</v>
      </c>
      <c r="R11" s="113">
        <v>36</v>
      </c>
      <c r="S11" s="113" t="s">
        <v>223</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9.1809999999999992</v>
      </c>
      <c r="C12">
        <v>9.39</v>
      </c>
      <c r="D12">
        <v>2</v>
      </c>
      <c r="E12">
        <v>83</v>
      </c>
      <c r="G12" s="49">
        <v>3.24</v>
      </c>
      <c r="H12" s="50">
        <v>1.23</v>
      </c>
      <c r="I12" s="50" t="s">
        <v>200</v>
      </c>
      <c r="J12" s="51" t="s">
        <v>199</v>
      </c>
      <c r="K12" s="4"/>
      <c r="L12" s="49">
        <v>11</v>
      </c>
      <c r="M12" s="50">
        <v>34</v>
      </c>
      <c r="N12" s="51">
        <v>0</v>
      </c>
      <c r="P12" s="113">
        <v>11</v>
      </c>
      <c r="Q12" s="113">
        <f t="shared" si="1"/>
        <v>36</v>
      </c>
      <c r="R12" s="113">
        <v>40</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9.39</v>
      </c>
      <c r="C13">
        <v>9.6</v>
      </c>
      <c r="D13">
        <v>2</v>
      </c>
      <c r="E13">
        <v>93</v>
      </c>
      <c r="G13" s="49">
        <v>3.3</v>
      </c>
      <c r="H13" s="50">
        <v>3</v>
      </c>
      <c r="I13" s="50" t="s">
        <v>198</v>
      </c>
      <c r="J13" s="51" t="s">
        <v>199</v>
      </c>
      <c r="K13" s="4"/>
      <c r="L13" s="49">
        <v>12</v>
      </c>
      <c r="M13" s="50">
        <v>51</v>
      </c>
      <c r="N13" s="51">
        <v>0</v>
      </c>
      <c r="P13" s="113">
        <v>12</v>
      </c>
      <c r="Q13" s="113">
        <f t="shared" si="1"/>
        <v>40</v>
      </c>
      <c r="R13" s="113">
        <v>41.2</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113">
        <v>13</v>
      </c>
      <c r="Q14" s="113">
        <f t="shared" si="1"/>
        <v>41.2</v>
      </c>
      <c r="R14" s="113">
        <v>46</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v>
      </c>
      <c r="C15">
        <v>9.6</v>
      </c>
      <c r="D15">
        <v>3</v>
      </c>
      <c r="E15">
        <v>83</v>
      </c>
      <c r="G15" s="49">
        <v>3.6819999999999999</v>
      </c>
      <c r="H15" s="50">
        <v>1.07</v>
      </c>
      <c r="I15" s="50" t="s">
        <v>200</v>
      </c>
      <c r="J15" s="51" t="s">
        <v>199</v>
      </c>
      <c r="K15" s="4"/>
      <c r="P15" s="113">
        <v>14</v>
      </c>
      <c r="Q15" s="113">
        <f t="shared" si="1"/>
        <v>46</v>
      </c>
      <c r="R15" s="113">
        <v>73</v>
      </c>
      <c r="S15" s="113" t="s">
        <v>224</v>
      </c>
      <c r="T15" s="105" t="s">
        <v>227</v>
      </c>
      <c r="U15" s="105">
        <v>0.5</v>
      </c>
      <c r="V15" s="105">
        <v>0.25</v>
      </c>
      <c r="W15" s="105">
        <v>2.5</v>
      </c>
      <c r="X15" s="105">
        <v>2.5</v>
      </c>
      <c r="Y15" s="105">
        <v>0</v>
      </c>
      <c r="Z15" s="105">
        <v>0</v>
      </c>
      <c r="AA15" s="105">
        <v>0</v>
      </c>
      <c r="AB15" s="105">
        <v>9</v>
      </c>
      <c r="AC15" s="105">
        <v>0.8</v>
      </c>
      <c r="AD15" s="31">
        <v>1.25</v>
      </c>
      <c r="AE15" s="31">
        <f t="shared" ref="AE15:AE16" si="2">IF(T15="Alm_Hamre_2018",1.5,369/102)</f>
        <v>1.5</v>
      </c>
      <c r="AF15" s="31">
        <v>1.5</v>
      </c>
    </row>
    <row r="16" spans="2:33" x14ac:dyDescent="0.25">
      <c r="B16">
        <v>9.6</v>
      </c>
      <c r="C16">
        <v>9.6</v>
      </c>
      <c r="D16">
        <v>3</v>
      </c>
      <c r="E16">
        <v>83</v>
      </c>
      <c r="G16" s="49">
        <v>3.6970000000000001</v>
      </c>
      <c r="H16" s="50">
        <v>1.07</v>
      </c>
      <c r="I16" s="50" t="s">
        <v>200</v>
      </c>
      <c r="J16" s="51" t="s">
        <v>199</v>
      </c>
      <c r="K16" s="4"/>
      <c r="P16" s="113">
        <v>15</v>
      </c>
      <c r="Q16" s="113">
        <f t="shared" si="1"/>
        <v>73</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2"/>
        <v>1.5</v>
      </c>
      <c r="AF16" s="31">
        <v>1.5</v>
      </c>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phoneticPr fontId="6" type="noConversion"/>
  <conditionalFormatting sqref="Y2:AB16">
    <cfRule type="expression" dxfId="491" priority="4">
      <formula>$T2="Stevens"</formula>
    </cfRule>
  </conditionalFormatting>
  <conditionalFormatting sqref="U2:X16">
    <cfRule type="expression" dxfId="490" priority="3">
      <formula>$T2="Alm_Hamre"</formula>
    </cfRule>
  </conditionalFormatting>
  <conditionalFormatting sqref="U2:X16">
    <cfRule type="expression" dxfId="489" priority="2">
      <formula>$T2="ICP_18"</formula>
    </cfRule>
  </conditionalFormatting>
  <conditionalFormatting sqref="U2:X16">
    <cfRule type="expression" dxfId="488" priority="1">
      <formula>$T$2="Stevens"</formula>
    </cfRule>
  </conditionalFormatting>
  <dataValidations count="2">
    <dataValidation type="list" allowBlank="1" showInputMessage="1" showErrorMessage="1" sqref="S2:S14" xr:uid="{26AB1629-8377-4AAE-94E7-9FD49F204D1A}">
      <formula1>$A$67:$A$71</formula1>
    </dataValidation>
    <dataValidation type="list" allowBlank="1" showInputMessage="1" showErrorMessage="1" sqref="T2:T16" xr:uid="{F6CE9FB3-0C8D-41BC-A1D8-5A34EE9D06B2}">
      <formula1>$A$60:$A$63</formula1>
    </dataValidation>
  </dataValidations>
  <pageMargins left="0.7" right="0.7" top="0.75" bottom="0.75" header="0.3" footer="0.3"/>
  <pageSetup paperSize="9" orientation="portrait" horizontalDpi="300" verticalDpi="300" r:id="rId1"/>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E58F-02FA-4F3C-BB4A-0E20ED653D6C}">
  <sheetPr>
    <tabColor theme="4" tint="0.39997558519241921"/>
  </sheetPr>
  <dimension ref="A1:AG71"/>
  <sheetViews>
    <sheetView zoomScale="70" zoomScaleNormal="70" workbookViewId="0">
      <selection activeCell="B2" sqref="B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0.65</v>
      </c>
      <c r="S2" s="113" t="s">
        <v>224</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0.8</v>
      </c>
    </row>
    <row r="3" spans="2:33" x14ac:dyDescent="0.25">
      <c r="B3">
        <v>8</v>
      </c>
      <c r="C3">
        <v>8</v>
      </c>
      <c r="D3">
        <v>2.71</v>
      </c>
      <c r="E3">
        <v>100</v>
      </c>
      <c r="G3" s="49">
        <v>1.1000000000000001</v>
      </c>
      <c r="H3" s="50">
        <v>3</v>
      </c>
      <c r="I3" s="50" t="s">
        <v>198</v>
      </c>
      <c r="J3" s="51" t="s">
        <v>199</v>
      </c>
      <c r="K3" s="4"/>
      <c r="L3" s="49">
        <v>2</v>
      </c>
      <c r="M3" s="50">
        <v>3</v>
      </c>
      <c r="N3" s="51">
        <v>0</v>
      </c>
      <c r="P3" s="113">
        <v>2</v>
      </c>
      <c r="Q3" s="113">
        <f>R2</f>
        <v>0.65</v>
      </c>
      <c r="R3" s="113">
        <v>4.2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v>3</v>
      </c>
      <c r="E4">
        <v>88</v>
      </c>
      <c r="G4" s="49">
        <v>1.25</v>
      </c>
      <c r="H4" s="50">
        <v>1.27</v>
      </c>
      <c r="I4" s="50" t="s">
        <v>197</v>
      </c>
      <c r="J4" s="51" t="s">
        <v>199</v>
      </c>
      <c r="K4" s="4"/>
      <c r="L4" s="49">
        <v>3</v>
      </c>
      <c r="M4" s="50">
        <v>3.7</v>
      </c>
      <c r="N4" s="51">
        <v>1</v>
      </c>
      <c r="P4" s="113">
        <v>3</v>
      </c>
      <c r="Q4" s="113">
        <f t="shared" ref="Q4:Q12" si="1">R3</f>
        <v>4.2</v>
      </c>
      <c r="R4" s="113">
        <v>6</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88</v>
      </c>
      <c r="G5" s="49">
        <v>1.35</v>
      </c>
      <c r="H5" s="50">
        <v>1.27</v>
      </c>
      <c r="I5" s="50" t="s">
        <v>197</v>
      </c>
      <c r="J5" s="51" t="s">
        <v>199</v>
      </c>
      <c r="K5" s="4"/>
      <c r="L5" s="49">
        <v>4</v>
      </c>
      <c r="M5" s="50">
        <v>5</v>
      </c>
      <c r="N5" s="51">
        <v>0</v>
      </c>
      <c r="P5" s="113">
        <v>4</v>
      </c>
      <c r="Q5" s="113">
        <f t="shared" si="1"/>
        <v>6</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12.9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12.9</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25</v>
      </c>
      <c r="R8" s="113">
        <v>38.1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38.1</v>
      </c>
      <c r="R9" s="113">
        <v>44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44</v>
      </c>
      <c r="R10" s="113">
        <v>48.8</v>
      </c>
      <c r="S10" s="113" t="s">
        <v>297</v>
      </c>
      <c r="T10" s="105" t="s">
        <v>227</v>
      </c>
      <c r="U10" s="105">
        <v>0.5</v>
      </c>
      <c r="V10" s="105">
        <v>0.25</v>
      </c>
      <c r="W10" s="105">
        <v>2.5</v>
      </c>
      <c r="X10" s="105">
        <v>2.5</v>
      </c>
      <c r="Y10" s="105">
        <v>0</v>
      </c>
      <c r="Z10" s="105">
        <v>0</v>
      </c>
      <c r="AA10" s="105">
        <v>0</v>
      </c>
      <c r="AB10" s="105">
        <v>9</v>
      </c>
      <c r="AC10" s="105">
        <v>0.8</v>
      </c>
      <c r="AD10" s="31">
        <v>1.25</v>
      </c>
      <c r="AE10" s="31">
        <v>2</v>
      </c>
      <c r="AF10" s="31">
        <v>1.25</v>
      </c>
      <c r="AG10" s="113">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48.8</v>
      </c>
      <c r="R11" s="113">
        <v>65.5</v>
      </c>
      <c r="S11" s="113" t="s">
        <v>297</v>
      </c>
      <c r="T11" s="105" t="s">
        <v>227</v>
      </c>
      <c r="U11" s="105">
        <v>0.5</v>
      </c>
      <c r="V11" s="105">
        <v>0.25</v>
      </c>
      <c r="W11" s="105">
        <v>2.5</v>
      </c>
      <c r="X11" s="105">
        <v>2.5</v>
      </c>
      <c r="Y11" s="105">
        <v>0</v>
      </c>
      <c r="Z11" s="105">
        <v>0</v>
      </c>
      <c r="AA11" s="105">
        <v>0</v>
      </c>
      <c r="AB11" s="105">
        <v>9</v>
      </c>
      <c r="AC11" s="105">
        <v>0.8</v>
      </c>
      <c r="AD11" s="31">
        <v>1.25</v>
      </c>
      <c r="AE11" s="31">
        <v>2</v>
      </c>
      <c r="AF11" s="31">
        <v>1.5</v>
      </c>
      <c r="AG11" s="113">
        <v>2</v>
      </c>
    </row>
    <row r="12" spans="2:33" x14ac:dyDescent="0.25">
      <c r="B12">
        <v>9.2579999999999991</v>
      </c>
      <c r="C12">
        <v>9.49</v>
      </c>
      <c r="D12">
        <v>2.2189999999999999</v>
      </c>
      <c r="E12">
        <v>83</v>
      </c>
      <c r="G12" s="49">
        <v>3.24</v>
      </c>
      <c r="H12" s="50">
        <v>1.23</v>
      </c>
      <c r="I12" s="50" t="s">
        <v>200</v>
      </c>
      <c r="J12" s="51" t="s">
        <v>199</v>
      </c>
      <c r="K12" s="4"/>
      <c r="L12" s="49">
        <v>11</v>
      </c>
      <c r="M12" s="50">
        <v>34</v>
      </c>
      <c r="N12" s="51">
        <v>0</v>
      </c>
      <c r="P12" s="113">
        <v>11</v>
      </c>
      <c r="Q12" s="113">
        <f t="shared" si="1"/>
        <v>65.5</v>
      </c>
      <c r="R12" s="113">
        <v>80</v>
      </c>
      <c r="S12" s="113" t="s">
        <v>297</v>
      </c>
      <c r="T12" s="105" t="s">
        <v>227</v>
      </c>
      <c r="U12" s="105">
        <v>0.5</v>
      </c>
      <c r="V12" s="105">
        <v>0.25</v>
      </c>
      <c r="W12" s="105">
        <v>2.5</v>
      </c>
      <c r="X12" s="105">
        <v>2.5</v>
      </c>
      <c r="Y12" s="105">
        <v>0</v>
      </c>
      <c r="Z12" s="105">
        <v>0</v>
      </c>
      <c r="AA12" s="105">
        <v>0</v>
      </c>
      <c r="AB12" s="105">
        <v>9</v>
      </c>
      <c r="AC12" s="105">
        <v>0.8</v>
      </c>
      <c r="AD12" s="31">
        <v>1.25</v>
      </c>
      <c r="AE12" s="31">
        <v>2</v>
      </c>
      <c r="AF12" s="31">
        <v>1.5</v>
      </c>
      <c r="AG12" s="113">
        <v>2</v>
      </c>
    </row>
    <row r="13" spans="2:33" x14ac:dyDescent="0.25">
      <c r="B13">
        <v>9.49</v>
      </c>
      <c r="C13">
        <v>9.6999999999999993</v>
      </c>
      <c r="D13">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v>9.6999999999999993</v>
      </c>
      <c r="C14">
        <v>9.6999999999999993</v>
      </c>
      <c r="D14">
        <v>2</v>
      </c>
      <c r="E14">
        <v>93</v>
      </c>
      <c r="G14" s="49">
        <v>3.4</v>
      </c>
      <c r="H14" s="50">
        <v>3</v>
      </c>
      <c r="I14" s="50" t="s">
        <v>198</v>
      </c>
      <c r="J14" s="51" t="s">
        <v>199</v>
      </c>
      <c r="K14" s="4"/>
      <c r="L14" s="110">
        <v>13</v>
      </c>
      <c r="M14" s="111">
        <f>SUM(D2:D36)-5</f>
        <v>77.199999999999989</v>
      </c>
      <c r="N14" s="112">
        <v>0</v>
      </c>
      <c r="P14" s="3"/>
      <c r="Q14" s="4"/>
      <c r="R14" s="4"/>
      <c r="S14" s="4"/>
      <c r="T14" s="4"/>
      <c r="U14" s="4"/>
      <c r="V14" s="4"/>
      <c r="W14" s="4"/>
      <c r="X14" s="4"/>
      <c r="Y14" s="4"/>
      <c r="Z14" s="4"/>
      <c r="AA14" s="4"/>
      <c r="AB14" s="4"/>
      <c r="AC14" s="4"/>
      <c r="AD14" s="4"/>
      <c r="AE14" s="5"/>
      <c r="AF14" s="31"/>
    </row>
    <row r="15" spans="2:33" x14ac:dyDescent="0.25">
      <c r="B15">
        <v>9.6999999999999993</v>
      </c>
      <c r="C15">
        <v>9.6999999999999993</v>
      </c>
      <c r="D15">
        <v>2.8809999999999998</v>
      </c>
      <c r="E15">
        <v>88</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9.6999999999999993</v>
      </c>
      <c r="C16">
        <v>9.6999999999999993</v>
      </c>
      <c r="D16">
        <v>3</v>
      </c>
      <c r="E16">
        <v>84</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84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85</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80</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9.6999999999999993</v>
      </c>
      <c r="C31">
        <v>9.6999999999999993</v>
      </c>
      <c r="D31">
        <v>2.6</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2">
    <cfRule type="expression" dxfId="487" priority="4">
      <formula>$T2="Stevens"</formula>
    </cfRule>
  </conditionalFormatting>
  <conditionalFormatting sqref="U2:X12">
    <cfRule type="expression" dxfId="486" priority="3">
      <formula>$T2="Alm_Hamre"</formula>
    </cfRule>
  </conditionalFormatting>
  <conditionalFormatting sqref="U2:X12">
    <cfRule type="expression" dxfId="485" priority="2">
      <formula>$T2="ICP_18"</formula>
    </cfRule>
  </conditionalFormatting>
  <conditionalFormatting sqref="U2:X12">
    <cfRule type="expression" dxfId="484" priority="1">
      <formula>$T$2="Stevens"</formula>
    </cfRule>
  </conditionalFormatting>
  <dataValidations count="2">
    <dataValidation type="list" allowBlank="1" showInputMessage="1" showErrorMessage="1" sqref="S2:S12" xr:uid="{5E41AC07-0FFE-4945-BA6D-B540E86F44FC}">
      <formula1>$A$67:$A$71</formula1>
    </dataValidation>
    <dataValidation type="list" allowBlank="1" showInputMessage="1" showErrorMessage="1" sqref="T2:T12" xr:uid="{16C22557-88DD-408E-B2CE-F49FEE7D22F9}">
      <formula1>$A$60:$A$63</formula1>
    </dataValidation>
  </dataValidations>
  <pageMargins left="0.7" right="0.7" top="0.75" bottom="0.75" header="0.3" footer="0.3"/>
  <pageSetup paperSize="9" orientation="portrait" horizontalDpi="300" verticalDpi="300" r:id="rId1"/>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AA2DD-EB69-422A-9360-AEF35E6E436F}">
  <sheetPr>
    <tabColor theme="4" tint="0.39997558519241921"/>
  </sheetPr>
  <dimension ref="A1:AG71"/>
  <sheetViews>
    <sheetView zoomScale="70" zoomScaleNormal="70" workbookViewId="0">
      <selection activeCell="B2" sqref="B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0.65</v>
      </c>
      <c r="S2" s="113" t="s">
        <v>224</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0.8</v>
      </c>
    </row>
    <row r="3" spans="2:33" x14ac:dyDescent="0.25">
      <c r="B3">
        <v>8</v>
      </c>
      <c r="C3">
        <v>8</v>
      </c>
      <c r="D3">
        <v>2.71</v>
      </c>
      <c r="E3">
        <v>100</v>
      </c>
      <c r="G3" s="49">
        <v>1.1000000000000001</v>
      </c>
      <c r="H3" s="50">
        <v>3</v>
      </c>
      <c r="I3" s="50" t="s">
        <v>198</v>
      </c>
      <c r="J3" s="51" t="s">
        <v>199</v>
      </c>
      <c r="K3" s="4"/>
      <c r="L3" s="49">
        <v>2</v>
      </c>
      <c r="M3" s="50">
        <v>3</v>
      </c>
      <c r="N3" s="51">
        <v>0</v>
      </c>
      <c r="P3" s="113">
        <v>2</v>
      </c>
      <c r="Q3" s="113">
        <f>R2</f>
        <v>0.65</v>
      </c>
      <c r="R3" s="113">
        <v>4.2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v>3</v>
      </c>
      <c r="E4">
        <v>88</v>
      </c>
      <c r="G4" s="49">
        <v>1.25</v>
      </c>
      <c r="H4" s="50">
        <v>1.27</v>
      </c>
      <c r="I4" s="50" t="s">
        <v>197</v>
      </c>
      <c r="J4" s="51" t="s">
        <v>199</v>
      </c>
      <c r="K4" s="4"/>
      <c r="L4" s="49">
        <v>3</v>
      </c>
      <c r="M4" s="50">
        <v>3.7</v>
      </c>
      <c r="N4" s="51">
        <v>1</v>
      </c>
      <c r="P4" s="113">
        <v>3</v>
      </c>
      <c r="Q4" s="113">
        <f t="shared" ref="Q4:Q12" si="1">R3</f>
        <v>4.2</v>
      </c>
      <c r="R4" s="113">
        <v>6</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88</v>
      </c>
      <c r="G5" s="49">
        <v>1.35</v>
      </c>
      <c r="H5" s="50">
        <v>1.27</v>
      </c>
      <c r="I5" s="50" t="s">
        <v>197</v>
      </c>
      <c r="J5" s="51" t="s">
        <v>199</v>
      </c>
      <c r="K5" s="4"/>
      <c r="L5" s="49">
        <v>4</v>
      </c>
      <c r="M5" s="50">
        <v>5</v>
      </c>
      <c r="N5" s="51">
        <v>0</v>
      </c>
      <c r="P5" s="113">
        <v>4</v>
      </c>
      <c r="Q5" s="113">
        <f t="shared" si="1"/>
        <v>6</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12.9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12.9</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25</v>
      </c>
      <c r="R8" s="113">
        <v>38.1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38.1</v>
      </c>
      <c r="R9" s="113">
        <v>44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44</v>
      </c>
      <c r="R10" s="113">
        <v>48.8</v>
      </c>
      <c r="S10" s="113" t="s">
        <v>297</v>
      </c>
      <c r="T10" s="105" t="s">
        <v>227</v>
      </c>
      <c r="U10" s="105">
        <v>0.5</v>
      </c>
      <c r="V10" s="105">
        <v>0.25</v>
      </c>
      <c r="W10" s="105">
        <v>2.5</v>
      </c>
      <c r="X10" s="105">
        <v>2.5</v>
      </c>
      <c r="Y10" s="105">
        <v>0</v>
      </c>
      <c r="Z10" s="105">
        <v>0</v>
      </c>
      <c r="AA10" s="105">
        <v>0</v>
      </c>
      <c r="AB10" s="105">
        <v>9</v>
      </c>
      <c r="AC10" s="105">
        <v>0.8</v>
      </c>
      <c r="AD10" s="31">
        <v>1.25</v>
      </c>
      <c r="AE10" s="31">
        <v>2</v>
      </c>
      <c r="AF10" s="31">
        <v>1.25</v>
      </c>
      <c r="AG10" s="113">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48.8</v>
      </c>
      <c r="R11" s="113">
        <v>65.5</v>
      </c>
      <c r="S11" s="113" t="s">
        <v>297</v>
      </c>
      <c r="T11" s="105" t="s">
        <v>227</v>
      </c>
      <c r="U11" s="105">
        <v>0.5</v>
      </c>
      <c r="V11" s="105">
        <v>0.25</v>
      </c>
      <c r="W11" s="105">
        <v>2.5</v>
      </c>
      <c r="X11" s="105">
        <v>2.5</v>
      </c>
      <c r="Y11" s="105">
        <v>0</v>
      </c>
      <c r="Z11" s="105">
        <v>0</v>
      </c>
      <c r="AA11" s="105">
        <v>0</v>
      </c>
      <c r="AB11" s="105">
        <v>9</v>
      </c>
      <c r="AC11" s="105">
        <v>0.8</v>
      </c>
      <c r="AD11" s="31">
        <v>1.25</v>
      </c>
      <c r="AE11" s="31">
        <v>2</v>
      </c>
      <c r="AF11" s="31">
        <v>1.5</v>
      </c>
      <c r="AG11" s="113">
        <v>2</v>
      </c>
    </row>
    <row r="12" spans="2:33" x14ac:dyDescent="0.25">
      <c r="B12">
        <v>9.2579999999999991</v>
      </c>
      <c r="C12">
        <v>9.49</v>
      </c>
      <c r="D12">
        <v>2.2189999999999999</v>
      </c>
      <c r="E12">
        <v>83</v>
      </c>
      <c r="G12" s="49">
        <v>3.24</v>
      </c>
      <c r="H12" s="50">
        <v>1.23</v>
      </c>
      <c r="I12" s="50" t="s">
        <v>200</v>
      </c>
      <c r="J12" s="51" t="s">
        <v>199</v>
      </c>
      <c r="K12" s="4"/>
      <c r="L12" s="49">
        <v>11</v>
      </c>
      <c r="M12" s="50">
        <v>34</v>
      </c>
      <c r="N12" s="51">
        <v>0</v>
      </c>
      <c r="P12" s="113">
        <v>11</v>
      </c>
      <c r="Q12" s="113">
        <f t="shared" si="1"/>
        <v>65.5</v>
      </c>
      <c r="R12" s="113">
        <v>80</v>
      </c>
      <c r="S12" s="113" t="s">
        <v>297</v>
      </c>
      <c r="T12" s="105" t="s">
        <v>227</v>
      </c>
      <c r="U12" s="105">
        <v>0.5</v>
      </c>
      <c r="V12" s="105">
        <v>0.25</v>
      </c>
      <c r="W12" s="105">
        <v>2.5</v>
      </c>
      <c r="X12" s="105">
        <v>2.5</v>
      </c>
      <c r="Y12" s="105">
        <v>0</v>
      </c>
      <c r="Z12" s="105">
        <v>0</v>
      </c>
      <c r="AA12" s="105">
        <v>0</v>
      </c>
      <c r="AB12" s="105">
        <v>9</v>
      </c>
      <c r="AC12" s="105">
        <v>0.8</v>
      </c>
      <c r="AD12" s="31">
        <v>1.25</v>
      </c>
      <c r="AE12" s="31">
        <v>2</v>
      </c>
      <c r="AF12" s="31">
        <v>1.5</v>
      </c>
      <c r="AG12" s="113">
        <v>2</v>
      </c>
    </row>
    <row r="13" spans="2:33" x14ac:dyDescent="0.25">
      <c r="B13">
        <v>9.49</v>
      </c>
      <c r="C13">
        <v>9.6999999999999993</v>
      </c>
      <c r="D13">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v>9.6999999999999993</v>
      </c>
      <c r="C14">
        <v>9.6999999999999993</v>
      </c>
      <c r="D14">
        <v>2</v>
      </c>
      <c r="E14">
        <v>93</v>
      </c>
      <c r="G14" s="49">
        <v>3.4</v>
      </c>
      <c r="H14" s="50">
        <v>3</v>
      </c>
      <c r="I14" s="50" t="s">
        <v>198</v>
      </c>
      <c r="J14" s="51" t="s">
        <v>199</v>
      </c>
      <c r="K14" s="4"/>
      <c r="L14" s="110">
        <v>13</v>
      </c>
      <c r="M14" s="111">
        <f>SUM(D2:D36)-5</f>
        <v>77.199999999999989</v>
      </c>
      <c r="N14" s="112">
        <v>0</v>
      </c>
      <c r="P14" s="3"/>
      <c r="Q14" s="4"/>
      <c r="R14" s="4"/>
      <c r="S14" s="4"/>
      <c r="T14" s="4"/>
      <c r="U14" s="4"/>
      <c r="V14" s="4"/>
      <c r="W14" s="4"/>
      <c r="X14" s="4"/>
      <c r="Y14" s="4"/>
      <c r="Z14" s="4"/>
      <c r="AA14" s="4"/>
      <c r="AB14" s="4"/>
      <c r="AC14" s="4"/>
      <c r="AD14" s="4"/>
      <c r="AE14" s="5"/>
      <c r="AF14" s="31"/>
    </row>
    <row r="15" spans="2:33" x14ac:dyDescent="0.25">
      <c r="B15">
        <v>9.6999999999999993</v>
      </c>
      <c r="C15">
        <v>9.6999999999999993</v>
      </c>
      <c r="D15">
        <v>2.8809999999999998</v>
      </c>
      <c r="E15">
        <v>88</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9.6999999999999993</v>
      </c>
      <c r="C16">
        <v>9.6999999999999993</v>
      </c>
      <c r="D16">
        <v>3</v>
      </c>
      <c r="E16">
        <v>84</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84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85</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80</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9.6999999999999993</v>
      </c>
      <c r="C31">
        <v>9.6999999999999993</v>
      </c>
      <c r="D31">
        <v>2.6</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2">
    <cfRule type="expression" dxfId="483" priority="4">
      <formula>$T2="Stevens"</formula>
    </cfRule>
  </conditionalFormatting>
  <conditionalFormatting sqref="U2:X12">
    <cfRule type="expression" dxfId="482" priority="3">
      <formula>$T2="Alm_Hamre"</formula>
    </cfRule>
  </conditionalFormatting>
  <conditionalFormatting sqref="U2:X12">
    <cfRule type="expression" dxfId="481" priority="2">
      <formula>$T2="ICP_18"</formula>
    </cfRule>
  </conditionalFormatting>
  <conditionalFormatting sqref="U2:X12">
    <cfRule type="expression" dxfId="480" priority="1">
      <formula>$T$2="Stevens"</formula>
    </cfRule>
  </conditionalFormatting>
  <dataValidations count="2">
    <dataValidation type="list" allowBlank="1" showInputMessage="1" showErrorMessage="1" sqref="S2:S12" xr:uid="{30B3CE4F-9B06-4C7B-AA97-EA0FBE14FC85}">
      <formula1>$A$67:$A$71</formula1>
    </dataValidation>
    <dataValidation type="list" allowBlank="1" showInputMessage="1" showErrorMessage="1" sqref="T2:T12" xr:uid="{F30C0F0D-9836-4840-8039-CE32D1E3C0DB}">
      <formula1>$A$60:$A$63</formula1>
    </dataValidation>
  </dataValidations>
  <pageMargins left="0.7" right="0.7" top="0.75" bottom="0.75" header="0.3" footer="0.3"/>
  <pageSetup paperSize="9" orientation="portrait" horizontalDpi="300" verticalDpi="300" r:id="rId1"/>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31AEE-8A6A-45DE-8867-67CDF3D7C7F3}">
  <sheetPr codeName="Sheet78">
    <tabColor theme="4" tint="0.39997558519241921"/>
  </sheetPr>
  <dimension ref="A1:AG71"/>
  <sheetViews>
    <sheetView zoomScale="70" zoomScaleNormal="70" workbookViewId="0">
      <selection activeCell="B2" sqref="B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0.65</v>
      </c>
      <c r="S2" s="113" t="s">
        <v>224</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0.8</v>
      </c>
    </row>
    <row r="3" spans="2:33" x14ac:dyDescent="0.25">
      <c r="B3">
        <v>8</v>
      </c>
      <c r="C3">
        <v>8</v>
      </c>
      <c r="D3">
        <v>2.71</v>
      </c>
      <c r="E3">
        <v>100</v>
      </c>
      <c r="G3" s="49">
        <v>1.1000000000000001</v>
      </c>
      <c r="H3" s="50">
        <v>3</v>
      </c>
      <c r="I3" s="50" t="s">
        <v>198</v>
      </c>
      <c r="J3" s="51" t="s">
        <v>199</v>
      </c>
      <c r="K3" s="4"/>
      <c r="L3" s="49">
        <v>2</v>
      </c>
      <c r="M3" s="50">
        <v>3</v>
      </c>
      <c r="N3" s="51">
        <v>0</v>
      </c>
      <c r="P3" s="113">
        <v>2</v>
      </c>
      <c r="Q3" s="113">
        <f>R2</f>
        <v>0.65</v>
      </c>
      <c r="R3" s="113">
        <v>4.2</v>
      </c>
      <c r="S3" s="113" t="s">
        <v>223</v>
      </c>
      <c r="T3" s="105" t="s">
        <v>227</v>
      </c>
      <c r="U3" s="105">
        <v>0.5</v>
      </c>
      <c r="V3" s="105">
        <v>0.25</v>
      </c>
      <c r="W3" s="105">
        <v>2.5</v>
      </c>
      <c r="X3" s="105">
        <v>2.5</v>
      </c>
      <c r="Y3" s="105">
        <v>0</v>
      </c>
      <c r="Z3" s="105">
        <v>0</v>
      </c>
      <c r="AA3" s="105">
        <v>0</v>
      </c>
      <c r="AB3" s="105">
        <v>9</v>
      </c>
      <c r="AC3" s="105">
        <v>0.8</v>
      </c>
      <c r="AD3" s="31">
        <v>1.25</v>
      </c>
      <c r="AE3" s="31">
        <f t="shared" ref="AE3:AE9" si="0">IF(T3="Alm_Hamre_2018",1.5,369/102)</f>
        <v>1.5</v>
      </c>
      <c r="AF3" s="31">
        <v>0.8</v>
      </c>
    </row>
    <row r="4" spans="2:33" x14ac:dyDescent="0.25">
      <c r="B4">
        <v>8</v>
      </c>
      <c r="C4">
        <v>8</v>
      </c>
      <c r="D4">
        <v>3</v>
      </c>
      <c r="E4">
        <v>88</v>
      </c>
      <c r="G4" s="49">
        <v>1.25</v>
      </c>
      <c r="H4" s="50">
        <v>1.27</v>
      </c>
      <c r="I4" s="50" t="s">
        <v>197</v>
      </c>
      <c r="J4" s="51" t="s">
        <v>199</v>
      </c>
      <c r="K4" s="4"/>
      <c r="L4" s="49">
        <v>3</v>
      </c>
      <c r="M4" s="50">
        <v>3.7</v>
      </c>
      <c r="N4" s="51">
        <v>1</v>
      </c>
      <c r="P4" s="113">
        <v>3</v>
      </c>
      <c r="Q4" s="113">
        <f t="shared" ref="Q4:Q12" si="1">R3</f>
        <v>4.2</v>
      </c>
      <c r="R4" s="113">
        <v>6</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88</v>
      </c>
      <c r="G5" s="49">
        <v>1.35</v>
      </c>
      <c r="H5" s="50">
        <v>1.27</v>
      </c>
      <c r="I5" s="50" t="s">
        <v>197</v>
      </c>
      <c r="J5" s="51" t="s">
        <v>199</v>
      </c>
      <c r="K5" s="4"/>
      <c r="L5" s="49">
        <v>4</v>
      </c>
      <c r="M5" s="50">
        <v>5</v>
      </c>
      <c r="N5" s="51">
        <v>0</v>
      </c>
      <c r="P5" s="113">
        <v>4</v>
      </c>
      <c r="Q5" s="113">
        <f t="shared" si="1"/>
        <v>6</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12.9</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12.9</v>
      </c>
      <c r="R7" s="113">
        <v>25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25</v>
      </c>
      <c r="R8" s="113">
        <v>38.1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38.1</v>
      </c>
      <c r="R9" s="113">
        <v>44</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44</v>
      </c>
      <c r="R10" s="113">
        <v>48.8</v>
      </c>
      <c r="S10" s="113" t="s">
        <v>297</v>
      </c>
      <c r="T10" s="105" t="s">
        <v>227</v>
      </c>
      <c r="U10" s="105">
        <v>0.5</v>
      </c>
      <c r="V10" s="105">
        <v>0.25</v>
      </c>
      <c r="W10" s="105">
        <v>2.5</v>
      </c>
      <c r="X10" s="105">
        <v>2.5</v>
      </c>
      <c r="Y10" s="105">
        <v>0</v>
      </c>
      <c r="Z10" s="105">
        <v>0</v>
      </c>
      <c r="AA10" s="105">
        <v>0</v>
      </c>
      <c r="AB10" s="105">
        <v>9</v>
      </c>
      <c r="AC10" s="105">
        <v>0.8</v>
      </c>
      <c r="AD10" s="31">
        <v>1.25</v>
      </c>
      <c r="AE10" s="31">
        <v>2</v>
      </c>
      <c r="AF10" s="31">
        <v>1.25</v>
      </c>
      <c r="AG10" s="113">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48.8</v>
      </c>
      <c r="R11" s="113">
        <v>65.5</v>
      </c>
      <c r="S11" s="113" t="s">
        <v>297</v>
      </c>
      <c r="T11" s="105" t="s">
        <v>227</v>
      </c>
      <c r="U11" s="105">
        <v>0.5</v>
      </c>
      <c r="V11" s="105">
        <v>0.25</v>
      </c>
      <c r="W11" s="105">
        <v>2.5</v>
      </c>
      <c r="X11" s="105">
        <v>2.5</v>
      </c>
      <c r="Y11" s="105">
        <v>0</v>
      </c>
      <c r="Z11" s="105">
        <v>0</v>
      </c>
      <c r="AA11" s="105">
        <v>0</v>
      </c>
      <c r="AB11" s="105">
        <v>9</v>
      </c>
      <c r="AC11" s="105">
        <v>0.8</v>
      </c>
      <c r="AD11" s="31">
        <v>1.25</v>
      </c>
      <c r="AE11" s="31">
        <v>2</v>
      </c>
      <c r="AF11" s="31">
        <v>1.5</v>
      </c>
      <c r="AG11" s="113">
        <v>2</v>
      </c>
    </row>
    <row r="12" spans="2:33" x14ac:dyDescent="0.25">
      <c r="B12">
        <v>9.2579999999999991</v>
      </c>
      <c r="C12">
        <v>9.49</v>
      </c>
      <c r="D12">
        <v>2.2189999999999999</v>
      </c>
      <c r="E12">
        <v>83</v>
      </c>
      <c r="G12" s="49">
        <v>3.24</v>
      </c>
      <c r="H12" s="50">
        <v>1.23</v>
      </c>
      <c r="I12" s="50" t="s">
        <v>200</v>
      </c>
      <c r="J12" s="51" t="s">
        <v>199</v>
      </c>
      <c r="K12" s="4"/>
      <c r="L12" s="49">
        <v>11</v>
      </c>
      <c r="M12" s="50">
        <v>34</v>
      </c>
      <c r="N12" s="51">
        <v>0</v>
      </c>
      <c r="P12" s="113">
        <v>11</v>
      </c>
      <c r="Q12" s="113">
        <f t="shared" si="1"/>
        <v>65.5</v>
      </c>
      <c r="R12" s="113">
        <v>80</v>
      </c>
      <c r="S12" s="113" t="s">
        <v>297</v>
      </c>
      <c r="T12" s="105" t="s">
        <v>227</v>
      </c>
      <c r="U12" s="105">
        <v>0.5</v>
      </c>
      <c r="V12" s="105">
        <v>0.25</v>
      </c>
      <c r="W12" s="105">
        <v>2.5</v>
      </c>
      <c r="X12" s="105">
        <v>2.5</v>
      </c>
      <c r="Y12" s="105">
        <v>0</v>
      </c>
      <c r="Z12" s="105">
        <v>0</v>
      </c>
      <c r="AA12" s="105">
        <v>0</v>
      </c>
      <c r="AB12" s="105">
        <v>9</v>
      </c>
      <c r="AC12" s="105">
        <v>0.8</v>
      </c>
      <c r="AD12" s="31">
        <v>1.25</v>
      </c>
      <c r="AE12" s="31">
        <v>2</v>
      </c>
      <c r="AF12" s="31">
        <v>1.5</v>
      </c>
      <c r="AG12" s="113">
        <v>2</v>
      </c>
    </row>
    <row r="13" spans="2:33" x14ac:dyDescent="0.25">
      <c r="B13">
        <v>9.49</v>
      </c>
      <c r="C13">
        <v>9.6999999999999993</v>
      </c>
      <c r="D13">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c r="AF13" s="31"/>
    </row>
    <row r="14" spans="2:33" ht="15.75" thickBot="1" x14ac:dyDescent="0.3">
      <c r="B14">
        <v>9.6999999999999993</v>
      </c>
      <c r="C14">
        <v>9.6999999999999993</v>
      </c>
      <c r="D14">
        <v>2</v>
      </c>
      <c r="E14">
        <v>93</v>
      </c>
      <c r="G14" s="49">
        <v>3.4</v>
      </c>
      <c r="H14" s="50">
        <v>3</v>
      </c>
      <c r="I14" s="50" t="s">
        <v>198</v>
      </c>
      <c r="J14" s="51" t="s">
        <v>199</v>
      </c>
      <c r="K14" s="4"/>
      <c r="L14" s="110">
        <v>13</v>
      </c>
      <c r="M14" s="111">
        <f>SUM(D2:D36)-5</f>
        <v>77.199999999999989</v>
      </c>
      <c r="N14" s="112">
        <v>0</v>
      </c>
      <c r="P14" s="3"/>
      <c r="Q14" s="4"/>
      <c r="R14" s="4"/>
      <c r="S14" s="4"/>
      <c r="T14" s="4"/>
      <c r="U14" s="4"/>
      <c r="V14" s="4"/>
      <c r="W14" s="4"/>
      <c r="X14" s="4"/>
      <c r="Y14" s="4"/>
      <c r="Z14" s="4"/>
      <c r="AA14" s="4"/>
      <c r="AB14" s="4"/>
      <c r="AC14" s="4"/>
      <c r="AD14" s="4"/>
      <c r="AE14" s="5"/>
      <c r="AF14" s="31"/>
    </row>
    <row r="15" spans="2:33" x14ac:dyDescent="0.25">
      <c r="B15">
        <v>9.6999999999999993</v>
      </c>
      <c r="C15">
        <v>9.6999999999999993</v>
      </c>
      <c r="D15">
        <v>2.8809999999999998</v>
      </c>
      <c r="E15">
        <v>88</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9.6999999999999993</v>
      </c>
      <c r="C16">
        <v>9.6999999999999993</v>
      </c>
      <c r="D16">
        <v>3</v>
      </c>
      <c r="E16">
        <v>84</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84</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84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84</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85</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80</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80</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9.6999999999999993</v>
      </c>
      <c r="C31">
        <v>9.6999999999999993</v>
      </c>
      <c r="D31">
        <v>2.6</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4"/>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B61" s="163"/>
      <c r="C61" s="163"/>
      <c r="D61" s="163"/>
      <c r="E61" s="164"/>
      <c r="I61" s="4"/>
      <c r="J61" s="5"/>
    </row>
    <row r="62" spans="1:10" x14ac:dyDescent="0.25">
      <c r="A62" s="116" t="s">
        <v>76</v>
      </c>
      <c r="B62" s="163"/>
      <c r="C62" s="163"/>
      <c r="D62" s="163"/>
      <c r="E62" s="164"/>
      <c r="I62" s="4"/>
      <c r="J62" s="5"/>
    </row>
    <row r="63" spans="1:10" x14ac:dyDescent="0.25">
      <c r="A63" s="116" t="s">
        <v>227</v>
      </c>
      <c r="B63" s="163"/>
      <c r="C63" s="163"/>
      <c r="D63" s="163"/>
      <c r="E63" s="164"/>
      <c r="I63" s="4"/>
      <c r="J63" s="5"/>
    </row>
    <row r="64" spans="1:10" x14ac:dyDescent="0.25">
      <c r="B64" s="163"/>
      <c r="C64" s="163"/>
      <c r="D64" s="163"/>
      <c r="E64" s="164"/>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2">
    <cfRule type="expression" dxfId="479" priority="4">
      <formula>$T2="Stevens"</formula>
    </cfRule>
  </conditionalFormatting>
  <conditionalFormatting sqref="U2:X12">
    <cfRule type="expression" dxfId="478" priority="3">
      <formula>$T2="Alm_Hamre"</formula>
    </cfRule>
  </conditionalFormatting>
  <conditionalFormatting sqref="U2:X12">
    <cfRule type="expression" dxfId="477" priority="2">
      <formula>$T2="ICP_18"</formula>
    </cfRule>
  </conditionalFormatting>
  <conditionalFormatting sqref="U2:X12">
    <cfRule type="expression" dxfId="476" priority="1">
      <formula>$T$2="Stevens"</formula>
    </cfRule>
  </conditionalFormatting>
  <dataValidations count="2">
    <dataValidation type="list" allowBlank="1" showInputMessage="1" showErrorMessage="1" sqref="T2:T12" xr:uid="{FA04CF48-B014-4204-AFAD-DEEB3A2B110C}">
      <formula1>$A$60:$A$63</formula1>
    </dataValidation>
    <dataValidation type="list" allowBlank="1" showInputMessage="1" showErrorMessage="1" sqref="S2:S12" xr:uid="{924E2CD9-389E-4D2E-84C0-1FC0F1FC97BA}">
      <formula1>$A$67:$A$71</formula1>
    </dataValidation>
  </dataValidations>
  <pageMargins left="0.7" right="0.7" top="0.75" bottom="0.75" header="0.3" footer="0.3"/>
  <pageSetup paperSize="9" orientation="portrait" horizontalDpi="300" verticalDpi="300" r:id="rId1"/>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32D0-5C7A-4CD0-8E9F-5A3C7130AC05}">
  <dimension ref="A1:AG71"/>
  <sheetViews>
    <sheetView zoomScale="70" zoomScaleNormal="70" workbookViewId="0">
      <selection activeCell="AF2" sqref="AF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75" priority="4">
      <formula>$T2="Stevens"</formula>
    </cfRule>
  </conditionalFormatting>
  <conditionalFormatting sqref="U2:X14">
    <cfRule type="expression" dxfId="474" priority="3">
      <formula>$T2="Alm_Hamre"</formula>
    </cfRule>
  </conditionalFormatting>
  <conditionalFormatting sqref="U2:X14">
    <cfRule type="expression" dxfId="473" priority="2">
      <formula>$T2="ICP_18"</formula>
    </cfRule>
  </conditionalFormatting>
  <conditionalFormatting sqref="U2:X14">
    <cfRule type="expression" dxfId="472" priority="1">
      <formula>$T$2="Stevens"</formula>
    </cfRule>
  </conditionalFormatting>
  <dataValidations count="2">
    <dataValidation type="list" allowBlank="1" showInputMessage="1" showErrorMessage="1" sqref="T2:T14" xr:uid="{FD5F5874-ED30-44EE-BC3A-690352DCECE3}">
      <formula1>$A$60:$A$63</formula1>
    </dataValidation>
    <dataValidation type="list" allowBlank="1" showInputMessage="1" showErrorMessage="1" sqref="S2:S14" xr:uid="{A9435F4D-F724-4761-80A8-04524915C78B}">
      <formula1>$A$67:$A$71</formula1>
    </dataValidation>
  </dataValidations>
  <pageMargins left="0.7" right="0.7" top="0.75" bottom="0.75" header="0.3" footer="0.3"/>
  <pageSetup paperSize="9" orientation="portrait" horizontalDpi="300" verticalDpi="300" r:id="rId1"/>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13951-8068-4DAE-9EAE-DE82D8668CE1}">
  <dimension ref="A1:AG71"/>
  <sheetViews>
    <sheetView zoomScale="70" zoomScaleNormal="70" workbookViewId="0">
      <selection activeCell="AF2" sqref="AF2"/>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71" priority="4">
      <formula>$T2="Stevens"</formula>
    </cfRule>
  </conditionalFormatting>
  <conditionalFormatting sqref="U2:X14">
    <cfRule type="expression" dxfId="470" priority="3">
      <formula>$T2="Alm_Hamre"</formula>
    </cfRule>
  </conditionalFormatting>
  <conditionalFormatting sqref="U2:X14">
    <cfRule type="expression" dxfId="469" priority="2">
      <formula>$T2="ICP_18"</formula>
    </cfRule>
  </conditionalFormatting>
  <conditionalFormatting sqref="U2:X14">
    <cfRule type="expression" dxfId="468" priority="1">
      <formula>$T$2="Stevens"</formula>
    </cfRule>
  </conditionalFormatting>
  <dataValidations count="2">
    <dataValidation type="list" allowBlank="1" showInputMessage="1" showErrorMessage="1" sqref="S2:S14" xr:uid="{9A6F7E4A-A896-4D28-9069-BE02E285232A}">
      <formula1>$A$67:$A$71</formula1>
    </dataValidation>
    <dataValidation type="list" allowBlank="1" showInputMessage="1" showErrorMessage="1" sqref="T2:T14" xr:uid="{57A421E9-40CE-4B22-948D-8345C25166D6}">
      <formula1>$A$60:$A$63</formula1>
    </dataValidation>
  </dataValidations>
  <pageMargins left="0.7" right="0.7" top="0.75" bottom="0.75" header="0.3" footer="0.3"/>
  <pageSetup paperSize="9" orientation="portrait" horizontalDpi="300" verticalDpi="300" r:id="rId1"/>
  <legacyDrawing r:id="rId2"/>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ABEE-2216-4D2E-B529-B3917A80C3AB}">
  <dimension ref="A1:AG71"/>
  <sheetViews>
    <sheetView topLeftCell="M1" zoomScale="70" zoomScaleNormal="70" workbookViewId="0">
      <selection activeCell="N29" sqref="N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67" priority="4">
      <formula>$T2="Stevens"</formula>
    </cfRule>
  </conditionalFormatting>
  <conditionalFormatting sqref="U2:X14">
    <cfRule type="expression" dxfId="466" priority="3">
      <formula>$T2="Alm_Hamre"</formula>
    </cfRule>
  </conditionalFormatting>
  <conditionalFormatting sqref="U2:X14">
    <cfRule type="expression" dxfId="465" priority="2">
      <formula>$T2="ICP_18"</formula>
    </cfRule>
  </conditionalFormatting>
  <conditionalFormatting sqref="U2:X14">
    <cfRule type="expression" dxfId="464" priority="1">
      <formula>$T$2="Stevens"</formula>
    </cfRule>
  </conditionalFormatting>
  <dataValidations count="2">
    <dataValidation type="list" allowBlank="1" showInputMessage="1" showErrorMessage="1" sqref="S2:S14" xr:uid="{17A3763E-A377-4043-8732-D0CDCDC46F74}">
      <formula1>$A$67:$A$71</formula1>
    </dataValidation>
    <dataValidation type="list" allowBlank="1" showInputMessage="1" showErrorMessage="1" sqref="T2:T14" xr:uid="{DA66279D-1ACD-4D36-92B4-2A2BE3988B51}">
      <formula1>$A$60:$A$63</formula1>
    </dataValidation>
  </dataValidations>
  <pageMargins left="0.7" right="0.7" top="0.75" bottom="0.75" header="0.3" footer="0.3"/>
  <pageSetup paperSize="9" orientation="portrait" horizontalDpi="300" verticalDpi="300" r:id="rId1"/>
  <legacyDrawing r:id="rId2"/>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2FA1-4ABC-428D-8C48-1FC8F746EE8E}">
  <dimension ref="A1:AG71"/>
  <sheetViews>
    <sheetView topLeftCell="M1" zoomScale="70" zoomScaleNormal="70" workbookViewId="0">
      <selection activeCell="Z49" sqref="Z4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ht="12.6" customHeight="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63" priority="4">
      <formula>$T2="Stevens"</formula>
    </cfRule>
  </conditionalFormatting>
  <conditionalFormatting sqref="U2:X14">
    <cfRule type="expression" dxfId="462" priority="3">
      <formula>$T2="Alm_Hamre"</formula>
    </cfRule>
  </conditionalFormatting>
  <conditionalFormatting sqref="U2:X14">
    <cfRule type="expression" dxfId="461" priority="2">
      <formula>$T2="ICP_18"</formula>
    </cfRule>
  </conditionalFormatting>
  <conditionalFormatting sqref="U2:X14">
    <cfRule type="expression" dxfId="460" priority="1">
      <formula>$T$2="Stevens"</formula>
    </cfRule>
  </conditionalFormatting>
  <dataValidations count="2">
    <dataValidation type="list" allowBlank="1" showInputMessage="1" showErrorMessage="1" sqref="T2:T14" xr:uid="{2191A473-85D7-4D4D-A829-EBC62A83216E}">
      <formula1>$A$60:$A$63</formula1>
    </dataValidation>
    <dataValidation type="list" allowBlank="1" showInputMessage="1" showErrorMessage="1" sqref="S2:S14" xr:uid="{6CC26D29-8F9D-412C-AE92-A7AD52058F7C}">
      <formula1>$A$67:$A$71</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1"/>
  <sheetViews>
    <sheetView zoomScale="85" zoomScaleNormal="85" workbookViewId="0">
      <selection activeCell="F5" sqref="F5"/>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3.5</v>
      </c>
      <c r="C2" s="196">
        <v>3.5</v>
      </c>
      <c r="D2" s="196">
        <v>12</v>
      </c>
      <c r="E2" s="196">
        <v>65</v>
      </c>
      <c r="G2" s="49">
        <v>0.215</v>
      </c>
      <c r="H2" s="50">
        <v>1.383</v>
      </c>
      <c r="I2" s="50" t="s">
        <v>197</v>
      </c>
      <c r="J2" s="51" t="s">
        <v>71</v>
      </c>
      <c r="K2" s="197"/>
      <c r="L2" s="107">
        <v>1</v>
      </c>
      <c r="M2" s="108">
        <v>0.1</v>
      </c>
      <c r="N2" s="109">
        <v>1</v>
      </c>
      <c r="P2" s="198">
        <v>1</v>
      </c>
      <c r="Q2" s="198">
        <v>0</v>
      </c>
      <c r="R2" s="198">
        <v>0.5</v>
      </c>
      <c r="S2" s="198" t="s">
        <v>223</v>
      </c>
      <c r="T2" s="105"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3.5</v>
      </c>
      <c r="C3" s="196">
        <v>3.5</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5"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395</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395</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395</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395</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224</v>
      </c>
      <c r="T16" s="105" t="s">
        <v>395</v>
      </c>
      <c r="U16" s="105">
        <v>0.5</v>
      </c>
      <c r="V16" s="105">
        <v>0.25</v>
      </c>
      <c r="W16" s="105">
        <v>2.5</v>
      </c>
      <c r="X16" s="105">
        <v>2.5</v>
      </c>
      <c r="Y16" s="105">
        <v>0</v>
      </c>
      <c r="Z16" s="105">
        <v>0</v>
      </c>
      <c r="AA16" s="105">
        <v>0</v>
      </c>
      <c r="AB16" s="105">
        <v>9</v>
      </c>
      <c r="AC16" s="105">
        <v>0.8</v>
      </c>
      <c r="AD16" s="31">
        <v>1.25</v>
      </c>
      <c r="AE16" s="31">
        <v>1.5</v>
      </c>
      <c r="AF16" s="31">
        <v>1.25</v>
      </c>
    </row>
    <row r="17" spans="2:32" x14ac:dyDescent="0.25">
      <c r="G17" s="49">
        <v>3.722</v>
      </c>
      <c r="H17" s="50">
        <v>1.1399999999999999</v>
      </c>
      <c r="I17" s="50" t="s">
        <v>200</v>
      </c>
      <c r="J17" s="51" t="s">
        <v>199</v>
      </c>
      <c r="K17" s="197"/>
      <c r="P17" s="198">
        <v>16</v>
      </c>
      <c r="Q17" s="198">
        <f t="shared" si="1"/>
        <v>55</v>
      </c>
      <c r="R17" s="198">
        <v>61</v>
      </c>
      <c r="S17" s="198" t="s">
        <v>224</v>
      </c>
      <c r="T17" s="105" t="s">
        <v>395</v>
      </c>
      <c r="U17" s="105">
        <v>0.5</v>
      </c>
      <c r="V17" s="105">
        <v>0.25</v>
      </c>
      <c r="W17" s="105">
        <v>2.5</v>
      </c>
      <c r="X17" s="105">
        <v>2.5</v>
      </c>
      <c r="Y17" s="105">
        <v>0</v>
      </c>
      <c r="Z17" s="105">
        <v>0</v>
      </c>
      <c r="AA17" s="105">
        <v>0</v>
      </c>
      <c r="AB17" s="105">
        <v>9</v>
      </c>
      <c r="AC17" s="105">
        <v>0.8</v>
      </c>
      <c r="AD17" s="31">
        <v>1.25</v>
      </c>
      <c r="AE17" s="31">
        <v>1.5</v>
      </c>
      <c r="AF17" s="31">
        <v>1.25</v>
      </c>
    </row>
    <row r="18" spans="2:32" x14ac:dyDescent="0.25">
      <c r="G18" s="49">
        <v>4.077</v>
      </c>
      <c r="H18" s="50">
        <v>1.1399999999999999</v>
      </c>
      <c r="I18" s="50" t="s">
        <v>200</v>
      </c>
      <c r="J18" s="51" t="s">
        <v>199</v>
      </c>
      <c r="K18" s="197"/>
      <c r="P18" s="198">
        <v>17</v>
      </c>
      <c r="Q18" s="198">
        <f t="shared" si="1"/>
        <v>61</v>
      </c>
      <c r="R18" s="198">
        <v>80</v>
      </c>
      <c r="S18" s="198" t="s">
        <v>224</v>
      </c>
      <c r="T18" s="105" t="s">
        <v>395</v>
      </c>
      <c r="U18" s="105">
        <v>0.5</v>
      </c>
      <c r="V18" s="105">
        <v>0.25</v>
      </c>
      <c r="W18" s="105">
        <v>2.5</v>
      </c>
      <c r="X18" s="105">
        <v>2.5</v>
      </c>
      <c r="Y18" s="105">
        <v>0</v>
      </c>
      <c r="Z18" s="105">
        <v>0</v>
      </c>
      <c r="AA18" s="105">
        <v>0</v>
      </c>
      <c r="AB18" s="105">
        <v>9</v>
      </c>
      <c r="AC18" s="105">
        <v>0.8</v>
      </c>
      <c r="AD18" s="31">
        <v>1.25</v>
      </c>
      <c r="AE18" s="31">
        <v>1.5</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4" spans="1:10" x14ac:dyDescent="0.25">
      <c r="A64" s="200" t="s">
        <v>395</v>
      </c>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8">
    <cfRule type="expression" dxfId="711" priority="4">
      <formula>$T2="Stevens"</formula>
    </cfRule>
  </conditionalFormatting>
  <conditionalFormatting sqref="U2:X18">
    <cfRule type="expression" dxfId="710" priority="3">
      <formula>$T2="Alm_Hamre"</formula>
    </cfRule>
  </conditionalFormatting>
  <conditionalFormatting sqref="U2:X18">
    <cfRule type="expression" dxfId="709" priority="2">
      <formula>$T2="ICP_18"</formula>
    </cfRule>
  </conditionalFormatting>
  <conditionalFormatting sqref="U2:X18">
    <cfRule type="expression" dxfId="708" priority="1">
      <formula>$T$2="Stevens"</formula>
    </cfRule>
  </conditionalFormatting>
  <dataValidations count="3">
    <dataValidation type="list" allowBlank="1" showInputMessage="1" showErrorMessage="1" sqref="T16:T18 T7:T8 T13:T14" xr:uid="{E0BEB3B9-1D2A-4521-B24B-51CF6071DAAC}">
      <formula1>$A$60:$A$64</formula1>
    </dataValidation>
    <dataValidation type="list" allowBlank="1" showInputMessage="1" showErrorMessage="1" sqref="T2:T6 T9:T12 T15" xr:uid="{D53184F1-9D7C-41F0-BB82-29D5BFB3CF92}">
      <formula1>$A$60:$A$63</formula1>
    </dataValidation>
    <dataValidation type="list" allowBlank="1" showInputMessage="1" showErrorMessage="1" sqref="S2:S10" xr:uid="{5686C922-6E51-42D7-B66A-4325C533C2B5}">
      <formula1>$A$67:$A$71</formula1>
    </dataValidation>
  </dataValidations>
  <pageMargins left="0.7" right="0.7" top="0.75" bottom="0.75" header="0.3" footer="0.3"/>
  <pageSetup paperSize="9" orientation="portrait" horizontalDpi="300" verticalDpi="300" r:id="rId1"/>
  <legacyDrawing r:id="rId2"/>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7527-6A49-4443-B8BC-E5522E54F47C}">
  <sheetPr codeName="Sheet7"/>
  <dimension ref="A1:AG71"/>
  <sheetViews>
    <sheetView topLeftCell="M1" zoomScale="70" zoomScaleNormal="70" workbookViewId="0">
      <selection activeCell="N29" sqref="N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phoneticPr fontId="6" type="noConversion"/>
  <conditionalFormatting sqref="Y2:AB14">
    <cfRule type="expression" dxfId="459" priority="4">
      <formula>$T2="Stevens"</formula>
    </cfRule>
  </conditionalFormatting>
  <conditionalFormatting sqref="U2:X14">
    <cfRule type="expression" dxfId="458" priority="3">
      <formula>$T2="Alm_Hamre"</formula>
    </cfRule>
  </conditionalFormatting>
  <conditionalFormatting sqref="U2:X14">
    <cfRule type="expression" dxfId="457" priority="2">
      <formula>$T2="ICP_18"</formula>
    </cfRule>
  </conditionalFormatting>
  <conditionalFormatting sqref="U2:X14">
    <cfRule type="expression" dxfId="456" priority="1">
      <formula>$T$2="Stevens"</formula>
    </cfRule>
  </conditionalFormatting>
  <dataValidations count="2">
    <dataValidation type="list" allowBlank="1" showInputMessage="1" showErrorMessage="1" sqref="T2:T14" xr:uid="{3892B975-B0A8-4EB4-A70C-DF02873EB008}">
      <formula1>$A$60:$A$63</formula1>
    </dataValidation>
    <dataValidation type="list" allowBlank="1" showInputMessage="1" showErrorMessage="1" sqref="S2:S14" xr:uid="{E3FDCA84-F004-4916-8B8B-23DC6478CD56}">
      <formula1>$A$67:$A$71</formula1>
    </dataValidation>
  </dataValidations>
  <pageMargins left="0.7" right="0.7" top="0.75" bottom="0.75" header="0.3" footer="0.3"/>
  <pageSetup paperSize="9" orientation="portrait" horizontalDpi="300" verticalDpi="300" r:id="rId1"/>
  <legacyDrawing r:id="rId2"/>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3822-3741-4723-A1D1-F57754E8C765}">
  <sheetPr codeName="Sheet8">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118"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19"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20"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20"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20"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20"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20"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20"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20"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20"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20"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20"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20"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20"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55" priority="4">
      <formula>$T2="Stevens"</formula>
    </cfRule>
  </conditionalFormatting>
  <conditionalFormatting sqref="U2:X14">
    <cfRule type="expression" dxfId="454" priority="3">
      <formula>$T2="Alm_Hamre"</formula>
    </cfRule>
  </conditionalFormatting>
  <conditionalFormatting sqref="U2:X14">
    <cfRule type="expression" dxfId="453" priority="2">
      <formula>$T2="ICP_18"</formula>
    </cfRule>
  </conditionalFormatting>
  <conditionalFormatting sqref="U2:X14">
    <cfRule type="expression" dxfId="452" priority="1">
      <formula>$T$2="Stevens"</formula>
    </cfRule>
  </conditionalFormatting>
  <dataValidations count="2">
    <dataValidation type="list" allowBlank="1" showInputMessage="1" showErrorMessage="1" sqref="S2:S14" xr:uid="{018C796D-3406-44A5-A6D5-B31F3B8AEF1A}">
      <formula1>$A$67:$A$71</formula1>
    </dataValidation>
    <dataValidation type="list" allowBlank="1" showInputMessage="1" showErrorMessage="1" sqref="T2:T14" xr:uid="{98A289C5-727A-466D-8E14-AD703F82D123}">
      <formula1>$A$60:$A$63</formula1>
    </dataValidation>
  </dataValidations>
  <pageMargins left="0.7" right="0.7" top="0.75" bottom="0.75" header="0.3" footer="0.3"/>
  <pageSetup paperSize="9" orientation="portrait" horizontalDpi="300" verticalDpi="300" r:id="rId1"/>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1CA0-5028-4884-85E5-1CD5B50BCA2D}">
  <sheetPr codeName="Sheet9">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118"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19"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20"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20"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20" t="s">
        <v>227</v>
      </c>
      <c r="U5" s="105">
        <v>0.5</v>
      </c>
      <c r="V5" s="105">
        <v>0.25</v>
      </c>
      <c r="W5" s="105">
        <v>2.5</v>
      </c>
      <c r="X5" s="105">
        <v>2.5</v>
      </c>
      <c r="Y5" s="105">
        <v>0</v>
      </c>
      <c r="Z5" s="105">
        <v>0</v>
      </c>
      <c r="AA5" s="105">
        <v>0</v>
      </c>
      <c r="AB5" s="105">
        <v>9</v>
      </c>
      <c r="AC5" s="105">
        <v>0.8</v>
      </c>
      <c r="AD5" s="31">
        <v>1.25</v>
      </c>
      <c r="AE5" s="31">
        <f t="shared" si="0"/>
        <v>1.5</v>
      </c>
      <c r="AF5" s="31">
        <v>0.8</v>
      </c>
      <c r="AG5" s="122"/>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20" t="s">
        <v>227</v>
      </c>
      <c r="U6" s="105">
        <v>0.5</v>
      </c>
      <c r="V6" s="105">
        <v>0.25</v>
      </c>
      <c r="W6" s="105">
        <v>2.5</v>
      </c>
      <c r="X6" s="105">
        <v>2.5</v>
      </c>
      <c r="Y6" s="105">
        <v>0</v>
      </c>
      <c r="Z6" s="105">
        <v>0</v>
      </c>
      <c r="AA6" s="105">
        <v>0</v>
      </c>
      <c r="AB6" s="105">
        <v>9</v>
      </c>
      <c r="AC6" s="105">
        <v>0.8</v>
      </c>
      <c r="AD6" s="31">
        <v>1.25</v>
      </c>
      <c r="AE6" s="31">
        <f t="shared" si="0"/>
        <v>1.5</v>
      </c>
      <c r="AF6" s="31">
        <v>0.8</v>
      </c>
      <c r="AG6" s="122"/>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20" t="s">
        <v>227</v>
      </c>
      <c r="U7" s="105">
        <v>0.5</v>
      </c>
      <c r="V7" s="105">
        <v>0.25</v>
      </c>
      <c r="W7" s="105">
        <v>2.5</v>
      </c>
      <c r="X7" s="105">
        <v>2.5</v>
      </c>
      <c r="Y7" s="105">
        <v>0</v>
      </c>
      <c r="Z7" s="105">
        <v>0</v>
      </c>
      <c r="AA7" s="105">
        <v>0</v>
      </c>
      <c r="AB7" s="105">
        <v>9</v>
      </c>
      <c r="AC7" s="105">
        <v>0.8</v>
      </c>
      <c r="AD7" s="31">
        <v>1.25</v>
      </c>
      <c r="AE7" s="31">
        <f t="shared" si="0"/>
        <v>1.5</v>
      </c>
      <c r="AF7" s="31">
        <v>0.8</v>
      </c>
      <c r="AG7" s="122"/>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20" t="s">
        <v>227</v>
      </c>
      <c r="U8" s="105">
        <v>0.5</v>
      </c>
      <c r="V8" s="105">
        <v>0.25</v>
      </c>
      <c r="W8" s="105">
        <v>2.5</v>
      </c>
      <c r="X8" s="105">
        <v>2.5</v>
      </c>
      <c r="Y8" s="105">
        <v>0</v>
      </c>
      <c r="Z8" s="105">
        <v>0</v>
      </c>
      <c r="AA8" s="105">
        <v>0</v>
      </c>
      <c r="AB8" s="105">
        <v>9</v>
      </c>
      <c r="AC8" s="105">
        <v>0.8</v>
      </c>
      <c r="AD8" s="31">
        <v>1.25</v>
      </c>
      <c r="AE8" s="31">
        <f t="shared" si="0"/>
        <v>1.5</v>
      </c>
      <c r="AF8" s="31">
        <v>0.8</v>
      </c>
      <c r="AG8" s="122"/>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20" t="s">
        <v>227</v>
      </c>
      <c r="U9" s="105">
        <v>0.5</v>
      </c>
      <c r="V9" s="105">
        <v>0.25</v>
      </c>
      <c r="W9" s="105">
        <v>2.5</v>
      </c>
      <c r="X9" s="105">
        <v>2.5</v>
      </c>
      <c r="Y9" s="105">
        <v>0</v>
      </c>
      <c r="Z9" s="105">
        <v>0</v>
      </c>
      <c r="AA9" s="105">
        <v>0</v>
      </c>
      <c r="AB9" s="105">
        <v>9</v>
      </c>
      <c r="AC9" s="105">
        <v>0.8</v>
      </c>
      <c r="AD9" s="31">
        <v>1.25</v>
      </c>
      <c r="AE9" s="31">
        <f t="shared" si="0"/>
        <v>1.5</v>
      </c>
      <c r="AF9" s="31">
        <v>0.8</v>
      </c>
      <c r="AG9" s="122"/>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20" t="s">
        <v>227</v>
      </c>
      <c r="U10" s="105">
        <v>0.5</v>
      </c>
      <c r="V10" s="105">
        <v>0.25</v>
      </c>
      <c r="W10" s="105">
        <v>2.5</v>
      </c>
      <c r="X10" s="105">
        <v>2.5</v>
      </c>
      <c r="Y10" s="105">
        <v>0</v>
      </c>
      <c r="Z10" s="105">
        <v>0</v>
      </c>
      <c r="AA10" s="105">
        <v>0</v>
      </c>
      <c r="AB10" s="105">
        <v>9</v>
      </c>
      <c r="AC10" s="105">
        <v>0.8</v>
      </c>
      <c r="AD10" s="31">
        <v>1.25</v>
      </c>
      <c r="AE10" s="31">
        <f t="shared" si="0"/>
        <v>1.5</v>
      </c>
      <c r="AF10" s="31">
        <v>1.25</v>
      </c>
      <c r="AG10" s="122"/>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20"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20"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20"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20"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51" priority="4">
      <formula>$T2="Stevens"</formula>
    </cfRule>
  </conditionalFormatting>
  <conditionalFormatting sqref="U2:X14">
    <cfRule type="expression" dxfId="450" priority="3">
      <formula>$T2="Alm_Hamre"</formula>
    </cfRule>
  </conditionalFormatting>
  <conditionalFormatting sqref="U2:X14">
    <cfRule type="expression" dxfId="449" priority="2">
      <formula>$T2="ICP_18"</formula>
    </cfRule>
  </conditionalFormatting>
  <conditionalFormatting sqref="U2:X14">
    <cfRule type="expression" dxfId="448" priority="1">
      <formula>$T$2="Stevens"</formula>
    </cfRule>
  </conditionalFormatting>
  <dataValidations count="2">
    <dataValidation type="list" allowBlank="1" showInputMessage="1" showErrorMessage="1" sqref="T2:T14" xr:uid="{BCD5FCD1-2523-450E-A9C2-E60386142800}">
      <formula1>$A$60:$A$63</formula1>
    </dataValidation>
    <dataValidation type="list" allowBlank="1" showInputMessage="1" showErrorMessage="1" sqref="S2:S14" xr:uid="{651F3F0D-DF52-4B56-8AED-97C47DBF2E54}">
      <formula1>$A$67:$A$71</formula1>
    </dataValidation>
  </dataValidations>
  <pageMargins left="0.7" right="0.7" top="0.75" bottom="0.75" header="0.3" footer="0.3"/>
  <pageSetup paperSize="9" orientation="portrait" horizontalDpi="300" verticalDpi="300"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255E-C730-4BC0-AFD7-25E33A7F529B}">
  <sheetPr codeName="Sheet10">
    <tabColor rgb="FFCC3300"/>
  </sheetPr>
  <dimension ref="A1:AG71"/>
  <sheetViews>
    <sheetView zoomScale="70" zoomScaleNormal="70" workbookViewId="0">
      <selection activeCell="E31" sqref="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118"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19"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1.3</v>
      </c>
      <c r="S3" s="113" t="s">
        <v>223</v>
      </c>
      <c r="T3" s="120"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1.3</v>
      </c>
      <c r="R4" s="113">
        <v>4</v>
      </c>
      <c r="S4" s="113" t="s">
        <v>224</v>
      </c>
      <c r="T4" s="120"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4</v>
      </c>
      <c r="R5" s="113">
        <v>5.0999999999999996</v>
      </c>
      <c r="S5" s="113" t="s">
        <v>223</v>
      </c>
      <c r="T5" s="120"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5.0999999999999996</v>
      </c>
      <c r="R6" s="113">
        <v>6.5</v>
      </c>
      <c r="S6" s="113" t="s">
        <v>223</v>
      </c>
      <c r="T6" s="120"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6.5</v>
      </c>
      <c r="R7" s="113">
        <v>8</v>
      </c>
      <c r="S7" s="113" t="s">
        <v>223</v>
      </c>
      <c r="T7" s="120"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8</v>
      </c>
      <c r="R8" s="113">
        <v>11</v>
      </c>
      <c r="S8" s="113" t="s">
        <v>223</v>
      </c>
      <c r="T8" s="120"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12.5</v>
      </c>
      <c r="S9" s="113" t="s">
        <v>223</v>
      </c>
      <c r="T9" s="120"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12.5</v>
      </c>
      <c r="R10" s="113">
        <v>14.6</v>
      </c>
      <c r="S10" s="113" t="s">
        <v>223</v>
      </c>
      <c r="T10" s="120"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14.6</v>
      </c>
      <c r="R11" s="113">
        <v>31</v>
      </c>
      <c r="S11" s="113" t="s">
        <v>224</v>
      </c>
      <c r="T11" s="120" t="s">
        <v>227</v>
      </c>
      <c r="U11" s="105">
        <v>0.5</v>
      </c>
      <c r="V11" s="105">
        <v>0.25</v>
      </c>
      <c r="W11" s="105">
        <v>2.5</v>
      </c>
      <c r="X11" s="105">
        <v>2.5</v>
      </c>
      <c r="Y11" s="105">
        <v>0</v>
      </c>
      <c r="Z11" s="105">
        <v>0</v>
      </c>
      <c r="AA11" s="105">
        <v>0</v>
      </c>
      <c r="AB11" s="105">
        <v>9</v>
      </c>
      <c r="AC11" s="105">
        <v>0.8</v>
      </c>
      <c r="AD11" s="31">
        <v>1.25</v>
      </c>
      <c r="AE11" s="31">
        <f t="shared" si="0"/>
        <v>1.5</v>
      </c>
      <c r="AF11" s="31">
        <v>1.5</v>
      </c>
      <c r="AG11" s="31"/>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31</v>
      </c>
      <c r="R12" s="113">
        <v>37</v>
      </c>
      <c r="S12" s="113" t="s">
        <v>224</v>
      </c>
      <c r="T12" s="120"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37</v>
      </c>
      <c r="R13" s="113">
        <v>48</v>
      </c>
      <c r="S13" s="113" t="s">
        <v>224</v>
      </c>
      <c r="T13" s="120"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48</v>
      </c>
      <c r="R14" s="113">
        <v>80</v>
      </c>
      <c r="S14" s="113" t="s">
        <v>224</v>
      </c>
      <c r="T14" s="120"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s="121">
        <v>93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114"/>
      <c r="C59" s="114"/>
      <c r="D59" s="114"/>
      <c r="I59" s="4"/>
      <c r="J59" s="5"/>
    </row>
    <row r="60" spans="1:10" x14ac:dyDescent="0.25">
      <c r="A60" s="116" t="s">
        <v>45</v>
      </c>
      <c r="B60" s="116"/>
      <c r="C60" s="114"/>
      <c r="D60" s="114"/>
      <c r="I60" s="4"/>
      <c r="J60" s="5"/>
    </row>
    <row r="61" spans="1:10" x14ac:dyDescent="0.25">
      <c r="A61" s="116" t="s">
        <v>152</v>
      </c>
      <c r="B61" s="116"/>
      <c r="I61" s="4"/>
      <c r="J61" s="5"/>
    </row>
    <row r="62" spans="1:10" x14ac:dyDescent="0.25">
      <c r="A62" s="116" t="s">
        <v>76</v>
      </c>
      <c r="B62" s="116"/>
      <c r="I62" s="4"/>
      <c r="J62" s="5"/>
    </row>
    <row r="63" spans="1:10" x14ac:dyDescent="0.25">
      <c r="A63" s="116" t="s">
        <v>227</v>
      </c>
      <c r="B63" s="116"/>
      <c r="I63" s="4"/>
      <c r="J63" s="5"/>
    </row>
    <row r="67" spans="1:2" x14ac:dyDescent="0.25">
      <c r="A67" s="116" t="s">
        <v>223</v>
      </c>
      <c r="B67" s="116"/>
    </row>
    <row r="68" spans="1:2" x14ac:dyDescent="0.25">
      <c r="A68" s="116" t="s">
        <v>224</v>
      </c>
      <c r="B68" s="116"/>
    </row>
    <row r="69" spans="1:2" x14ac:dyDescent="0.25">
      <c r="A69" s="116" t="s">
        <v>228</v>
      </c>
      <c r="B69" s="116"/>
    </row>
    <row r="70" spans="1:2" x14ac:dyDescent="0.25">
      <c r="A70" s="116" t="s">
        <v>229</v>
      </c>
      <c r="B70" s="116"/>
    </row>
    <row r="71" spans="1:2" x14ac:dyDescent="0.25">
      <c r="A71" s="116" t="s">
        <v>225</v>
      </c>
      <c r="B71" s="116"/>
    </row>
  </sheetData>
  <conditionalFormatting sqref="Y2:AB14">
    <cfRule type="expression" dxfId="447" priority="4">
      <formula>$T2="Stevens"</formula>
    </cfRule>
  </conditionalFormatting>
  <conditionalFormatting sqref="U2:X14">
    <cfRule type="expression" dxfId="446" priority="3">
      <formula>$T2="Alm_Hamre"</formula>
    </cfRule>
  </conditionalFormatting>
  <conditionalFormatting sqref="U2:X14">
    <cfRule type="expression" dxfId="445" priority="2">
      <formula>$T2="ICP_18"</formula>
    </cfRule>
  </conditionalFormatting>
  <conditionalFormatting sqref="U2:X14">
    <cfRule type="expression" dxfId="444" priority="1">
      <formula>$T$2="Stevens"</formula>
    </cfRule>
  </conditionalFormatting>
  <dataValidations count="2">
    <dataValidation type="list" allowBlank="1" showInputMessage="1" showErrorMessage="1" sqref="S2:S14" xr:uid="{E79BE98B-26F2-4A4E-8737-67EEC75EF5C2}">
      <formula1>$A$67:$A$71</formula1>
    </dataValidation>
    <dataValidation type="list" allowBlank="1" showInputMessage="1" showErrorMessage="1" sqref="T2:T14" xr:uid="{42E18A36-1AC0-4836-97EB-4F123284D969}">
      <formula1>$A$60:$A$63</formula1>
    </dataValidation>
  </dataValidations>
  <pageMargins left="0.7" right="0.7" top="0.75" bottom="0.75" header="0.3" footer="0.3"/>
  <pageSetup paperSize="9" orientation="portrait" horizontalDpi="300" verticalDpi="300"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6948-8BCE-4D08-86F2-4268A80D07DF}">
  <sheetPr codeName="Sheet11"/>
  <dimension ref="A1:AG71"/>
  <sheetViews>
    <sheetView topLeftCell="A2"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2.25</v>
      </c>
      <c r="S3" s="113" t="s">
        <v>223</v>
      </c>
      <c r="T3" s="105" t="s">
        <v>227</v>
      </c>
      <c r="U3" s="105">
        <v>0.5</v>
      </c>
      <c r="V3" s="105">
        <v>0.25</v>
      </c>
      <c r="W3" s="105">
        <v>2.5</v>
      </c>
      <c r="X3" s="105">
        <v>2.5</v>
      </c>
      <c r="Y3" s="105">
        <v>0</v>
      </c>
      <c r="Z3" s="105">
        <v>0</v>
      </c>
      <c r="AA3" s="105">
        <v>0</v>
      </c>
      <c r="AB3" s="105">
        <v>9</v>
      </c>
      <c r="AC3" s="105">
        <v>0.8</v>
      </c>
      <c r="AD3" s="31">
        <v>1.25</v>
      </c>
      <c r="AE3" s="31">
        <f t="shared" ref="AE3:AE19"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9" si="1">R3</f>
        <v>2.25</v>
      </c>
      <c r="R4" s="113">
        <v>3.2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3.2</v>
      </c>
      <c r="R5" s="113">
        <v>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13.4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13.4</v>
      </c>
      <c r="R8" s="113">
        <v>16</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16</v>
      </c>
      <c r="R9" s="113">
        <v>17.5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17.5</v>
      </c>
      <c r="R10" s="113">
        <v>20</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v>
      </c>
      <c r="R11" s="113">
        <v>27</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27</v>
      </c>
      <c r="R12" s="113">
        <v>30.6</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30.6</v>
      </c>
      <c r="R13" s="113">
        <v>52.2</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52.2</v>
      </c>
      <c r="R14" s="113">
        <v>57</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57</v>
      </c>
      <c r="R15" s="113">
        <v>64</v>
      </c>
      <c r="S15" s="113" t="s">
        <v>223</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64</v>
      </c>
      <c r="R16" s="113">
        <v>68</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2" x14ac:dyDescent="0.25">
      <c r="B17">
        <v>9.5</v>
      </c>
      <c r="C17">
        <v>9.5</v>
      </c>
      <c r="D17">
        <v>3</v>
      </c>
      <c r="E17">
        <v>73</v>
      </c>
      <c r="G17" s="49">
        <v>3.722</v>
      </c>
      <c r="H17" s="50">
        <v>1.1399999999999999</v>
      </c>
      <c r="I17" s="50" t="s">
        <v>200</v>
      </c>
      <c r="J17" s="51" t="s">
        <v>199</v>
      </c>
      <c r="K17" s="4"/>
      <c r="P17" s="113">
        <v>16</v>
      </c>
      <c r="Q17" s="113">
        <f t="shared" si="1"/>
        <v>68</v>
      </c>
      <c r="R17" s="113">
        <v>71</v>
      </c>
      <c r="S17" s="113" t="s">
        <v>224</v>
      </c>
      <c r="T17" s="105" t="s">
        <v>227</v>
      </c>
      <c r="U17" s="105">
        <v>0.5</v>
      </c>
      <c r="V17" s="105">
        <v>0.25</v>
      </c>
      <c r="W17" s="105">
        <v>2.5</v>
      </c>
      <c r="X17" s="105">
        <v>2.5</v>
      </c>
      <c r="Y17" s="105">
        <v>0</v>
      </c>
      <c r="Z17" s="105">
        <v>0</v>
      </c>
      <c r="AA17" s="105">
        <v>0</v>
      </c>
      <c r="AB17" s="105">
        <v>9</v>
      </c>
      <c r="AC17" s="105">
        <v>0.8</v>
      </c>
      <c r="AD17" s="31">
        <v>1.25</v>
      </c>
      <c r="AE17" s="31">
        <f t="shared" si="0"/>
        <v>1.5</v>
      </c>
      <c r="AF17" s="31">
        <v>1.5</v>
      </c>
    </row>
    <row r="18" spans="2:32" x14ac:dyDescent="0.25">
      <c r="B18">
        <v>9.5</v>
      </c>
      <c r="C18">
        <v>9.5</v>
      </c>
      <c r="D18">
        <v>3</v>
      </c>
      <c r="E18">
        <v>76</v>
      </c>
      <c r="G18" s="49">
        <v>4.077</v>
      </c>
      <c r="H18" s="50">
        <v>1.1399999999999999</v>
      </c>
      <c r="I18" s="50" t="s">
        <v>200</v>
      </c>
      <c r="J18" s="51" t="s">
        <v>199</v>
      </c>
      <c r="K18" s="4"/>
      <c r="P18" s="113">
        <v>17</v>
      </c>
      <c r="Q18" s="113">
        <f t="shared" si="1"/>
        <v>71</v>
      </c>
      <c r="R18" s="113">
        <v>76</v>
      </c>
      <c r="S18" s="113" t="s">
        <v>224</v>
      </c>
      <c r="T18" s="105" t="s">
        <v>227</v>
      </c>
      <c r="U18" s="105">
        <v>0.5</v>
      </c>
      <c r="V18" s="105">
        <v>0.25</v>
      </c>
      <c r="W18" s="105">
        <v>2.5</v>
      </c>
      <c r="X18" s="105">
        <v>2.5</v>
      </c>
      <c r="Y18" s="105">
        <v>0</v>
      </c>
      <c r="Z18" s="105">
        <v>0</v>
      </c>
      <c r="AA18" s="105">
        <v>0</v>
      </c>
      <c r="AB18" s="105">
        <v>9</v>
      </c>
      <c r="AC18" s="105">
        <v>0.8</v>
      </c>
      <c r="AD18" s="31">
        <v>1.25</v>
      </c>
      <c r="AE18" s="31">
        <f t="shared" si="0"/>
        <v>1.5</v>
      </c>
      <c r="AF18" s="31">
        <v>1.5</v>
      </c>
    </row>
    <row r="19" spans="2:32" x14ac:dyDescent="0.25">
      <c r="B19">
        <v>9.5</v>
      </c>
      <c r="C19">
        <v>9.5</v>
      </c>
      <c r="D19">
        <v>3</v>
      </c>
      <c r="E19">
        <v>77</v>
      </c>
      <c r="G19" s="49">
        <v>4.125</v>
      </c>
      <c r="H19" s="50">
        <v>3</v>
      </c>
      <c r="I19" s="50" t="s">
        <v>198</v>
      </c>
      <c r="J19" s="51" t="s">
        <v>199</v>
      </c>
      <c r="K19" s="4"/>
      <c r="P19" s="113">
        <v>18</v>
      </c>
      <c r="Q19" s="113">
        <f t="shared" si="1"/>
        <v>76</v>
      </c>
      <c r="R19" s="113">
        <v>80</v>
      </c>
      <c r="S19" s="113" t="s">
        <v>224</v>
      </c>
      <c r="T19" s="105" t="s">
        <v>227</v>
      </c>
      <c r="U19" s="105">
        <v>0.5</v>
      </c>
      <c r="V19" s="105">
        <v>0.25</v>
      </c>
      <c r="W19" s="105">
        <v>2.5</v>
      </c>
      <c r="X19" s="105">
        <v>2.5</v>
      </c>
      <c r="Y19" s="105">
        <v>0</v>
      </c>
      <c r="Z19" s="105">
        <v>0</v>
      </c>
      <c r="AA19" s="105">
        <v>0</v>
      </c>
      <c r="AB19" s="105">
        <v>9</v>
      </c>
      <c r="AC19" s="105">
        <v>0.8</v>
      </c>
      <c r="AD19" s="31">
        <v>1.25</v>
      </c>
      <c r="AE19" s="31">
        <f t="shared" si="0"/>
        <v>1.5</v>
      </c>
      <c r="AF19" s="31">
        <v>1.5</v>
      </c>
    </row>
    <row r="20" spans="2:32"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2"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2"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2"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2"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2"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2"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2"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2"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2"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2"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2"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2"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9">
    <cfRule type="expression" dxfId="443" priority="4">
      <formula>$T2="Stevens"</formula>
    </cfRule>
  </conditionalFormatting>
  <conditionalFormatting sqref="U2:X19">
    <cfRule type="expression" dxfId="442" priority="3">
      <formula>$T2="Alm_Hamre"</formula>
    </cfRule>
  </conditionalFormatting>
  <conditionalFormatting sqref="U2:X19">
    <cfRule type="expression" dxfId="441" priority="2">
      <formula>$T2="ICP_18"</formula>
    </cfRule>
  </conditionalFormatting>
  <conditionalFormatting sqref="U2:X19">
    <cfRule type="expression" dxfId="440" priority="1">
      <formula>$T$2="Stevens"</formula>
    </cfRule>
  </conditionalFormatting>
  <dataValidations disablePrompts="1" count="2">
    <dataValidation type="list" allowBlank="1" showInputMessage="1" showErrorMessage="1" sqref="T2:T19" xr:uid="{D317E77A-C6E8-4D1D-B6C3-5433D0E71F38}">
      <formula1>$A$60:$A$63</formula1>
    </dataValidation>
    <dataValidation type="list" allowBlank="1" showInputMessage="1" showErrorMessage="1" sqref="S2:S19" xr:uid="{DF5E4708-DAB0-4BCD-B0A4-2F612C752143}">
      <formula1>$A$67:$A$71</formula1>
    </dataValidation>
  </dataValidations>
  <pageMargins left="0.7" right="0.7" top="0.75" bottom="0.75" header="0.3" footer="0.3"/>
  <pageSetup paperSize="9" orientation="portrait" horizontalDpi="300" verticalDpi="300" r:id="rId1"/>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947C-F33B-4E5B-B74A-ED8933D2E59A}">
  <sheetPr codeName="Sheet12">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2.25</v>
      </c>
      <c r="S3" s="113" t="s">
        <v>223</v>
      </c>
      <c r="T3" s="105" t="s">
        <v>227</v>
      </c>
      <c r="U3" s="105">
        <v>0.5</v>
      </c>
      <c r="V3" s="105">
        <v>0.25</v>
      </c>
      <c r="W3" s="105">
        <v>2.5</v>
      </c>
      <c r="X3" s="105">
        <v>2.5</v>
      </c>
      <c r="Y3" s="105">
        <v>0</v>
      </c>
      <c r="Z3" s="105">
        <v>0</v>
      </c>
      <c r="AA3" s="105">
        <v>0</v>
      </c>
      <c r="AB3" s="105">
        <v>9</v>
      </c>
      <c r="AC3" s="105">
        <v>0.8</v>
      </c>
      <c r="AD3" s="31">
        <v>1.25</v>
      </c>
      <c r="AE3" s="31">
        <f t="shared" ref="AE3:AE19"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9" si="1">R3</f>
        <v>2.25</v>
      </c>
      <c r="R4" s="113">
        <v>3.2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3.2</v>
      </c>
      <c r="R5" s="113">
        <v>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13.4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13.4</v>
      </c>
      <c r="R8" s="113">
        <v>16</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16</v>
      </c>
      <c r="R9" s="113">
        <v>17.5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17.5</v>
      </c>
      <c r="R10" s="113">
        <v>20</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v>
      </c>
      <c r="R11" s="113">
        <v>27</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27</v>
      </c>
      <c r="R12" s="113">
        <v>30.6</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30.6</v>
      </c>
      <c r="R13" s="113">
        <v>52.2</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52.2</v>
      </c>
      <c r="R14" s="113">
        <v>57</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57</v>
      </c>
      <c r="R15" s="113">
        <v>64</v>
      </c>
      <c r="S15" s="113" t="s">
        <v>223</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64</v>
      </c>
      <c r="R16" s="113">
        <v>68</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2" x14ac:dyDescent="0.25">
      <c r="B17">
        <v>9.5</v>
      </c>
      <c r="C17">
        <v>9.5</v>
      </c>
      <c r="D17">
        <v>3</v>
      </c>
      <c r="E17">
        <v>73</v>
      </c>
      <c r="G17" s="49">
        <v>3.722</v>
      </c>
      <c r="H17" s="50">
        <v>1.1399999999999999</v>
      </c>
      <c r="I17" s="50" t="s">
        <v>200</v>
      </c>
      <c r="J17" s="51" t="s">
        <v>199</v>
      </c>
      <c r="K17" s="4"/>
      <c r="P17" s="113">
        <v>16</v>
      </c>
      <c r="Q17" s="113">
        <f t="shared" si="1"/>
        <v>68</v>
      </c>
      <c r="R17" s="113">
        <v>71</v>
      </c>
      <c r="S17" s="113" t="s">
        <v>224</v>
      </c>
      <c r="T17" s="105" t="s">
        <v>227</v>
      </c>
      <c r="U17" s="105">
        <v>0.5</v>
      </c>
      <c r="V17" s="105">
        <v>0.25</v>
      </c>
      <c r="W17" s="105">
        <v>2.5</v>
      </c>
      <c r="X17" s="105">
        <v>2.5</v>
      </c>
      <c r="Y17" s="105">
        <v>0</v>
      </c>
      <c r="Z17" s="105">
        <v>0</v>
      </c>
      <c r="AA17" s="105">
        <v>0</v>
      </c>
      <c r="AB17" s="105">
        <v>9</v>
      </c>
      <c r="AC17" s="105">
        <v>0.8</v>
      </c>
      <c r="AD17" s="31">
        <v>1.25</v>
      </c>
      <c r="AE17" s="31">
        <f t="shared" si="0"/>
        <v>1.5</v>
      </c>
      <c r="AF17" s="31">
        <v>1.5</v>
      </c>
    </row>
    <row r="18" spans="2:32" x14ac:dyDescent="0.25">
      <c r="B18">
        <v>9.5</v>
      </c>
      <c r="C18">
        <v>9.5</v>
      </c>
      <c r="D18">
        <v>3</v>
      </c>
      <c r="E18">
        <v>76</v>
      </c>
      <c r="G18" s="49">
        <v>4.077</v>
      </c>
      <c r="H18" s="50">
        <v>1.1399999999999999</v>
      </c>
      <c r="I18" s="50" t="s">
        <v>200</v>
      </c>
      <c r="J18" s="51" t="s">
        <v>199</v>
      </c>
      <c r="K18" s="4"/>
      <c r="P18" s="113">
        <v>17</v>
      </c>
      <c r="Q18" s="113">
        <f t="shared" si="1"/>
        <v>71</v>
      </c>
      <c r="R18" s="113">
        <v>76</v>
      </c>
      <c r="S18" s="113" t="s">
        <v>224</v>
      </c>
      <c r="T18" s="105" t="s">
        <v>227</v>
      </c>
      <c r="U18" s="105">
        <v>0.5</v>
      </c>
      <c r="V18" s="105">
        <v>0.25</v>
      </c>
      <c r="W18" s="105">
        <v>2.5</v>
      </c>
      <c r="X18" s="105">
        <v>2.5</v>
      </c>
      <c r="Y18" s="105">
        <v>0</v>
      </c>
      <c r="Z18" s="105">
        <v>0</v>
      </c>
      <c r="AA18" s="105">
        <v>0</v>
      </c>
      <c r="AB18" s="105">
        <v>9</v>
      </c>
      <c r="AC18" s="105">
        <v>0.8</v>
      </c>
      <c r="AD18" s="31">
        <v>1.25</v>
      </c>
      <c r="AE18" s="31">
        <f t="shared" si="0"/>
        <v>1.5</v>
      </c>
      <c r="AF18" s="31">
        <v>1.5</v>
      </c>
    </row>
    <row r="19" spans="2:32" x14ac:dyDescent="0.25">
      <c r="B19">
        <v>9.5</v>
      </c>
      <c r="C19">
        <v>9.5</v>
      </c>
      <c r="D19">
        <v>3</v>
      </c>
      <c r="E19">
        <v>77</v>
      </c>
      <c r="G19" s="49">
        <v>4.125</v>
      </c>
      <c r="H19" s="50">
        <v>3</v>
      </c>
      <c r="I19" s="50" t="s">
        <v>198</v>
      </c>
      <c r="J19" s="51" t="s">
        <v>199</v>
      </c>
      <c r="K19" s="4"/>
      <c r="P19" s="113">
        <v>18</v>
      </c>
      <c r="Q19" s="113">
        <f t="shared" si="1"/>
        <v>76</v>
      </c>
      <c r="R19" s="113">
        <v>80</v>
      </c>
      <c r="S19" s="113" t="s">
        <v>224</v>
      </c>
      <c r="T19" s="105" t="s">
        <v>227</v>
      </c>
      <c r="U19" s="105">
        <v>0.5</v>
      </c>
      <c r="V19" s="105">
        <v>0.25</v>
      </c>
      <c r="W19" s="105">
        <v>2.5</v>
      </c>
      <c r="X19" s="105">
        <v>2.5</v>
      </c>
      <c r="Y19" s="105">
        <v>0</v>
      </c>
      <c r="Z19" s="105">
        <v>0</v>
      </c>
      <c r="AA19" s="105">
        <v>0</v>
      </c>
      <c r="AB19" s="105">
        <v>9</v>
      </c>
      <c r="AC19" s="105">
        <v>0.8</v>
      </c>
      <c r="AD19" s="31">
        <v>1.25</v>
      </c>
      <c r="AE19" s="31">
        <f t="shared" si="0"/>
        <v>1.5</v>
      </c>
      <c r="AF19" s="31">
        <v>1.5</v>
      </c>
    </row>
    <row r="20" spans="2:32"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2"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2"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2"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2"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2"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2"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2"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2"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2"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2"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2"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2"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9">
    <cfRule type="expression" dxfId="439" priority="4">
      <formula>$T2="Stevens"</formula>
    </cfRule>
  </conditionalFormatting>
  <conditionalFormatting sqref="U2:X19">
    <cfRule type="expression" dxfId="438" priority="3">
      <formula>$T2="Alm_Hamre"</formula>
    </cfRule>
  </conditionalFormatting>
  <conditionalFormatting sqref="U2:X19">
    <cfRule type="expression" dxfId="437" priority="2">
      <formula>$T2="ICP_18"</formula>
    </cfRule>
  </conditionalFormatting>
  <conditionalFormatting sqref="U2:X19">
    <cfRule type="expression" dxfId="436" priority="1">
      <formula>$T$2="Stevens"</formula>
    </cfRule>
  </conditionalFormatting>
  <dataValidations count="2">
    <dataValidation type="list" allowBlank="1" showInputMessage="1" showErrorMessage="1" sqref="S2:S19" xr:uid="{C1C1D2D6-8C14-4F9F-833B-42A151CDB2A8}">
      <formula1>$A$67:$A$71</formula1>
    </dataValidation>
    <dataValidation type="list" allowBlank="1" showInputMessage="1" showErrorMessage="1" sqref="T2:T19" xr:uid="{5FE08720-595A-4621-9EAB-019EB6FFF516}">
      <formula1>$A$60:$A$63</formula1>
    </dataValidation>
  </dataValidations>
  <pageMargins left="0.7" right="0.7" top="0.75" bottom="0.75" header="0.3" footer="0.3"/>
  <pageSetup paperSize="9" orientation="portrait" horizontalDpi="300" verticalDpi="300"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F162-E9BF-48AD-A1DB-F608DBDB03AD}">
  <sheetPr codeName="Sheet13">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2.25</v>
      </c>
      <c r="S3" s="113" t="s">
        <v>223</v>
      </c>
      <c r="T3" s="105" t="s">
        <v>227</v>
      </c>
      <c r="U3" s="105">
        <v>0.5</v>
      </c>
      <c r="V3" s="105">
        <v>0.25</v>
      </c>
      <c r="W3" s="105">
        <v>2.5</v>
      </c>
      <c r="X3" s="105">
        <v>2.5</v>
      </c>
      <c r="Y3" s="105">
        <v>0</v>
      </c>
      <c r="Z3" s="105">
        <v>0</v>
      </c>
      <c r="AA3" s="105">
        <v>0</v>
      </c>
      <c r="AB3" s="105">
        <v>9</v>
      </c>
      <c r="AC3" s="105">
        <v>0.8</v>
      </c>
      <c r="AD3" s="31">
        <v>1.25</v>
      </c>
      <c r="AE3" s="31">
        <f t="shared" ref="AE3:AE19"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9" si="1">R3</f>
        <v>2.25</v>
      </c>
      <c r="R4" s="113">
        <v>3.2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3.2</v>
      </c>
      <c r="R5" s="113">
        <v>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122"/>
    </row>
    <row r="6" spans="2:33" x14ac:dyDescent="0.25">
      <c r="B6">
        <v>8</v>
      </c>
      <c r="C6">
        <v>8</v>
      </c>
      <c r="D6">
        <v>2.5</v>
      </c>
      <c r="E6">
        <v>86</v>
      </c>
      <c r="G6" s="49">
        <v>2</v>
      </c>
      <c r="H6" s="50">
        <v>1.325</v>
      </c>
      <c r="I6" s="50" t="s">
        <v>197</v>
      </c>
      <c r="J6" s="51" t="s">
        <v>71</v>
      </c>
      <c r="K6" s="4"/>
      <c r="L6" s="49">
        <v>5</v>
      </c>
      <c r="M6" s="50">
        <v>6</v>
      </c>
      <c r="N6" s="51">
        <v>0</v>
      </c>
      <c r="P6" s="113">
        <v>5</v>
      </c>
      <c r="Q6" s="113">
        <f t="shared" si="1"/>
        <v>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122"/>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13.4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2"/>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13.4</v>
      </c>
      <c r="R8" s="113">
        <v>16</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16</v>
      </c>
      <c r="R9" s="113">
        <v>17.5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17.5</v>
      </c>
      <c r="R10" s="113">
        <v>20</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v>
      </c>
      <c r="R11" s="113">
        <v>27</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27</v>
      </c>
      <c r="R12" s="113">
        <v>30.6</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30.6</v>
      </c>
      <c r="R13" s="113">
        <v>52.2</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52.2</v>
      </c>
      <c r="R14" s="113">
        <v>57</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57</v>
      </c>
      <c r="R15" s="113">
        <v>64</v>
      </c>
      <c r="S15" s="113" t="s">
        <v>223</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64</v>
      </c>
      <c r="R16" s="113">
        <v>68</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2" x14ac:dyDescent="0.25">
      <c r="B17">
        <v>9.5</v>
      </c>
      <c r="C17">
        <v>9.5</v>
      </c>
      <c r="D17">
        <v>3</v>
      </c>
      <c r="E17">
        <v>73</v>
      </c>
      <c r="G17" s="49">
        <v>3.722</v>
      </c>
      <c r="H17" s="50">
        <v>1.1399999999999999</v>
      </c>
      <c r="I17" s="50" t="s">
        <v>200</v>
      </c>
      <c r="J17" s="51" t="s">
        <v>199</v>
      </c>
      <c r="K17" s="4"/>
      <c r="P17" s="113">
        <v>16</v>
      </c>
      <c r="Q17" s="113">
        <f t="shared" si="1"/>
        <v>68</v>
      </c>
      <c r="R17" s="113">
        <v>71</v>
      </c>
      <c r="S17" s="113" t="s">
        <v>224</v>
      </c>
      <c r="T17" s="105" t="s">
        <v>227</v>
      </c>
      <c r="U17" s="105">
        <v>0.5</v>
      </c>
      <c r="V17" s="105">
        <v>0.25</v>
      </c>
      <c r="W17" s="105">
        <v>2.5</v>
      </c>
      <c r="X17" s="105">
        <v>2.5</v>
      </c>
      <c r="Y17" s="105">
        <v>0</v>
      </c>
      <c r="Z17" s="105">
        <v>0</v>
      </c>
      <c r="AA17" s="105">
        <v>0</v>
      </c>
      <c r="AB17" s="105">
        <v>9</v>
      </c>
      <c r="AC17" s="105">
        <v>0.8</v>
      </c>
      <c r="AD17" s="31">
        <v>1.25</v>
      </c>
      <c r="AE17" s="31">
        <f t="shared" si="0"/>
        <v>1.5</v>
      </c>
      <c r="AF17" s="31">
        <v>1.5</v>
      </c>
    </row>
    <row r="18" spans="2:32" x14ac:dyDescent="0.25">
      <c r="B18">
        <v>9.5</v>
      </c>
      <c r="C18">
        <v>9.5</v>
      </c>
      <c r="D18">
        <v>3</v>
      </c>
      <c r="E18">
        <v>76</v>
      </c>
      <c r="G18" s="49">
        <v>4.077</v>
      </c>
      <c r="H18" s="50">
        <v>1.1399999999999999</v>
      </c>
      <c r="I18" s="50" t="s">
        <v>200</v>
      </c>
      <c r="J18" s="51" t="s">
        <v>199</v>
      </c>
      <c r="K18" s="4"/>
      <c r="P18" s="113">
        <v>17</v>
      </c>
      <c r="Q18" s="113">
        <f t="shared" si="1"/>
        <v>71</v>
      </c>
      <c r="R18" s="113">
        <v>76</v>
      </c>
      <c r="S18" s="113" t="s">
        <v>224</v>
      </c>
      <c r="T18" s="105" t="s">
        <v>227</v>
      </c>
      <c r="U18" s="105">
        <v>0.5</v>
      </c>
      <c r="V18" s="105">
        <v>0.25</v>
      </c>
      <c r="W18" s="105">
        <v>2.5</v>
      </c>
      <c r="X18" s="105">
        <v>2.5</v>
      </c>
      <c r="Y18" s="105">
        <v>0</v>
      </c>
      <c r="Z18" s="105">
        <v>0</v>
      </c>
      <c r="AA18" s="105">
        <v>0</v>
      </c>
      <c r="AB18" s="105">
        <v>9</v>
      </c>
      <c r="AC18" s="105">
        <v>0.8</v>
      </c>
      <c r="AD18" s="31">
        <v>1.25</v>
      </c>
      <c r="AE18" s="31">
        <f t="shared" si="0"/>
        <v>1.5</v>
      </c>
      <c r="AF18" s="31">
        <v>1.5</v>
      </c>
    </row>
    <row r="19" spans="2:32" x14ac:dyDescent="0.25">
      <c r="B19">
        <v>9.5</v>
      </c>
      <c r="C19">
        <v>9.5</v>
      </c>
      <c r="D19">
        <v>3</v>
      </c>
      <c r="E19">
        <v>77</v>
      </c>
      <c r="G19" s="49">
        <v>4.125</v>
      </c>
      <c r="H19" s="50">
        <v>3</v>
      </c>
      <c r="I19" s="50" t="s">
        <v>198</v>
      </c>
      <c r="J19" s="51" t="s">
        <v>199</v>
      </c>
      <c r="K19" s="4"/>
      <c r="P19" s="113">
        <v>18</v>
      </c>
      <c r="Q19" s="113">
        <f t="shared" si="1"/>
        <v>76</v>
      </c>
      <c r="R19" s="113">
        <v>80</v>
      </c>
      <c r="S19" s="113" t="s">
        <v>224</v>
      </c>
      <c r="T19" s="105" t="s">
        <v>227</v>
      </c>
      <c r="U19" s="105">
        <v>0.5</v>
      </c>
      <c r="V19" s="105">
        <v>0.25</v>
      </c>
      <c r="W19" s="105">
        <v>2.5</v>
      </c>
      <c r="X19" s="105">
        <v>2.5</v>
      </c>
      <c r="Y19" s="105">
        <v>0</v>
      </c>
      <c r="Z19" s="105">
        <v>0</v>
      </c>
      <c r="AA19" s="105">
        <v>0</v>
      </c>
      <c r="AB19" s="105">
        <v>9</v>
      </c>
      <c r="AC19" s="105">
        <v>0.8</v>
      </c>
      <c r="AD19" s="31">
        <v>1.25</v>
      </c>
      <c r="AE19" s="31">
        <f t="shared" si="0"/>
        <v>1.5</v>
      </c>
      <c r="AF19" s="31">
        <v>1.5</v>
      </c>
    </row>
    <row r="20" spans="2:32"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2"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2"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2"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2"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2"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2"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2"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2"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2"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2"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2"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2"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9">
    <cfRule type="expression" dxfId="435" priority="4">
      <formula>$T2="Stevens"</formula>
    </cfRule>
  </conditionalFormatting>
  <conditionalFormatting sqref="U2:X19">
    <cfRule type="expression" dxfId="434" priority="3">
      <formula>$T2="Alm_Hamre"</formula>
    </cfRule>
  </conditionalFormatting>
  <conditionalFormatting sqref="U2:X19">
    <cfRule type="expression" dxfId="433" priority="2">
      <formula>$T2="ICP_18"</formula>
    </cfRule>
  </conditionalFormatting>
  <conditionalFormatting sqref="U2:X19">
    <cfRule type="expression" dxfId="432" priority="1">
      <formula>$T$2="Stevens"</formula>
    </cfRule>
  </conditionalFormatting>
  <dataValidations count="2">
    <dataValidation type="list" allowBlank="1" showInputMessage="1" showErrorMessage="1" sqref="T2:T19" xr:uid="{D7D7C8CA-A8A7-48EC-9470-1C0EB3470057}">
      <formula1>$A$60:$A$63</formula1>
    </dataValidation>
    <dataValidation type="list" allowBlank="1" showInputMessage="1" showErrorMessage="1" sqref="S2:S19" xr:uid="{173C3749-A17C-4E70-9B4E-821AB38CFA87}">
      <formula1>$A$67:$A$71</formula1>
    </dataValidation>
  </dataValidations>
  <pageMargins left="0.7" right="0.7" top="0.75" bottom="0.75" header="0.3" footer="0.3"/>
  <pageSetup paperSize="9" orientation="portrait" horizontalDpi="300" verticalDpi="300"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D6AA1-E107-4A64-9029-E59059772088}">
  <sheetPr codeName="Sheet14">
    <tabColor rgb="FFCC3300"/>
  </sheetPr>
  <dimension ref="A1:AG71"/>
  <sheetViews>
    <sheetView zoomScale="70" zoomScaleNormal="70" workbookViewId="0">
      <selection activeCell="E31" sqref="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2.25</v>
      </c>
      <c r="S3" s="113" t="s">
        <v>223</v>
      </c>
      <c r="T3" s="105" t="s">
        <v>227</v>
      </c>
      <c r="U3" s="105">
        <v>0.5</v>
      </c>
      <c r="V3" s="105">
        <v>0.25</v>
      </c>
      <c r="W3" s="105">
        <v>2.5</v>
      </c>
      <c r="X3" s="105">
        <v>2.5</v>
      </c>
      <c r="Y3" s="105">
        <v>0</v>
      </c>
      <c r="Z3" s="105">
        <v>0</v>
      </c>
      <c r="AA3" s="105">
        <v>0</v>
      </c>
      <c r="AB3" s="105">
        <v>9</v>
      </c>
      <c r="AC3" s="105">
        <v>0.8</v>
      </c>
      <c r="AD3" s="31">
        <v>1.25</v>
      </c>
      <c r="AE3" s="31">
        <f t="shared" ref="AE3:AE19"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9" si="1">R3</f>
        <v>2.25</v>
      </c>
      <c r="R4" s="113">
        <v>3.2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3.2</v>
      </c>
      <c r="R5" s="113">
        <v>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13.4</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13.4</v>
      </c>
      <c r="R8" s="113">
        <v>16</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16</v>
      </c>
      <c r="R9" s="113">
        <v>17.5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17.5</v>
      </c>
      <c r="R10" s="113">
        <v>20</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v>
      </c>
      <c r="R11" s="113">
        <v>27</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27</v>
      </c>
      <c r="R12" s="113">
        <v>30.6</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30.6</v>
      </c>
      <c r="R13" s="113">
        <v>52.2</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52.2</v>
      </c>
      <c r="R14" s="113">
        <v>57</v>
      </c>
      <c r="S14" s="113" t="s">
        <v>223</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113">
        <v>14</v>
      </c>
      <c r="Q15" s="113">
        <f t="shared" si="1"/>
        <v>57</v>
      </c>
      <c r="R15" s="113">
        <v>64</v>
      </c>
      <c r="S15" s="113" t="s">
        <v>223</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9.5</v>
      </c>
      <c r="C16">
        <v>9.5</v>
      </c>
      <c r="D16">
        <v>3</v>
      </c>
      <c r="E16">
        <v>79</v>
      </c>
      <c r="G16" s="49">
        <v>3.6970000000000001</v>
      </c>
      <c r="H16" s="50">
        <v>1.07</v>
      </c>
      <c r="I16" s="50" t="s">
        <v>200</v>
      </c>
      <c r="J16" s="51" t="s">
        <v>199</v>
      </c>
      <c r="K16" s="4"/>
      <c r="P16" s="113">
        <v>15</v>
      </c>
      <c r="Q16" s="113">
        <f t="shared" si="1"/>
        <v>64</v>
      </c>
      <c r="R16" s="113">
        <v>68</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2" x14ac:dyDescent="0.25">
      <c r="B17">
        <v>9.5</v>
      </c>
      <c r="C17">
        <v>9.5</v>
      </c>
      <c r="D17">
        <v>3</v>
      </c>
      <c r="E17">
        <v>73</v>
      </c>
      <c r="G17" s="49">
        <v>3.722</v>
      </c>
      <c r="H17" s="50">
        <v>1.1399999999999999</v>
      </c>
      <c r="I17" s="50" t="s">
        <v>200</v>
      </c>
      <c r="J17" s="51" t="s">
        <v>199</v>
      </c>
      <c r="K17" s="4"/>
      <c r="P17" s="113">
        <v>16</v>
      </c>
      <c r="Q17" s="113">
        <f t="shared" si="1"/>
        <v>68</v>
      </c>
      <c r="R17" s="113">
        <v>71</v>
      </c>
      <c r="S17" s="113" t="s">
        <v>224</v>
      </c>
      <c r="T17" s="105" t="s">
        <v>227</v>
      </c>
      <c r="U17" s="105">
        <v>0.5</v>
      </c>
      <c r="V17" s="105">
        <v>0.25</v>
      </c>
      <c r="W17" s="105">
        <v>2.5</v>
      </c>
      <c r="X17" s="105">
        <v>2.5</v>
      </c>
      <c r="Y17" s="105">
        <v>0</v>
      </c>
      <c r="Z17" s="105">
        <v>0</v>
      </c>
      <c r="AA17" s="105">
        <v>0</v>
      </c>
      <c r="AB17" s="105">
        <v>9</v>
      </c>
      <c r="AC17" s="105">
        <v>0.8</v>
      </c>
      <c r="AD17" s="31">
        <v>1.25</v>
      </c>
      <c r="AE17" s="31">
        <f t="shared" si="0"/>
        <v>1.5</v>
      </c>
      <c r="AF17" s="31">
        <v>1.5</v>
      </c>
    </row>
    <row r="18" spans="2:32" x14ac:dyDescent="0.25">
      <c r="B18">
        <v>9.5</v>
      </c>
      <c r="C18">
        <v>9.5</v>
      </c>
      <c r="D18">
        <v>3</v>
      </c>
      <c r="E18">
        <v>76</v>
      </c>
      <c r="G18" s="49">
        <v>4.077</v>
      </c>
      <c r="H18" s="50">
        <v>1.1399999999999999</v>
      </c>
      <c r="I18" s="50" t="s">
        <v>200</v>
      </c>
      <c r="J18" s="51" t="s">
        <v>199</v>
      </c>
      <c r="K18" s="4"/>
      <c r="P18" s="113">
        <v>17</v>
      </c>
      <c r="Q18" s="113">
        <f t="shared" si="1"/>
        <v>71</v>
      </c>
      <c r="R18" s="113">
        <v>76</v>
      </c>
      <c r="S18" s="113" t="s">
        <v>224</v>
      </c>
      <c r="T18" s="105" t="s">
        <v>227</v>
      </c>
      <c r="U18" s="105">
        <v>0.5</v>
      </c>
      <c r="V18" s="105">
        <v>0.25</v>
      </c>
      <c r="W18" s="105">
        <v>2.5</v>
      </c>
      <c r="X18" s="105">
        <v>2.5</v>
      </c>
      <c r="Y18" s="105">
        <v>0</v>
      </c>
      <c r="Z18" s="105">
        <v>0</v>
      </c>
      <c r="AA18" s="105">
        <v>0</v>
      </c>
      <c r="AB18" s="105">
        <v>9</v>
      </c>
      <c r="AC18" s="105">
        <v>0.8</v>
      </c>
      <c r="AD18" s="31">
        <v>1.25</v>
      </c>
      <c r="AE18" s="31">
        <f t="shared" si="0"/>
        <v>1.5</v>
      </c>
      <c r="AF18" s="31">
        <v>1.5</v>
      </c>
    </row>
    <row r="19" spans="2:32" x14ac:dyDescent="0.25">
      <c r="B19">
        <v>9.5</v>
      </c>
      <c r="C19">
        <v>9.5</v>
      </c>
      <c r="D19">
        <v>3</v>
      </c>
      <c r="E19">
        <v>77</v>
      </c>
      <c r="G19" s="49">
        <v>4.125</v>
      </c>
      <c r="H19" s="50">
        <v>3</v>
      </c>
      <c r="I19" s="50" t="s">
        <v>198</v>
      </c>
      <c r="J19" s="51" t="s">
        <v>199</v>
      </c>
      <c r="K19" s="4"/>
      <c r="P19" s="113">
        <v>18</v>
      </c>
      <c r="Q19" s="113">
        <f t="shared" si="1"/>
        <v>76</v>
      </c>
      <c r="R19" s="113">
        <v>80</v>
      </c>
      <c r="S19" s="113" t="s">
        <v>224</v>
      </c>
      <c r="T19" s="105" t="s">
        <v>227</v>
      </c>
      <c r="U19" s="105">
        <v>0.5</v>
      </c>
      <c r="V19" s="105">
        <v>0.25</v>
      </c>
      <c r="W19" s="105">
        <v>2.5</v>
      </c>
      <c r="X19" s="105">
        <v>2.5</v>
      </c>
      <c r="Y19" s="105">
        <v>0</v>
      </c>
      <c r="Z19" s="105">
        <v>0</v>
      </c>
      <c r="AA19" s="105">
        <v>0</v>
      </c>
      <c r="AB19" s="105">
        <v>9</v>
      </c>
      <c r="AC19" s="105">
        <v>0.8</v>
      </c>
      <c r="AD19" s="31">
        <v>1.25</v>
      </c>
      <c r="AE19" s="31">
        <f t="shared" si="0"/>
        <v>1.5</v>
      </c>
      <c r="AF19" s="31">
        <v>1.5</v>
      </c>
    </row>
    <row r="20" spans="2:32"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2"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2"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2"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2"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2"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2"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2"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2"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2"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2"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2" x14ac:dyDescent="0.25">
      <c r="B31">
        <v>9.5</v>
      </c>
      <c r="C31">
        <v>9.5</v>
      </c>
      <c r="D31">
        <v>2.1</v>
      </c>
      <c r="E31" s="121">
        <v>93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2"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9">
    <cfRule type="expression" dxfId="431" priority="4">
      <formula>$T2="Stevens"</formula>
    </cfRule>
  </conditionalFormatting>
  <conditionalFormatting sqref="U2:X19">
    <cfRule type="expression" dxfId="430" priority="3">
      <formula>$T2="Alm_Hamre"</formula>
    </cfRule>
  </conditionalFormatting>
  <conditionalFormatting sqref="U2:X19">
    <cfRule type="expression" dxfId="429" priority="2">
      <formula>$T2="ICP_18"</formula>
    </cfRule>
  </conditionalFormatting>
  <conditionalFormatting sqref="U2:X19">
    <cfRule type="expression" dxfId="428" priority="1">
      <formula>$T$2="Stevens"</formula>
    </cfRule>
  </conditionalFormatting>
  <dataValidations count="2">
    <dataValidation type="list" allowBlank="1" showInputMessage="1" showErrorMessage="1" sqref="S2:S19" xr:uid="{3E3FDFB4-C902-4102-BFCE-0D28BA408176}">
      <formula1>$A$67:$A$71</formula1>
    </dataValidation>
    <dataValidation type="list" allowBlank="1" showInputMessage="1" showErrorMessage="1" sqref="T2:T19" xr:uid="{63508A5D-57E0-451B-A4BD-F45C3568CFC4}">
      <formula1>$A$60:$A$63</formula1>
    </dataValidation>
  </dataValidations>
  <pageMargins left="0.7" right="0.7" top="0.75" bottom="0.75" header="0.3" footer="0.3"/>
  <pageSetup paperSize="9" orientation="portrait" horizontalDpi="300" verticalDpi="300" r:id="rId1"/>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FE53-D3C2-4984-8DB0-8DFA9E305A2C}">
  <sheetPr codeName="Sheet15"/>
  <dimension ref="A1:AG71"/>
  <sheetViews>
    <sheetView topLeftCell="A4" zoomScale="70" zoomScaleNormal="70" workbookViewId="0">
      <selection activeCell="D35" sqref="D3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4</v>
      </c>
      <c r="S3" s="113" t="s">
        <v>225</v>
      </c>
      <c r="T3" s="105" t="s">
        <v>227</v>
      </c>
      <c r="U3" s="105">
        <v>0.5</v>
      </c>
      <c r="V3" s="105">
        <v>0.25</v>
      </c>
      <c r="W3" s="105">
        <v>2.5</v>
      </c>
      <c r="X3" s="105">
        <v>2.5</v>
      </c>
      <c r="Y3" s="105">
        <v>0</v>
      </c>
      <c r="Z3" s="105">
        <v>0</v>
      </c>
      <c r="AA3" s="105">
        <v>0</v>
      </c>
      <c r="AB3" s="105">
        <v>9</v>
      </c>
      <c r="AC3" s="105">
        <v>0.8</v>
      </c>
      <c r="AD3" s="31">
        <v>1.25</v>
      </c>
      <c r="AE3" s="132">
        <v>2</v>
      </c>
      <c r="AF3" s="31">
        <v>0.8</v>
      </c>
      <c r="AG3" s="31">
        <v>1</v>
      </c>
    </row>
    <row r="4" spans="2:33" x14ac:dyDescent="0.25">
      <c r="B4">
        <v>8</v>
      </c>
      <c r="C4">
        <v>8</v>
      </c>
      <c r="D4">
        <v>3</v>
      </c>
      <c r="E4">
        <v>89</v>
      </c>
      <c r="G4" s="49">
        <v>1.25</v>
      </c>
      <c r="H4" s="50">
        <v>1.27</v>
      </c>
      <c r="I4" s="50" t="s">
        <v>197</v>
      </c>
      <c r="J4" s="51" t="s">
        <v>199</v>
      </c>
      <c r="K4" s="4"/>
      <c r="L4" s="49">
        <v>3</v>
      </c>
      <c r="M4" s="50">
        <v>3.7</v>
      </c>
      <c r="N4" s="51">
        <v>1</v>
      </c>
      <c r="P4" s="113">
        <v>3</v>
      </c>
      <c r="Q4" s="113">
        <f t="shared" ref="Q4:Q11" si="0">R3</f>
        <v>4</v>
      </c>
      <c r="R4" s="113">
        <v>12</v>
      </c>
      <c r="S4" s="113" t="s">
        <v>225</v>
      </c>
      <c r="T4" s="105" t="s">
        <v>227</v>
      </c>
      <c r="U4" s="105">
        <v>0.5</v>
      </c>
      <c r="V4" s="105">
        <v>0.25</v>
      </c>
      <c r="W4" s="105">
        <v>2.5</v>
      </c>
      <c r="X4" s="105">
        <v>2.5</v>
      </c>
      <c r="Y4" s="105">
        <v>0</v>
      </c>
      <c r="Z4" s="105">
        <v>0</v>
      </c>
      <c r="AA4" s="105">
        <v>0</v>
      </c>
      <c r="AB4" s="105">
        <v>9</v>
      </c>
      <c r="AC4" s="105">
        <v>0.8</v>
      </c>
      <c r="AD4" s="31">
        <v>1.25</v>
      </c>
      <c r="AE4" s="132">
        <v>2</v>
      </c>
      <c r="AF4" s="31">
        <v>0.8</v>
      </c>
      <c r="AG4" s="31">
        <v>1</v>
      </c>
    </row>
    <row r="5" spans="2:33" x14ac:dyDescent="0.25">
      <c r="B5">
        <v>8</v>
      </c>
      <c r="C5">
        <v>8</v>
      </c>
      <c r="D5">
        <v>3</v>
      </c>
      <c r="E5">
        <v>89</v>
      </c>
      <c r="G5" s="49">
        <v>1.35</v>
      </c>
      <c r="H5" s="50">
        <v>1.27</v>
      </c>
      <c r="I5" s="50" t="s">
        <v>197</v>
      </c>
      <c r="J5" s="51" t="s">
        <v>199</v>
      </c>
      <c r="K5" s="4"/>
      <c r="L5" s="49">
        <v>4</v>
      </c>
      <c r="M5" s="50">
        <v>5</v>
      </c>
      <c r="N5" s="51">
        <v>0</v>
      </c>
      <c r="P5" s="113">
        <v>4</v>
      </c>
      <c r="Q5" s="113">
        <f t="shared" si="0"/>
        <v>12</v>
      </c>
      <c r="R5" s="113">
        <v>16</v>
      </c>
      <c r="S5" s="113" t="s">
        <v>224</v>
      </c>
      <c r="T5" s="105" t="s">
        <v>227</v>
      </c>
      <c r="U5" s="105">
        <v>0.5</v>
      </c>
      <c r="V5" s="105">
        <v>0.25</v>
      </c>
      <c r="W5" s="105">
        <v>2.5</v>
      </c>
      <c r="X5" s="105">
        <v>2.5</v>
      </c>
      <c r="Y5" s="105">
        <v>0</v>
      </c>
      <c r="Z5" s="105">
        <v>0</v>
      </c>
      <c r="AA5" s="105">
        <v>0</v>
      </c>
      <c r="AB5" s="105">
        <v>9</v>
      </c>
      <c r="AC5" s="105">
        <v>0.8</v>
      </c>
      <c r="AD5" s="31">
        <v>1.25</v>
      </c>
      <c r="AE5" s="31">
        <f t="shared" ref="AE5:AE11" si="1">IF(T5="Alm_Hamre_2018",1.5,369/102)</f>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0"/>
        <v>16</v>
      </c>
      <c r="R6" s="113">
        <v>18</v>
      </c>
      <c r="S6" s="113" t="s">
        <v>223</v>
      </c>
      <c r="T6" s="105" t="s">
        <v>227</v>
      </c>
      <c r="U6" s="105">
        <v>0.5</v>
      </c>
      <c r="V6" s="105">
        <v>0.25</v>
      </c>
      <c r="W6" s="105">
        <v>2.5</v>
      </c>
      <c r="X6" s="105">
        <v>2.5</v>
      </c>
      <c r="Y6" s="105">
        <v>0</v>
      </c>
      <c r="Z6" s="105">
        <v>0</v>
      </c>
      <c r="AA6" s="105">
        <v>0</v>
      </c>
      <c r="AB6" s="105">
        <v>9</v>
      </c>
      <c r="AC6" s="105">
        <v>0.8</v>
      </c>
      <c r="AD6" s="31">
        <v>1.25</v>
      </c>
      <c r="AE6" s="31">
        <f t="shared" si="1"/>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18</v>
      </c>
      <c r="R7" s="113">
        <v>23</v>
      </c>
      <c r="S7" s="113" t="s">
        <v>224</v>
      </c>
      <c r="T7" s="105" t="s">
        <v>227</v>
      </c>
      <c r="U7" s="105">
        <v>0.5</v>
      </c>
      <c r="V7" s="105">
        <v>0.25</v>
      </c>
      <c r="W7" s="105">
        <v>2.5</v>
      </c>
      <c r="X7" s="105">
        <v>2.5</v>
      </c>
      <c r="Y7" s="105">
        <v>0</v>
      </c>
      <c r="Z7" s="105">
        <v>0</v>
      </c>
      <c r="AA7" s="105">
        <v>0</v>
      </c>
      <c r="AB7" s="105">
        <v>9</v>
      </c>
      <c r="AC7" s="105">
        <v>0.8</v>
      </c>
      <c r="AD7" s="31">
        <v>1.25</v>
      </c>
      <c r="AE7" s="31">
        <f t="shared" si="1"/>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23</v>
      </c>
      <c r="R8" s="113">
        <v>29.5</v>
      </c>
      <c r="S8" s="113" t="s">
        <v>223</v>
      </c>
      <c r="T8" s="105" t="s">
        <v>227</v>
      </c>
      <c r="U8" s="105">
        <v>0.5</v>
      </c>
      <c r="V8" s="105">
        <v>0.25</v>
      </c>
      <c r="W8" s="105">
        <v>2.5</v>
      </c>
      <c r="X8" s="105">
        <v>2.5</v>
      </c>
      <c r="Y8" s="105">
        <v>0</v>
      </c>
      <c r="Z8" s="105">
        <v>0</v>
      </c>
      <c r="AA8" s="105">
        <v>0</v>
      </c>
      <c r="AB8" s="105">
        <v>9</v>
      </c>
      <c r="AC8" s="105">
        <v>0.8</v>
      </c>
      <c r="AD8" s="31">
        <v>1.25</v>
      </c>
      <c r="AE8" s="31">
        <f t="shared" si="1"/>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29.5</v>
      </c>
      <c r="R9" s="113">
        <v>40</v>
      </c>
      <c r="S9" s="113" t="s">
        <v>224</v>
      </c>
      <c r="T9" s="105" t="s">
        <v>227</v>
      </c>
      <c r="U9" s="105">
        <v>0.5</v>
      </c>
      <c r="V9" s="105">
        <v>0.25</v>
      </c>
      <c r="W9" s="105">
        <v>2.5</v>
      </c>
      <c r="X9" s="105">
        <v>2.5</v>
      </c>
      <c r="Y9" s="105">
        <v>0</v>
      </c>
      <c r="Z9" s="105">
        <v>0</v>
      </c>
      <c r="AA9" s="105">
        <v>0</v>
      </c>
      <c r="AB9" s="105">
        <v>9</v>
      </c>
      <c r="AC9" s="105">
        <v>0.8</v>
      </c>
      <c r="AD9" s="31">
        <v>1.25</v>
      </c>
      <c r="AE9" s="31">
        <f t="shared" si="1"/>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40</v>
      </c>
      <c r="R10" s="113">
        <v>74</v>
      </c>
      <c r="S10" s="113" t="s">
        <v>224</v>
      </c>
      <c r="T10" s="105" t="s">
        <v>227</v>
      </c>
      <c r="U10" s="105">
        <v>0.5</v>
      </c>
      <c r="V10" s="105">
        <v>0.25</v>
      </c>
      <c r="W10" s="105">
        <v>2.5</v>
      </c>
      <c r="X10" s="105">
        <v>2.5</v>
      </c>
      <c r="Y10" s="105">
        <v>0</v>
      </c>
      <c r="Z10" s="105">
        <v>0</v>
      </c>
      <c r="AA10" s="105">
        <v>0</v>
      </c>
      <c r="AB10" s="105">
        <v>9</v>
      </c>
      <c r="AC10" s="105">
        <v>0.8</v>
      </c>
      <c r="AD10" s="31">
        <v>1.25</v>
      </c>
      <c r="AE10" s="31">
        <f t="shared" si="1"/>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74</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1"/>
        <v>1.5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E31" s="146"/>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63"/>
      <c r="C32" s="163"/>
      <c r="D32" s="164"/>
      <c r="E32" s="164"/>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63"/>
      <c r="C33" s="163"/>
      <c r="D33" s="163"/>
      <c r="E33" s="164"/>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63"/>
      <c r="C34" s="163"/>
      <c r="D34" s="163"/>
      <c r="E34" s="164"/>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63"/>
      <c r="C35" s="163"/>
      <c r="D35" s="163"/>
      <c r="E35" s="164"/>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63"/>
      <c r="C36" s="163"/>
      <c r="D36" s="163"/>
      <c r="E36" s="164"/>
      <c r="G36" s="6"/>
      <c r="H36" s="7"/>
      <c r="I36" s="4"/>
      <c r="J36" s="5"/>
      <c r="K36" s="4"/>
      <c r="P36" s="6"/>
      <c r="Q36" s="7"/>
      <c r="R36" s="7"/>
      <c r="S36" s="7"/>
      <c r="T36" s="7"/>
      <c r="U36" s="7"/>
      <c r="V36" s="7"/>
      <c r="W36" s="7"/>
      <c r="X36" s="7"/>
      <c r="Y36" s="7"/>
      <c r="Z36" s="7"/>
      <c r="AA36" s="7"/>
      <c r="AB36" s="7"/>
      <c r="AC36" s="7"/>
      <c r="AD36" s="7"/>
      <c r="AE36" s="8"/>
    </row>
    <row r="37" spans="2:31" x14ac:dyDescent="0.25">
      <c r="B37" s="163"/>
      <c r="C37" s="163"/>
      <c r="D37" s="163"/>
      <c r="E37" s="164"/>
      <c r="I37" s="4"/>
      <c r="J37" s="5"/>
    </row>
    <row r="38" spans="2:31" x14ac:dyDescent="0.25">
      <c r="B38" s="163"/>
      <c r="C38" s="163"/>
      <c r="D38" s="163"/>
      <c r="E38" s="164"/>
      <c r="I38" s="4"/>
      <c r="J38" s="5"/>
    </row>
    <row r="39" spans="2:31" x14ac:dyDescent="0.25">
      <c r="B39" s="163"/>
      <c r="C39" s="163"/>
      <c r="D39" s="163"/>
      <c r="E39" s="164"/>
      <c r="I39" s="4"/>
      <c r="J39" s="5"/>
    </row>
    <row r="40" spans="2:31" x14ac:dyDescent="0.25">
      <c r="B40" s="163"/>
      <c r="C40" s="163"/>
      <c r="D40" s="163"/>
      <c r="E40" s="164"/>
      <c r="I40" s="4"/>
      <c r="J40" s="5"/>
    </row>
    <row r="41" spans="2:31" x14ac:dyDescent="0.25">
      <c r="B41" s="163"/>
      <c r="C41" s="163"/>
      <c r="D41" s="163"/>
      <c r="E41" s="164"/>
      <c r="I41" s="4"/>
      <c r="J41" s="5"/>
    </row>
    <row r="42" spans="2:31" x14ac:dyDescent="0.25">
      <c r="B42" s="163"/>
      <c r="C42" s="163"/>
      <c r="D42" s="163"/>
      <c r="E42" s="164"/>
      <c r="I42" s="4"/>
      <c r="J42" s="5"/>
    </row>
    <row r="43" spans="2:31" x14ac:dyDescent="0.25">
      <c r="B43" s="163"/>
      <c r="C43" s="163"/>
      <c r="D43" s="163"/>
      <c r="E43" s="164"/>
      <c r="I43" s="4"/>
      <c r="J43" s="5"/>
    </row>
    <row r="44" spans="2:31" x14ac:dyDescent="0.25">
      <c r="B44" s="163"/>
      <c r="C44" s="163"/>
      <c r="D44" s="163"/>
      <c r="E44" s="164"/>
      <c r="I44" s="4"/>
      <c r="J44" s="5"/>
    </row>
    <row r="45" spans="2:31" x14ac:dyDescent="0.25">
      <c r="B45" s="163"/>
      <c r="C45" s="163"/>
      <c r="D45" s="163"/>
      <c r="E45" s="164"/>
      <c r="I45" s="4"/>
      <c r="J45" s="5"/>
    </row>
    <row r="46" spans="2:31" x14ac:dyDescent="0.25">
      <c r="B46" s="163"/>
      <c r="C46" s="163"/>
      <c r="D46" s="163"/>
      <c r="E46" s="164"/>
      <c r="I46" s="4"/>
      <c r="J46" s="5"/>
    </row>
    <row r="47" spans="2:31" x14ac:dyDescent="0.25">
      <c r="B47" s="163"/>
      <c r="C47" s="163"/>
      <c r="D47" s="163"/>
      <c r="E47" s="164"/>
      <c r="I47" s="4"/>
      <c r="J47" s="5"/>
    </row>
    <row r="48" spans="2:31" x14ac:dyDescent="0.25">
      <c r="B48" s="163"/>
      <c r="C48" s="163"/>
      <c r="D48" s="163"/>
      <c r="E48" s="164"/>
      <c r="I48" s="4"/>
      <c r="J48" s="5"/>
    </row>
    <row r="49" spans="1:10" x14ac:dyDescent="0.25">
      <c r="B49" s="163"/>
      <c r="C49" s="163"/>
      <c r="D49" s="163"/>
      <c r="E49" s="164"/>
      <c r="I49" s="4"/>
      <c r="J49" s="5"/>
    </row>
    <row r="50" spans="1:10" x14ac:dyDescent="0.25">
      <c r="B50" s="163"/>
      <c r="C50" s="163"/>
      <c r="D50" s="163"/>
      <c r="E50" s="164"/>
      <c r="I50" s="4"/>
      <c r="J50" s="5"/>
    </row>
    <row r="51" spans="1:10" x14ac:dyDescent="0.25">
      <c r="B51" s="163"/>
      <c r="C51" s="163"/>
      <c r="D51" s="163"/>
      <c r="E51" s="164"/>
      <c r="I51" s="4"/>
      <c r="J51" s="5"/>
    </row>
    <row r="52" spans="1:10" x14ac:dyDescent="0.25">
      <c r="B52" s="163"/>
      <c r="C52" s="163"/>
      <c r="D52" s="163"/>
      <c r="E52" s="164"/>
      <c r="I52" s="4"/>
      <c r="J52" s="5"/>
    </row>
    <row r="53" spans="1:10" x14ac:dyDescent="0.25">
      <c r="B53" s="163"/>
      <c r="C53" s="163"/>
      <c r="D53" s="163"/>
      <c r="E53" s="164"/>
      <c r="I53" s="4"/>
      <c r="J53" s="5"/>
    </row>
    <row r="54" spans="1:10" x14ac:dyDescent="0.25">
      <c r="B54" s="163"/>
      <c r="C54" s="163"/>
      <c r="D54" s="163"/>
      <c r="E54" s="164"/>
      <c r="I54" s="4"/>
      <c r="J54" s="5"/>
    </row>
    <row r="55" spans="1:10" x14ac:dyDescent="0.25">
      <c r="B55" s="163"/>
      <c r="C55" s="163"/>
      <c r="D55" s="163"/>
      <c r="E55" s="164"/>
      <c r="I55" s="4"/>
      <c r="J55" s="5"/>
    </row>
    <row r="56" spans="1:10" x14ac:dyDescent="0.25">
      <c r="B56" s="163"/>
      <c r="C56" s="163"/>
      <c r="D56" s="163"/>
      <c r="E56" s="164"/>
      <c r="I56" s="4"/>
      <c r="J56" s="5"/>
    </row>
    <row r="57" spans="1:10" x14ac:dyDescent="0.25">
      <c r="B57" s="163"/>
      <c r="C57" s="163"/>
      <c r="D57" s="163"/>
      <c r="E57" s="164"/>
      <c r="I57" s="4"/>
      <c r="J57" s="5"/>
    </row>
    <row r="58" spans="1:10" x14ac:dyDescent="0.25">
      <c r="B58" s="163"/>
      <c r="C58" s="163"/>
      <c r="D58" s="163"/>
      <c r="E58" s="164"/>
      <c r="I58" s="4"/>
      <c r="J58" s="5"/>
    </row>
    <row r="59" spans="1:10" x14ac:dyDescent="0.25">
      <c r="B59" s="163"/>
      <c r="C59" s="163"/>
      <c r="D59" s="163"/>
      <c r="E59" s="164"/>
      <c r="I59" s="4"/>
      <c r="J59" s="5"/>
    </row>
    <row r="60" spans="1:10" x14ac:dyDescent="0.25">
      <c r="A60" s="116" t="s">
        <v>45</v>
      </c>
      <c r="B60" s="163"/>
      <c r="C60" s="163"/>
      <c r="D60" s="163"/>
      <c r="E60" s="16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27" priority="4">
      <formula>$T2="Stevens"</formula>
    </cfRule>
  </conditionalFormatting>
  <conditionalFormatting sqref="U2:X11">
    <cfRule type="expression" dxfId="426" priority="3">
      <formula>$T2="Alm_Hamre"</formula>
    </cfRule>
  </conditionalFormatting>
  <conditionalFormatting sqref="U2:X11">
    <cfRule type="expression" dxfId="425" priority="2">
      <formula>$T2="ICP_18"</formula>
    </cfRule>
  </conditionalFormatting>
  <conditionalFormatting sqref="U2:X11">
    <cfRule type="expression" dxfId="424" priority="1">
      <formula>$T$2="Stevens"</formula>
    </cfRule>
  </conditionalFormatting>
  <dataValidations disablePrompts="1" count="2">
    <dataValidation type="list" allowBlank="1" showInputMessage="1" showErrorMessage="1" sqref="S2:S11" xr:uid="{E4996E52-5439-476A-936F-71DEF0645581}">
      <formula1>$A$67:$A$71</formula1>
    </dataValidation>
    <dataValidation type="list" allowBlank="1" showInputMessage="1" showErrorMessage="1" sqref="T2:T11" xr:uid="{8054BF64-6A3F-4B37-A257-E242C653332C}">
      <formula1>$A$60:$A$63</formula1>
    </dataValidation>
  </dataValidations>
  <pageMargins left="0.7" right="0.7" top="0.75" bottom="0.75" header="0.3" footer="0.3"/>
  <pageSetup paperSize="9" orientation="portrait" horizontalDpi="300" verticalDpi="300" r:id="rId1"/>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4BD6-E5FB-43DE-AD0B-4C8D422780A8}">
  <sheetPr codeName="Sheet16"/>
  <dimension ref="A1:AG71"/>
  <sheetViews>
    <sheetView zoomScale="70" zoomScaleNormal="70" workbookViewId="0">
      <selection activeCell="L29" sqref="L2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4</v>
      </c>
      <c r="S3" s="113" t="s">
        <v>225</v>
      </c>
      <c r="T3" s="105" t="s">
        <v>227</v>
      </c>
      <c r="U3" s="105">
        <v>0.5</v>
      </c>
      <c r="V3" s="105">
        <v>0.25</v>
      </c>
      <c r="W3" s="105">
        <v>2.5</v>
      </c>
      <c r="X3" s="105">
        <v>2.5</v>
      </c>
      <c r="Y3" s="105">
        <v>0</v>
      </c>
      <c r="Z3" s="105">
        <v>0</v>
      </c>
      <c r="AA3" s="105">
        <v>0</v>
      </c>
      <c r="AB3" s="105">
        <v>9</v>
      </c>
      <c r="AC3" s="105">
        <v>0.8</v>
      </c>
      <c r="AD3" s="31">
        <v>1.25</v>
      </c>
      <c r="AE3" s="165">
        <f t="shared" ref="AE3:AE11" si="0">IF(S3="sand",1.25,IF(S3="clay",2.5,2))</f>
        <v>2</v>
      </c>
      <c r="AF3" s="31">
        <v>0.8</v>
      </c>
      <c r="AG3" s="31">
        <v>2</v>
      </c>
    </row>
    <row r="4" spans="2:33" x14ac:dyDescent="0.25">
      <c r="B4">
        <v>8</v>
      </c>
      <c r="C4">
        <v>8</v>
      </c>
      <c r="D4">
        <v>3</v>
      </c>
      <c r="E4">
        <v>89</v>
      </c>
      <c r="G4" s="49">
        <v>1.25</v>
      </c>
      <c r="H4" s="50">
        <v>1.27</v>
      </c>
      <c r="I4" s="50" t="s">
        <v>197</v>
      </c>
      <c r="J4" s="51" t="s">
        <v>199</v>
      </c>
      <c r="K4" s="4"/>
      <c r="L4" s="49">
        <v>3</v>
      </c>
      <c r="M4" s="50">
        <v>3.7</v>
      </c>
      <c r="N4" s="51">
        <v>1</v>
      </c>
      <c r="P4" s="113">
        <v>3</v>
      </c>
      <c r="Q4" s="113">
        <f t="shared" ref="Q4:Q11" si="1">R3</f>
        <v>4</v>
      </c>
      <c r="R4" s="113">
        <v>12</v>
      </c>
      <c r="S4" s="113" t="s">
        <v>225</v>
      </c>
      <c r="T4" s="105" t="s">
        <v>227</v>
      </c>
      <c r="U4" s="105">
        <v>0.5</v>
      </c>
      <c r="V4" s="105">
        <v>0.25</v>
      </c>
      <c r="W4" s="105">
        <v>2.5</v>
      </c>
      <c r="X4" s="105">
        <v>2.5</v>
      </c>
      <c r="Y4" s="105">
        <v>0</v>
      </c>
      <c r="Z4" s="105">
        <v>0</v>
      </c>
      <c r="AA4" s="105">
        <v>0</v>
      </c>
      <c r="AB4" s="105">
        <v>9</v>
      </c>
      <c r="AC4" s="105">
        <v>0.8</v>
      </c>
      <c r="AD4" s="31">
        <v>1.25</v>
      </c>
      <c r="AE4" s="165">
        <f t="shared" si="0"/>
        <v>2</v>
      </c>
      <c r="AF4" s="31">
        <v>0.8</v>
      </c>
      <c r="AG4" s="31">
        <v>2</v>
      </c>
    </row>
    <row r="5" spans="2:33" x14ac:dyDescent="0.25">
      <c r="B5">
        <v>8</v>
      </c>
      <c r="C5">
        <v>8</v>
      </c>
      <c r="D5">
        <v>3</v>
      </c>
      <c r="E5">
        <v>89</v>
      </c>
      <c r="G5" s="49">
        <v>1.35</v>
      </c>
      <c r="H5" s="50">
        <v>1.27</v>
      </c>
      <c r="I5" s="50" t="s">
        <v>197</v>
      </c>
      <c r="J5" s="51" t="s">
        <v>199</v>
      </c>
      <c r="K5" s="4"/>
      <c r="L5" s="49">
        <v>4</v>
      </c>
      <c r="M5" s="50">
        <v>5</v>
      </c>
      <c r="N5" s="51">
        <v>0</v>
      </c>
      <c r="P5" s="113">
        <v>4</v>
      </c>
      <c r="Q5" s="113">
        <f t="shared" si="1"/>
        <v>12</v>
      </c>
      <c r="R5" s="113">
        <v>16</v>
      </c>
      <c r="S5" s="113" t="s">
        <v>224</v>
      </c>
      <c r="T5" s="105" t="s">
        <v>227</v>
      </c>
      <c r="U5" s="105">
        <v>0.5</v>
      </c>
      <c r="V5" s="105">
        <v>0.25</v>
      </c>
      <c r="W5" s="105">
        <v>2.5</v>
      </c>
      <c r="X5" s="105">
        <v>2.5</v>
      </c>
      <c r="Y5" s="105">
        <v>0</v>
      </c>
      <c r="Z5" s="105">
        <v>0</v>
      </c>
      <c r="AA5" s="105">
        <v>0</v>
      </c>
      <c r="AB5" s="105">
        <v>9</v>
      </c>
      <c r="AC5" s="105">
        <v>0.8</v>
      </c>
      <c r="AD5" s="31">
        <v>1.25</v>
      </c>
      <c r="AE5" s="31">
        <f t="shared" si="0"/>
        <v>2.5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1"/>
        <v>16</v>
      </c>
      <c r="R6" s="113">
        <v>18</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18</v>
      </c>
      <c r="R7" s="113">
        <v>23</v>
      </c>
      <c r="S7" s="113" t="s">
        <v>224</v>
      </c>
      <c r="T7" s="105" t="s">
        <v>227</v>
      </c>
      <c r="U7" s="105">
        <v>0.5</v>
      </c>
      <c r="V7" s="105">
        <v>0.25</v>
      </c>
      <c r="W7" s="105">
        <v>2.5</v>
      </c>
      <c r="X7" s="105">
        <v>2.5</v>
      </c>
      <c r="Y7" s="105">
        <v>0</v>
      </c>
      <c r="Z7" s="105">
        <v>0</v>
      </c>
      <c r="AA7" s="105">
        <v>0</v>
      </c>
      <c r="AB7" s="105">
        <v>9</v>
      </c>
      <c r="AC7" s="105">
        <v>0.8</v>
      </c>
      <c r="AD7" s="31">
        <v>1.25</v>
      </c>
      <c r="AE7" s="31">
        <f t="shared" si="0"/>
        <v>2.5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23</v>
      </c>
      <c r="R8" s="113">
        <v>29.5</v>
      </c>
      <c r="S8" s="113" t="s">
        <v>223</v>
      </c>
      <c r="T8" s="105" t="s">
        <v>227</v>
      </c>
      <c r="U8" s="105">
        <v>0.5</v>
      </c>
      <c r="V8" s="105">
        <v>0.25</v>
      </c>
      <c r="W8" s="105">
        <v>2.5</v>
      </c>
      <c r="X8" s="105">
        <v>2.5</v>
      </c>
      <c r="Y8" s="105">
        <v>0</v>
      </c>
      <c r="Z8" s="105">
        <v>0</v>
      </c>
      <c r="AA8" s="105">
        <v>0</v>
      </c>
      <c r="AB8" s="105">
        <v>9</v>
      </c>
      <c r="AC8" s="105">
        <v>0.8</v>
      </c>
      <c r="AD8" s="31">
        <v>1.25</v>
      </c>
      <c r="AE8" s="31">
        <f t="shared" si="0"/>
        <v>1.25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29.5</v>
      </c>
      <c r="R9" s="113">
        <v>40</v>
      </c>
      <c r="S9" s="113" t="s">
        <v>224</v>
      </c>
      <c r="T9" s="105" t="s">
        <v>227</v>
      </c>
      <c r="U9" s="105">
        <v>0.5</v>
      </c>
      <c r="V9" s="105">
        <v>0.25</v>
      </c>
      <c r="W9" s="105">
        <v>2.5</v>
      </c>
      <c r="X9" s="105">
        <v>2.5</v>
      </c>
      <c r="Y9" s="105">
        <v>0</v>
      </c>
      <c r="Z9" s="105">
        <v>0</v>
      </c>
      <c r="AA9" s="105">
        <v>0</v>
      </c>
      <c r="AB9" s="105">
        <v>9</v>
      </c>
      <c r="AC9" s="105">
        <v>0.8</v>
      </c>
      <c r="AD9" s="31">
        <v>1.25</v>
      </c>
      <c r="AE9" s="31">
        <f t="shared" si="0"/>
        <v>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40</v>
      </c>
      <c r="R10" s="113">
        <v>74</v>
      </c>
      <c r="S10" s="113" t="s">
        <v>224</v>
      </c>
      <c r="T10" s="105" t="s">
        <v>227</v>
      </c>
      <c r="U10" s="105">
        <v>0.5</v>
      </c>
      <c r="V10" s="105">
        <v>0.25</v>
      </c>
      <c r="W10" s="105">
        <v>2.5</v>
      </c>
      <c r="X10" s="105">
        <v>2.5</v>
      </c>
      <c r="Y10" s="105">
        <v>0</v>
      </c>
      <c r="Z10" s="105">
        <v>0</v>
      </c>
      <c r="AA10" s="105">
        <v>0</v>
      </c>
      <c r="AB10" s="105">
        <v>9</v>
      </c>
      <c r="AC10" s="105">
        <v>0.8</v>
      </c>
      <c r="AD10" s="31">
        <v>1.25</v>
      </c>
      <c r="AE10" s="31">
        <f t="shared" si="0"/>
        <v>2.5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1"/>
        <v>74</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0"/>
        <v>2.5</v>
      </c>
      <c r="AF11" s="31">
        <v>1.5</v>
      </c>
    </row>
    <row r="12" spans="2:33" x14ac:dyDescent="0.25">
      <c r="B12">
        <v>9.1809999999999992</v>
      </c>
      <c r="C12">
        <v>9.39</v>
      </c>
      <c r="D12">
        <v>2</v>
      </c>
      <c r="E12">
        <v>83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v>2</v>
      </c>
      <c r="E13">
        <v>93</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v>2.1349999999999998</v>
      </c>
      <c r="E14">
        <v>88</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83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83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91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85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87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88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83</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83</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79</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76</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E31" s="146"/>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23" priority="4">
      <formula>$T2="Stevens"</formula>
    </cfRule>
  </conditionalFormatting>
  <conditionalFormatting sqref="U2:X11">
    <cfRule type="expression" dxfId="422" priority="3">
      <formula>$T2="Alm_Hamre"</formula>
    </cfRule>
  </conditionalFormatting>
  <conditionalFormatting sqref="U2:X11">
    <cfRule type="expression" dxfId="421" priority="2">
      <formula>$T2="ICP_18"</formula>
    </cfRule>
  </conditionalFormatting>
  <conditionalFormatting sqref="U2:X11">
    <cfRule type="expression" dxfId="420" priority="1">
      <formula>$T$2="Stevens"</formula>
    </cfRule>
  </conditionalFormatting>
  <dataValidations count="2">
    <dataValidation type="list" allowBlank="1" showInputMessage="1" showErrorMessage="1" sqref="T2:T11" xr:uid="{59F8876E-D456-48C1-8B0C-242E67712A7A}">
      <formula1>$A$60:$A$63</formula1>
    </dataValidation>
    <dataValidation type="list" allowBlank="1" showInputMessage="1" showErrorMessage="1" sqref="S2:S11" xr:uid="{7CF4AE47-5702-4D45-8649-E081EED50588}">
      <formula1>$A$67:$A$71</formula1>
    </dataValidation>
  </dataValidation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2A13-0B2A-41C7-9560-A2085E6BDFB0}">
  <sheetPr>
    <tabColor rgb="FF7030A0"/>
  </sheetPr>
  <dimension ref="A1:AG71"/>
  <sheetViews>
    <sheetView zoomScale="85" zoomScaleNormal="85" workbookViewId="0">
      <selection activeCell="T12" sqref="T12"/>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s="196">
        <v>3.5</v>
      </c>
      <c r="C2" s="196">
        <v>3.5</v>
      </c>
      <c r="D2" s="196">
        <v>12</v>
      </c>
      <c r="E2" s="196">
        <v>65</v>
      </c>
      <c r="G2" s="49">
        <v>0.215</v>
      </c>
      <c r="H2" s="50">
        <v>1.383</v>
      </c>
      <c r="I2" s="50" t="s">
        <v>197</v>
      </c>
      <c r="J2" s="51" t="s">
        <v>71</v>
      </c>
      <c r="K2" s="197"/>
      <c r="L2" s="107">
        <v>1</v>
      </c>
      <c r="M2" s="108">
        <v>0.1</v>
      </c>
      <c r="N2" s="109">
        <v>1</v>
      </c>
      <c r="P2" s="198">
        <v>1</v>
      </c>
      <c r="Q2" s="198">
        <v>0</v>
      </c>
      <c r="R2" s="198">
        <v>0.5</v>
      </c>
      <c r="S2" s="198" t="s">
        <v>223</v>
      </c>
      <c r="T2" s="105"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x14ac:dyDescent="0.25">
      <c r="B3" s="196">
        <v>3.5</v>
      </c>
      <c r="C3" s="196">
        <v>3.5</v>
      </c>
      <c r="D3" s="196">
        <v>60</v>
      </c>
      <c r="E3" s="196">
        <v>50</v>
      </c>
      <c r="G3" s="49">
        <v>1.1000000000000001</v>
      </c>
      <c r="H3" s="50">
        <v>3</v>
      </c>
      <c r="I3" s="50" t="s">
        <v>198</v>
      </c>
      <c r="J3" s="51" t="s">
        <v>199</v>
      </c>
      <c r="K3" s="197"/>
      <c r="L3" s="49">
        <v>2</v>
      </c>
      <c r="M3" s="50">
        <v>3</v>
      </c>
      <c r="N3" s="51">
        <v>0</v>
      </c>
      <c r="P3" s="198">
        <v>2</v>
      </c>
      <c r="Q3" s="198">
        <f>R2</f>
        <v>0.5</v>
      </c>
      <c r="R3" s="198">
        <v>1.1000000000000001</v>
      </c>
      <c r="S3" s="198" t="s">
        <v>223</v>
      </c>
      <c r="T3" s="105" t="s">
        <v>152</v>
      </c>
      <c r="U3" s="105">
        <v>0.5</v>
      </c>
      <c r="V3" s="105">
        <v>0.25</v>
      </c>
      <c r="W3" s="105">
        <v>2.5</v>
      </c>
      <c r="X3" s="105">
        <v>2.5</v>
      </c>
      <c r="Y3" s="105">
        <v>0</v>
      </c>
      <c r="Z3" s="105">
        <v>0</v>
      </c>
      <c r="AA3" s="105">
        <v>0</v>
      </c>
      <c r="AB3" s="105">
        <v>9</v>
      </c>
      <c r="AC3" s="105">
        <v>0.8</v>
      </c>
      <c r="AD3" s="31">
        <v>1.25</v>
      </c>
      <c r="AE3" s="31">
        <f t="shared" ref="AE3:AE18" si="0">IF(T3="Alm_Hamre_2018",1.5,369/102)</f>
        <v>3.6176470588235294</v>
      </c>
      <c r="AF3" s="31">
        <v>0.8</v>
      </c>
    </row>
    <row r="4" spans="2:33" x14ac:dyDescent="0.25">
      <c r="G4" s="49">
        <v>1.25</v>
      </c>
      <c r="H4" s="50">
        <v>1.27</v>
      </c>
      <c r="I4" s="50" t="s">
        <v>197</v>
      </c>
      <c r="J4" s="51" t="s">
        <v>199</v>
      </c>
      <c r="K4" s="197"/>
      <c r="L4" s="49">
        <v>3</v>
      </c>
      <c r="M4" s="50">
        <v>3.7</v>
      </c>
      <c r="N4" s="51">
        <v>0</v>
      </c>
      <c r="P4" s="198">
        <v>3</v>
      </c>
      <c r="Q4" s="198">
        <f t="shared" ref="Q4:Q18" si="1">R3</f>
        <v>1.1000000000000001</v>
      </c>
      <c r="R4" s="198">
        <v>2</v>
      </c>
      <c r="S4" s="198" t="s">
        <v>223</v>
      </c>
      <c r="T4" s="105"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x14ac:dyDescent="0.25">
      <c r="G5" s="49">
        <v>1.35</v>
      </c>
      <c r="H5" s="50">
        <v>1.27</v>
      </c>
      <c r="I5" s="50" t="s">
        <v>197</v>
      </c>
      <c r="J5" s="51" t="s">
        <v>199</v>
      </c>
      <c r="K5" s="197"/>
      <c r="L5" s="49">
        <v>4</v>
      </c>
      <c r="M5" s="50">
        <v>5</v>
      </c>
      <c r="N5" s="51">
        <v>0</v>
      </c>
      <c r="P5" s="198">
        <v>4</v>
      </c>
      <c r="Q5" s="198">
        <f t="shared" si="1"/>
        <v>2</v>
      </c>
      <c r="R5" s="198">
        <v>3.5</v>
      </c>
      <c r="S5" s="198" t="s">
        <v>223</v>
      </c>
      <c r="T5" s="105"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x14ac:dyDescent="0.25">
      <c r="G6" s="49">
        <v>2</v>
      </c>
      <c r="H6" s="50">
        <v>1.325</v>
      </c>
      <c r="I6" s="50" t="s">
        <v>197</v>
      </c>
      <c r="J6" s="51" t="s">
        <v>71</v>
      </c>
      <c r="K6" s="197"/>
      <c r="L6" s="49">
        <v>5</v>
      </c>
      <c r="M6" s="50">
        <v>6</v>
      </c>
      <c r="N6" s="51">
        <v>0</v>
      </c>
      <c r="P6" s="198">
        <v>5</v>
      </c>
      <c r="Q6" s="198">
        <f t="shared" si="1"/>
        <v>3.5</v>
      </c>
      <c r="R6" s="198">
        <v>4</v>
      </c>
      <c r="S6" s="198" t="s">
        <v>223</v>
      </c>
      <c r="T6" s="105" t="s">
        <v>152</v>
      </c>
      <c r="U6" s="105">
        <v>0.5</v>
      </c>
      <c r="V6" s="105">
        <v>0.25</v>
      </c>
      <c r="W6" s="105">
        <v>2.5</v>
      </c>
      <c r="X6" s="105">
        <v>2.5</v>
      </c>
      <c r="Y6" s="105">
        <v>0</v>
      </c>
      <c r="Z6" s="105">
        <v>0</v>
      </c>
      <c r="AA6" s="105">
        <v>0</v>
      </c>
      <c r="AB6" s="105">
        <v>9</v>
      </c>
      <c r="AC6" s="105">
        <v>0.8</v>
      </c>
      <c r="AD6" s="31">
        <v>1.25</v>
      </c>
      <c r="AE6" s="31">
        <f t="shared" si="0"/>
        <v>3.6176470588235294</v>
      </c>
      <c r="AF6" s="31">
        <v>0.8</v>
      </c>
    </row>
    <row r="7" spans="2:33" x14ac:dyDescent="0.25">
      <c r="G7" s="49">
        <v>2.7149999999999999</v>
      </c>
      <c r="H7" s="50">
        <v>1.1100000000000001</v>
      </c>
      <c r="I7" s="50" t="s">
        <v>200</v>
      </c>
      <c r="J7" s="51" t="s">
        <v>199</v>
      </c>
      <c r="K7" s="197"/>
      <c r="L7" s="49">
        <v>6</v>
      </c>
      <c r="M7" s="50">
        <v>7.3</v>
      </c>
      <c r="N7" s="51">
        <v>0</v>
      </c>
      <c r="P7" s="198">
        <v>6</v>
      </c>
      <c r="Q7" s="198">
        <f t="shared" si="1"/>
        <v>4</v>
      </c>
      <c r="R7" s="198">
        <v>5</v>
      </c>
      <c r="S7" s="198" t="s">
        <v>224</v>
      </c>
      <c r="T7" s="105" t="s">
        <v>152</v>
      </c>
      <c r="U7" s="105">
        <v>0.5</v>
      </c>
      <c r="V7" s="105">
        <v>0.25</v>
      </c>
      <c r="W7" s="105">
        <v>2.5</v>
      </c>
      <c r="X7" s="105">
        <v>2.5</v>
      </c>
      <c r="Y7" s="105">
        <v>0</v>
      </c>
      <c r="Z7" s="105">
        <v>0</v>
      </c>
      <c r="AA7" s="105">
        <v>0</v>
      </c>
      <c r="AB7" s="105">
        <v>9</v>
      </c>
      <c r="AC7" s="105">
        <v>0.8</v>
      </c>
      <c r="AD7" s="31">
        <v>1.25</v>
      </c>
      <c r="AE7" s="31">
        <f t="shared" si="0"/>
        <v>3.6176470588235294</v>
      </c>
      <c r="AF7" s="31">
        <v>0.8</v>
      </c>
    </row>
    <row r="8" spans="2:33" x14ac:dyDescent="0.25">
      <c r="G8" s="49">
        <v>2.8149999999999999</v>
      </c>
      <c r="H8" s="50">
        <v>1.23</v>
      </c>
      <c r="I8" s="50" t="s">
        <v>200</v>
      </c>
      <c r="J8" s="51" t="s">
        <v>199</v>
      </c>
      <c r="K8" s="197"/>
      <c r="L8" s="49">
        <v>7</v>
      </c>
      <c r="M8" s="50">
        <v>10</v>
      </c>
      <c r="N8" s="51">
        <v>0</v>
      </c>
      <c r="P8" s="198">
        <v>7</v>
      </c>
      <c r="Q8" s="198">
        <f t="shared" si="1"/>
        <v>5</v>
      </c>
      <c r="R8" s="198">
        <v>5.9</v>
      </c>
      <c r="S8" s="198" t="s">
        <v>224</v>
      </c>
      <c r="T8" s="105" t="s">
        <v>152</v>
      </c>
      <c r="U8" s="105">
        <v>0.5</v>
      </c>
      <c r="V8" s="105">
        <v>0.25</v>
      </c>
      <c r="W8" s="105">
        <v>2.5</v>
      </c>
      <c r="X8" s="105">
        <v>2.5</v>
      </c>
      <c r="Y8" s="105">
        <v>0</v>
      </c>
      <c r="Z8" s="105">
        <v>0</v>
      </c>
      <c r="AA8" s="105">
        <v>0</v>
      </c>
      <c r="AB8" s="105">
        <v>9</v>
      </c>
      <c r="AC8" s="105">
        <v>0.8</v>
      </c>
      <c r="AD8" s="31">
        <v>1.25</v>
      </c>
      <c r="AE8" s="31">
        <f t="shared" si="0"/>
        <v>3.6176470588235294</v>
      </c>
      <c r="AF8" s="31">
        <v>0.8</v>
      </c>
    </row>
    <row r="9" spans="2:33" x14ac:dyDescent="0.25">
      <c r="G9" s="49">
        <v>2.8849999999999998</v>
      </c>
      <c r="H9" s="50">
        <v>1.1100000000000001</v>
      </c>
      <c r="I9" s="50" t="s">
        <v>200</v>
      </c>
      <c r="J9" s="51" t="s">
        <v>199</v>
      </c>
      <c r="K9" s="197"/>
      <c r="L9" s="49">
        <v>8</v>
      </c>
      <c r="M9" s="50">
        <v>12.93</v>
      </c>
      <c r="N9" s="51">
        <v>0</v>
      </c>
      <c r="P9" s="198">
        <v>8</v>
      </c>
      <c r="Q9" s="198">
        <f t="shared" si="1"/>
        <v>5.9</v>
      </c>
      <c r="R9" s="198">
        <v>10.9</v>
      </c>
      <c r="S9" s="198" t="s">
        <v>223</v>
      </c>
      <c r="T9" s="105"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x14ac:dyDescent="0.25">
      <c r="G10" s="49">
        <v>2.89</v>
      </c>
      <c r="H10" s="50">
        <v>1.23</v>
      </c>
      <c r="I10" s="50" t="s">
        <v>200</v>
      </c>
      <c r="J10" s="51" t="s">
        <v>199</v>
      </c>
      <c r="K10" s="197"/>
      <c r="L10" s="49">
        <v>9</v>
      </c>
      <c r="M10" s="50">
        <v>17.399999999999999</v>
      </c>
      <c r="N10" s="51">
        <v>0</v>
      </c>
      <c r="P10" s="198">
        <v>9</v>
      </c>
      <c r="Q10" s="198">
        <f t="shared" si="1"/>
        <v>10.9</v>
      </c>
      <c r="R10" s="198">
        <v>14</v>
      </c>
      <c r="S10" s="198" t="s">
        <v>223</v>
      </c>
      <c r="T10" s="105"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14</v>
      </c>
      <c r="R11" s="198">
        <v>16.5</v>
      </c>
      <c r="S11" s="198" t="s">
        <v>223</v>
      </c>
      <c r="T11" s="105"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row>
    <row r="12" spans="2:33" x14ac:dyDescent="0.25">
      <c r="G12" s="49">
        <v>3.24</v>
      </c>
      <c r="H12" s="50">
        <v>1.23</v>
      </c>
      <c r="I12" s="50" t="s">
        <v>200</v>
      </c>
      <c r="J12" s="51" t="s">
        <v>199</v>
      </c>
      <c r="K12" s="197"/>
      <c r="L12" s="49">
        <v>11</v>
      </c>
      <c r="M12" s="50">
        <v>34</v>
      </c>
      <c r="N12" s="51">
        <v>0</v>
      </c>
      <c r="P12" s="198">
        <v>11</v>
      </c>
      <c r="Q12" s="198">
        <f t="shared" si="1"/>
        <v>16.5</v>
      </c>
      <c r="R12" s="198">
        <v>19.8</v>
      </c>
      <c r="S12" s="198" t="s">
        <v>223</v>
      </c>
      <c r="T12" s="105" t="s">
        <v>152</v>
      </c>
      <c r="U12" s="105">
        <v>0.5</v>
      </c>
      <c r="V12" s="105">
        <v>0.25</v>
      </c>
      <c r="W12" s="105">
        <v>2.5</v>
      </c>
      <c r="X12" s="105">
        <v>2.5</v>
      </c>
      <c r="Y12" s="105">
        <v>0</v>
      </c>
      <c r="Z12" s="105">
        <v>0</v>
      </c>
      <c r="AA12" s="105">
        <v>0</v>
      </c>
      <c r="AB12" s="105">
        <v>9</v>
      </c>
      <c r="AC12" s="105">
        <v>0.8</v>
      </c>
      <c r="AD12" s="31">
        <v>1.25</v>
      </c>
      <c r="AE12" s="31">
        <f t="shared" si="0"/>
        <v>3.6176470588235294</v>
      </c>
      <c r="AF12" s="31">
        <v>1.25</v>
      </c>
      <c r="AG12" s="183"/>
    </row>
    <row r="13" spans="2:33" x14ac:dyDescent="0.25">
      <c r="G13" s="49">
        <v>3.3</v>
      </c>
      <c r="H13" s="50">
        <v>3</v>
      </c>
      <c r="I13" s="50" t="s">
        <v>198</v>
      </c>
      <c r="J13" s="51" t="s">
        <v>199</v>
      </c>
      <c r="K13" s="197"/>
      <c r="L13" s="49">
        <v>12</v>
      </c>
      <c r="M13" s="50">
        <v>51</v>
      </c>
      <c r="N13" s="51">
        <v>0</v>
      </c>
      <c r="P13" s="198">
        <v>12</v>
      </c>
      <c r="Q13" s="198">
        <f t="shared" si="1"/>
        <v>19.8</v>
      </c>
      <c r="R13" s="198">
        <v>30</v>
      </c>
      <c r="S13" s="198" t="s">
        <v>224</v>
      </c>
      <c r="T13" s="105" t="s">
        <v>152</v>
      </c>
      <c r="U13" s="105">
        <v>0.5</v>
      </c>
      <c r="V13" s="105">
        <v>0.25</v>
      </c>
      <c r="W13" s="105">
        <v>2.5</v>
      </c>
      <c r="X13" s="105">
        <v>2.5</v>
      </c>
      <c r="Y13" s="105">
        <v>0</v>
      </c>
      <c r="Z13" s="105">
        <v>0</v>
      </c>
      <c r="AA13" s="105">
        <v>0</v>
      </c>
      <c r="AB13" s="105">
        <v>9</v>
      </c>
      <c r="AC13" s="105">
        <v>0.8</v>
      </c>
      <c r="AD13" s="31">
        <v>1.25</v>
      </c>
      <c r="AE13" s="31">
        <f t="shared" si="0"/>
        <v>3.6176470588235294</v>
      </c>
      <c r="AF13" s="31">
        <v>1.25</v>
      </c>
      <c r="AG13" s="183"/>
    </row>
    <row r="14" spans="2:33" ht="15.75" thickBot="1" x14ac:dyDescent="0.3">
      <c r="G14" s="49">
        <v>3.4</v>
      </c>
      <c r="H14" s="50">
        <v>3</v>
      </c>
      <c r="I14" s="50" t="s">
        <v>198</v>
      </c>
      <c r="J14" s="51" t="s">
        <v>199</v>
      </c>
      <c r="K14" s="197"/>
      <c r="L14" s="110">
        <v>13</v>
      </c>
      <c r="M14" s="111">
        <f>SUM(D2:D36)-5</f>
        <v>67</v>
      </c>
      <c r="N14" s="112">
        <v>0</v>
      </c>
      <c r="P14" s="198">
        <v>13</v>
      </c>
      <c r="Q14" s="198">
        <f t="shared" si="1"/>
        <v>30</v>
      </c>
      <c r="R14" s="198">
        <v>42.8</v>
      </c>
      <c r="S14" s="198" t="s">
        <v>224</v>
      </c>
      <c r="T14" s="105" t="s">
        <v>152</v>
      </c>
      <c r="U14" s="105">
        <v>0.5</v>
      </c>
      <c r="V14" s="105">
        <v>0.25</v>
      </c>
      <c r="W14" s="105">
        <v>2.5</v>
      </c>
      <c r="X14" s="105">
        <v>2.5</v>
      </c>
      <c r="Y14" s="105">
        <v>0</v>
      </c>
      <c r="Z14" s="105">
        <v>0</v>
      </c>
      <c r="AA14" s="105">
        <v>0</v>
      </c>
      <c r="AB14" s="105">
        <v>9</v>
      </c>
      <c r="AC14" s="105">
        <v>0.8</v>
      </c>
      <c r="AD14" s="31">
        <v>1.25</v>
      </c>
      <c r="AE14" s="31">
        <f t="shared" si="0"/>
        <v>3.6176470588235294</v>
      </c>
      <c r="AF14" s="31">
        <v>1.25</v>
      </c>
    </row>
    <row r="15" spans="2:33" x14ac:dyDescent="0.25">
      <c r="G15" s="49">
        <v>3.6819999999999999</v>
      </c>
      <c r="H15" s="50">
        <v>1.07</v>
      </c>
      <c r="I15" s="50" t="s">
        <v>200</v>
      </c>
      <c r="J15" s="51" t="s">
        <v>199</v>
      </c>
      <c r="K15" s="197"/>
      <c r="P15" s="198">
        <v>14</v>
      </c>
      <c r="Q15" s="198">
        <f t="shared" si="1"/>
        <v>42.8</v>
      </c>
      <c r="R15" s="198">
        <v>47.5</v>
      </c>
      <c r="S15" s="198" t="s">
        <v>223</v>
      </c>
      <c r="T15" s="105" t="s">
        <v>152</v>
      </c>
      <c r="U15" s="105">
        <v>0.5</v>
      </c>
      <c r="V15" s="105">
        <v>0.25</v>
      </c>
      <c r="W15" s="105">
        <v>2.5</v>
      </c>
      <c r="X15" s="105">
        <v>2.5</v>
      </c>
      <c r="Y15" s="105">
        <v>0</v>
      </c>
      <c r="Z15" s="105">
        <v>0</v>
      </c>
      <c r="AA15" s="105">
        <v>0</v>
      </c>
      <c r="AB15" s="105">
        <v>9</v>
      </c>
      <c r="AC15" s="105">
        <v>0.8</v>
      </c>
      <c r="AD15" s="31">
        <v>1.25</v>
      </c>
      <c r="AE15" s="31">
        <f t="shared" si="0"/>
        <v>3.6176470588235294</v>
      </c>
      <c r="AF15" s="31">
        <v>1.25</v>
      </c>
    </row>
    <row r="16" spans="2:33" x14ac:dyDescent="0.25">
      <c r="G16" s="49">
        <v>3.6970000000000001</v>
      </c>
      <c r="H16" s="50">
        <v>1.07</v>
      </c>
      <c r="I16" s="50" t="s">
        <v>200</v>
      </c>
      <c r="J16" s="51" t="s">
        <v>199</v>
      </c>
      <c r="K16" s="197"/>
      <c r="P16" s="198">
        <v>15</v>
      </c>
      <c r="Q16" s="198">
        <f t="shared" si="1"/>
        <v>47.5</v>
      </c>
      <c r="R16" s="198">
        <v>55</v>
      </c>
      <c r="S16" s="198" t="s">
        <v>229</v>
      </c>
      <c r="T16" s="105" t="s">
        <v>152</v>
      </c>
      <c r="U16" s="105">
        <v>0.5</v>
      </c>
      <c r="V16" s="105">
        <v>0.25</v>
      </c>
      <c r="W16" s="105">
        <v>2.5</v>
      </c>
      <c r="X16" s="105">
        <v>2.5</v>
      </c>
      <c r="Y16" s="105">
        <v>0</v>
      </c>
      <c r="Z16" s="105">
        <v>0</v>
      </c>
      <c r="AA16" s="105">
        <v>0</v>
      </c>
      <c r="AB16" s="105">
        <v>9</v>
      </c>
      <c r="AC16" s="105">
        <v>0.8</v>
      </c>
      <c r="AD16" s="31">
        <v>1.25</v>
      </c>
      <c r="AE16" s="31">
        <f t="shared" si="0"/>
        <v>3.6176470588235294</v>
      </c>
      <c r="AF16" s="31">
        <v>1.25</v>
      </c>
    </row>
    <row r="17" spans="2:32" x14ac:dyDescent="0.25">
      <c r="G17" s="49">
        <v>3.722</v>
      </c>
      <c r="H17" s="50">
        <v>1.1399999999999999</v>
      </c>
      <c r="I17" s="50" t="s">
        <v>200</v>
      </c>
      <c r="J17" s="51" t="s">
        <v>199</v>
      </c>
      <c r="K17" s="197"/>
      <c r="P17" s="198">
        <v>16</v>
      </c>
      <c r="Q17" s="198">
        <f t="shared" si="1"/>
        <v>55</v>
      </c>
      <c r="R17" s="198">
        <v>61</v>
      </c>
      <c r="S17" s="198" t="s">
        <v>229</v>
      </c>
      <c r="T17" s="105" t="s">
        <v>152</v>
      </c>
      <c r="U17" s="105">
        <v>0.5</v>
      </c>
      <c r="V17" s="105">
        <v>0.25</v>
      </c>
      <c r="W17" s="105">
        <v>2.5</v>
      </c>
      <c r="X17" s="105">
        <v>2.5</v>
      </c>
      <c r="Y17" s="105">
        <v>0</v>
      </c>
      <c r="Z17" s="105">
        <v>0</v>
      </c>
      <c r="AA17" s="105">
        <v>0</v>
      </c>
      <c r="AB17" s="105">
        <v>9</v>
      </c>
      <c r="AC17" s="105">
        <v>0.8</v>
      </c>
      <c r="AD17" s="31">
        <v>1.25</v>
      </c>
      <c r="AE17" s="31">
        <f t="shared" si="0"/>
        <v>3.6176470588235294</v>
      </c>
      <c r="AF17" s="31">
        <v>1.25</v>
      </c>
    </row>
    <row r="18" spans="2:32" x14ac:dyDescent="0.25">
      <c r="G18" s="49">
        <v>4.077</v>
      </c>
      <c r="H18" s="50">
        <v>1.1399999999999999</v>
      </c>
      <c r="I18" s="50" t="s">
        <v>200</v>
      </c>
      <c r="J18" s="51" t="s">
        <v>199</v>
      </c>
      <c r="K18" s="197"/>
      <c r="P18" s="198">
        <v>17</v>
      </c>
      <c r="Q18" s="198">
        <f t="shared" si="1"/>
        <v>61</v>
      </c>
      <c r="R18" s="198">
        <v>80</v>
      </c>
      <c r="S18" s="198" t="s">
        <v>229</v>
      </c>
      <c r="T18" s="105" t="s">
        <v>152</v>
      </c>
      <c r="U18" s="105">
        <v>0.5</v>
      </c>
      <c r="V18" s="105">
        <v>0.25</v>
      </c>
      <c r="W18" s="105">
        <v>2.5</v>
      </c>
      <c r="X18" s="105">
        <v>2.5</v>
      </c>
      <c r="Y18" s="105">
        <v>0</v>
      </c>
      <c r="Z18" s="105">
        <v>0</v>
      </c>
      <c r="AA18" s="105">
        <v>0</v>
      </c>
      <c r="AB18" s="105">
        <v>9</v>
      </c>
      <c r="AC18" s="105">
        <v>0.8</v>
      </c>
      <c r="AD18" s="31">
        <v>1.25</v>
      </c>
      <c r="AE18" s="31">
        <f t="shared" si="0"/>
        <v>3.6176470588235294</v>
      </c>
      <c r="AF18" s="31">
        <v>1.25</v>
      </c>
    </row>
    <row r="19" spans="2:32"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2"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2"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2"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2"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2"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2"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2"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2"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2"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2" x14ac:dyDescent="0.25">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2" x14ac:dyDescent="0.25">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2"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2"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8">
    <cfRule type="expression" dxfId="707" priority="4">
      <formula>$T2="Stevens"</formula>
    </cfRule>
  </conditionalFormatting>
  <conditionalFormatting sqref="U2:X18">
    <cfRule type="expression" dxfId="706" priority="3">
      <formula>$T2="Alm_Hamre"</formula>
    </cfRule>
  </conditionalFormatting>
  <conditionalFormatting sqref="U2:X18">
    <cfRule type="expression" dxfId="705" priority="2">
      <formula>$T2="ICP_18"</formula>
    </cfRule>
  </conditionalFormatting>
  <conditionalFormatting sqref="U2:X18">
    <cfRule type="expression" dxfId="704" priority="1">
      <formula>$T$2="Stevens"</formula>
    </cfRule>
  </conditionalFormatting>
  <dataValidations count="2">
    <dataValidation type="list" allowBlank="1" showInputMessage="1" showErrorMessage="1" sqref="S2:S10" xr:uid="{29FEDBE9-FFF5-4A28-A1B3-763772E8C030}">
      <formula1>$A$67:$A$71</formula1>
    </dataValidation>
    <dataValidation type="list" allowBlank="1" showInputMessage="1" showErrorMessage="1" sqref="T2:T18" xr:uid="{1C242630-51D8-4749-A11A-B0C9660CCF7F}">
      <formula1>$A$60:$A$63</formula1>
    </dataValidation>
  </dataValidations>
  <pageMargins left="0.7" right="0.7" top="0.75" bottom="0.75" header="0.3" footer="0.3"/>
  <pageSetup paperSize="9" orientation="portrait" horizontalDpi="300" verticalDpi="300"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118A-6F1B-40EF-8660-DBDE1230F8EE}">
  <dimension ref="A1:AG71"/>
  <sheetViews>
    <sheetView topLeftCell="N1" zoomScale="70" zoomScaleNormal="70" workbookViewId="0">
      <selection activeCell="AG4" sqref="AG4"/>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4</v>
      </c>
      <c r="S3" s="113" t="s">
        <v>225</v>
      </c>
      <c r="T3" s="105" t="s">
        <v>227</v>
      </c>
      <c r="U3" s="105">
        <v>0.5</v>
      </c>
      <c r="V3" s="105">
        <v>0.25</v>
      </c>
      <c r="W3" s="105">
        <v>2.5</v>
      </c>
      <c r="X3" s="105">
        <v>2.5</v>
      </c>
      <c r="Y3" s="105">
        <v>0</v>
      </c>
      <c r="Z3" s="105">
        <v>0</v>
      </c>
      <c r="AA3" s="105">
        <v>0</v>
      </c>
      <c r="AB3" s="105">
        <v>9</v>
      </c>
      <c r="AC3" s="105">
        <v>0.8</v>
      </c>
      <c r="AD3" s="31">
        <v>1.25</v>
      </c>
      <c r="AE3" s="132">
        <v>2</v>
      </c>
      <c r="AF3" s="31">
        <v>0.8</v>
      </c>
      <c r="AG3" s="128">
        <v>3</v>
      </c>
    </row>
    <row r="4" spans="2:33" x14ac:dyDescent="0.25">
      <c r="B4">
        <v>8</v>
      </c>
      <c r="C4">
        <v>8</v>
      </c>
      <c r="D4">
        <v>3</v>
      </c>
      <c r="E4">
        <v>89</v>
      </c>
      <c r="G4" s="49">
        <v>1.25</v>
      </c>
      <c r="H4" s="50">
        <v>1.27</v>
      </c>
      <c r="I4" s="50" t="s">
        <v>197</v>
      </c>
      <c r="J4" s="51" t="s">
        <v>199</v>
      </c>
      <c r="K4" s="4"/>
      <c r="L4" s="49">
        <v>3</v>
      </c>
      <c r="M4" s="50">
        <v>3.7</v>
      </c>
      <c r="N4" s="51">
        <v>1</v>
      </c>
      <c r="P4" s="113">
        <v>3</v>
      </c>
      <c r="Q4" s="113">
        <f t="shared" ref="Q4:Q11" si="0">R3</f>
        <v>4</v>
      </c>
      <c r="R4" s="113">
        <v>12</v>
      </c>
      <c r="S4" s="113" t="s">
        <v>225</v>
      </c>
      <c r="T4" s="105" t="s">
        <v>227</v>
      </c>
      <c r="U4" s="105">
        <v>0.5</v>
      </c>
      <c r="V4" s="105">
        <v>0.25</v>
      </c>
      <c r="W4" s="105">
        <v>2.5</v>
      </c>
      <c r="X4" s="105">
        <v>2.5</v>
      </c>
      <c r="Y4" s="105">
        <v>0</v>
      </c>
      <c r="Z4" s="105">
        <v>0</v>
      </c>
      <c r="AA4" s="105">
        <v>0</v>
      </c>
      <c r="AB4" s="105">
        <v>9</v>
      </c>
      <c r="AC4" s="105">
        <v>0.8</v>
      </c>
      <c r="AD4" s="31">
        <v>1.25</v>
      </c>
      <c r="AE4" s="132">
        <v>2</v>
      </c>
      <c r="AF4" s="31">
        <v>0.8</v>
      </c>
      <c r="AG4" s="128">
        <v>2</v>
      </c>
    </row>
    <row r="5" spans="2:33" x14ac:dyDescent="0.25">
      <c r="B5">
        <v>8</v>
      </c>
      <c r="C5">
        <v>8</v>
      </c>
      <c r="D5">
        <v>3</v>
      </c>
      <c r="E5">
        <v>89</v>
      </c>
      <c r="G5" s="49">
        <v>1.35</v>
      </c>
      <c r="H5" s="50">
        <v>1.27</v>
      </c>
      <c r="I5" s="50" t="s">
        <v>197</v>
      </c>
      <c r="J5" s="51" t="s">
        <v>199</v>
      </c>
      <c r="K5" s="4"/>
      <c r="L5" s="49">
        <v>4</v>
      </c>
      <c r="M5" s="50">
        <v>5</v>
      </c>
      <c r="N5" s="51">
        <v>0</v>
      </c>
      <c r="P5" s="113">
        <v>4</v>
      </c>
      <c r="Q5" s="113">
        <f t="shared" si="0"/>
        <v>12</v>
      </c>
      <c r="R5" s="113">
        <v>16</v>
      </c>
      <c r="S5" s="113" t="s">
        <v>224</v>
      </c>
      <c r="T5" s="105" t="s">
        <v>227</v>
      </c>
      <c r="U5" s="105">
        <v>0.5</v>
      </c>
      <c r="V5" s="105">
        <v>0.25</v>
      </c>
      <c r="W5" s="105">
        <v>2.5</v>
      </c>
      <c r="X5" s="105">
        <v>2.5</v>
      </c>
      <c r="Y5" s="105">
        <v>0</v>
      </c>
      <c r="Z5" s="105">
        <v>0</v>
      </c>
      <c r="AA5" s="105">
        <v>0</v>
      </c>
      <c r="AB5" s="105">
        <v>9</v>
      </c>
      <c r="AC5" s="105">
        <v>0.8</v>
      </c>
      <c r="AD5" s="31">
        <v>1.25</v>
      </c>
      <c r="AE5" s="31">
        <f t="shared" ref="AE5:AE11" si="1">IF(T5="Alm_Hamre_2018",1.5,369/102)</f>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0"/>
        <v>16</v>
      </c>
      <c r="R6" s="113">
        <v>18</v>
      </c>
      <c r="S6" s="113" t="s">
        <v>223</v>
      </c>
      <c r="T6" s="105" t="s">
        <v>227</v>
      </c>
      <c r="U6" s="105">
        <v>0.5</v>
      </c>
      <c r="V6" s="105">
        <v>0.25</v>
      </c>
      <c r="W6" s="105">
        <v>2.5</v>
      </c>
      <c r="X6" s="105">
        <v>2.5</v>
      </c>
      <c r="Y6" s="105">
        <v>0</v>
      </c>
      <c r="Z6" s="105">
        <v>0</v>
      </c>
      <c r="AA6" s="105">
        <v>0</v>
      </c>
      <c r="AB6" s="105">
        <v>9</v>
      </c>
      <c r="AC6" s="105">
        <v>0.8</v>
      </c>
      <c r="AD6" s="31">
        <v>1.25</v>
      </c>
      <c r="AE6" s="31">
        <f t="shared" si="1"/>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18</v>
      </c>
      <c r="R7" s="113">
        <v>23</v>
      </c>
      <c r="S7" s="113" t="s">
        <v>224</v>
      </c>
      <c r="T7" s="105" t="s">
        <v>227</v>
      </c>
      <c r="U7" s="105">
        <v>0.5</v>
      </c>
      <c r="V7" s="105">
        <v>0.25</v>
      </c>
      <c r="W7" s="105">
        <v>2.5</v>
      </c>
      <c r="X7" s="105">
        <v>2.5</v>
      </c>
      <c r="Y7" s="105">
        <v>0</v>
      </c>
      <c r="Z7" s="105">
        <v>0</v>
      </c>
      <c r="AA7" s="105">
        <v>0</v>
      </c>
      <c r="AB7" s="105">
        <v>9</v>
      </c>
      <c r="AC7" s="105">
        <v>0.8</v>
      </c>
      <c r="AD7" s="31">
        <v>1.25</v>
      </c>
      <c r="AE7" s="31">
        <f t="shared" si="1"/>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23</v>
      </c>
      <c r="R8" s="113">
        <v>29.5</v>
      </c>
      <c r="S8" s="113" t="s">
        <v>223</v>
      </c>
      <c r="T8" s="105" t="s">
        <v>227</v>
      </c>
      <c r="U8" s="105">
        <v>0.5</v>
      </c>
      <c r="V8" s="105">
        <v>0.25</v>
      </c>
      <c r="W8" s="105">
        <v>2.5</v>
      </c>
      <c r="X8" s="105">
        <v>2.5</v>
      </c>
      <c r="Y8" s="105">
        <v>0</v>
      </c>
      <c r="Z8" s="105">
        <v>0</v>
      </c>
      <c r="AA8" s="105">
        <v>0</v>
      </c>
      <c r="AB8" s="105">
        <v>9</v>
      </c>
      <c r="AC8" s="105">
        <v>0.8</v>
      </c>
      <c r="AD8" s="31">
        <v>1.25</v>
      </c>
      <c r="AE8" s="31">
        <f t="shared" si="1"/>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29.5</v>
      </c>
      <c r="R9" s="113">
        <v>40</v>
      </c>
      <c r="S9" s="113" t="s">
        <v>224</v>
      </c>
      <c r="T9" s="105" t="s">
        <v>227</v>
      </c>
      <c r="U9" s="105">
        <v>0.5</v>
      </c>
      <c r="V9" s="105">
        <v>0.25</v>
      </c>
      <c r="W9" s="105">
        <v>2.5</v>
      </c>
      <c r="X9" s="105">
        <v>2.5</v>
      </c>
      <c r="Y9" s="105">
        <v>0</v>
      </c>
      <c r="Z9" s="105">
        <v>0</v>
      </c>
      <c r="AA9" s="105">
        <v>0</v>
      </c>
      <c r="AB9" s="105">
        <v>9</v>
      </c>
      <c r="AC9" s="105">
        <v>0.8</v>
      </c>
      <c r="AD9" s="31">
        <v>1.25</v>
      </c>
      <c r="AE9" s="31">
        <f t="shared" si="1"/>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40</v>
      </c>
      <c r="R10" s="113">
        <v>74</v>
      </c>
      <c r="S10" s="113" t="s">
        <v>224</v>
      </c>
      <c r="T10" s="105" t="s">
        <v>227</v>
      </c>
      <c r="U10" s="105">
        <v>0.5</v>
      </c>
      <c r="V10" s="105">
        <v>0.25</v>
      </c>
      <c r="W10" s="105">
        <v>2.5</v>
      </c>
      <c r="X10" s="105">
        <v>2.5</v>
      </c>
      <c r="Y10" s="105">
        <v>0</v>
      </c>
      <c r="Z10" s="105">
        <v>0</v>
      </c>
      <c r="AA10" s="105">
        <v>0</v>
      </c>
      <c r="AB10" s="105">
        <v>9</v>
      </c>
      <c r="AC10" s="105">
        <v>0.8</v>
      </c>
      <c r="AD10" s="31">
        <v>1.25</v>
      </c>
      <c r="AE10" s="31">
        <f t="shared" si="1"/>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74</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1"/>
        <v>1.5</v>
      </c>
      <c r="AF11" s="31">
        <v>1.5</v>
      </c>
    </row>
    <row r="12" spans="2:33" x14ac:dyDescent="0.25">
      <c r="B12">
        <v>9.1809999999999992</v>
      </c>
      <c r="C12">
        <v>9.39</v>
      </c>
      <c r="D12">
        <v>2</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v>2</v>
      </c>
      <c r="E13">
        <v>84</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v>2.1349999999999998</v>
      </c>
      <c r="E14">
        <v>84</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E31" s="146"/>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19" priority="4">
      <formula>$T2="Stevens"</formula>
    </cfRule>
  </conditionalFormatting>
  <conditionalFormatting sqref="U2:X11">
    <cfRule type="expression" dxfId="418" priority="3">
      <formula>$T2="Alm_Hamre"</formula>
    </cfRule>
  </conditionalFormatting>
  <conditionalFormatting sqref="U2:X11">
    <cfRule type="expression" dxfId="417" priority="2">
      <formula>$T2="ICP_18"</formula>
    </cfRule>
  </conditionalFormatting>
  <conditionalFormatting sqref="U2:X11">
    <cfRule type="expression" dxfId="416" priority="1">
      <formula>$T$2="Stevens"</formula>
    </cfRule>
  </conditionalFormatting>
  <dataValidations count="2">
    <dataValidation type="list" allowBlank="1" showInputMessage="1" showErrorMessage="1" sqref="S2:S11" xr:uid="{5D7D51B6-03F6-4BFF-95C7-53F21012B960}">
      <formula1>$A$67:$A$71</formula1>
    </dataValidation>
    <dataValidation type="list" allowBlank="1" showInputMessage="1" showErrorMessage="1" sqref="T2:T11" xr:uid="{660A08AE-90F7-40B7-86DF-2B1E99B66A33}">
      <formula1>$A$60:$A$63</formula1>
    </dataValidation>
  </dataValidations>
  <pageMargins left="0.7" right="0.7" top="0.75" bottom="0.75" header="0.3" footer="0.3"/>
  <pageSetup paperSize="9" orientation="portrait" horizontalDpi="300" verticalDpi="300" r:id="rId1"/>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E9DE6-5F23-4FAD-B479-DA6F9BCE5AFB}">
  <sheetPr codeName="Sheet17"/>
  <dimension ref="A1:AG71"/>
  <sheetViews>
    <sheetView zoomScale="70" zoomScaleNormal="70" workbookViewId="0">
      <selection activeCell="AG5" sqref="AG5"/>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4</v>
      </c>
      <c r="S3" s="113" t="s">
        <v>225</v>
      </c>
      <c r="T3" s="105" t="s">
        <v>227</v>
      </c>
      <c r="U3" s="105">
        <v>0.5</v>
      </c>
      <c r="V3" s="105">
        <v>0.25</v>
      </c>
      <c r="W3" s="105">
        <v>2.5</v>
      </c>
      <c r="X3" s="105">
        <v>2.5</v>
      </c>
      <c r="Y3" s="105">
        <v>0</v>
      </c>
      <c r="Z3" s="105">
        <v>0</v>
      </c>
      <c r="AA3" s="105">
        <v>0</v>
      </c>
      <c r="AB3" s="105">
        <v>9</v>
      </c>
      <c r="AC3" s="105">
        <v>0.8</v>
      </c>
      <c r="AD3" s="31">
        <v>1.25</v>
      </c>
      <c r="AE3" s="132">
        <v>2</v>
      </c>
      <c r="AF3" s="31">
        <v>0.8</v>
      </c>
      <c r="AG3" s="128">
        <v>4</v>
      </c>
    </row>
    <row r="4" spans="2:33" x14ac:dyDescent="0.25">
      <c r="B4">
        <v>8</v>
      </c>
      <c r="C4">
        <v>8</v>
      </c>
      <c r="D4">
        <v>3</v>
      </c>
      <c r="E4">
        <v>89</v>
      </c>
      <c r="G4" s="49">
        <v>1.25</v>
      </c>
      <c r="H4" s="50">
        <v>1.27</v>
      </c>
      <c r="I4" s="50" t="s">
        <v>197</v>
      </c>
      <c r="J4" s="51" t="s">
        <v>199</v>
      </c>
      <c r="K4" s="4"/>
      <c r="L4" s="49">
        <v>3</v>
      </c>
      <c r="M4" s="50">
        <v>3.7</v>
      </c>
      <c r="N4" s="51">
        <v>1</v>
      </c>
      <c r="P4" s="113">
        <v>3</v>
      </c>
      <c r="Q4" s="113">
        <f t="shared" ref="Q4:Q11" si="0">R3</f>
        <v>4</v>
      </c>
      <c r="R4" s="113">
        <v>12</v>
      </c>
      <c r="S4" s="113" t="s">
        <v>225</v>
      </c>
      <c r="T4" s="105" t="s">
        <v>227</v>
      </c>
      <c r="U4" s="105">
        <v>0.5</v>
      </c>
      <c r="V4" s="105">
        <v>0.25</v>
      </c>
      <c r="W4" s="105">
        <v>2.5</v>
      </c>
      <c r="X4" s="105">
        <v>2.5</v>
      </c>
      <c r="Y4" s="105">
        <v>0</v>
      </c>
      <c r="Z4" s="105">
        <v>0</v>
      </c>
      <c r="AA4" s="105">
        <v>0</v>
      </c>
      <c r="AB4" s="105">
        <v>9</v>
      </c>
      <c r="AC4" s="105">
        <v>0.8</v>
      </c>
      <c r="AD4" s="31">
        <v>1.25</v>
      </c>
      <c r="AE4" s="132">
        <v>2</v>
      </c>
      <c r="AF4" s="31">
        <v>0.8</v>
      </c>
      <c r="AG4" s="128">
        <v>2</v>
      </c>
    </row>
    <row r="5" spans="2:33" x14ac:dyDescent="0.25">
      <c r="B5">
        <v>8</v>
      </c>
      <c r="C5">
        <v>8</v>
      </c>
      <c r="D5">
        <v>3</v>
      </c>
      <c r="E5">
        <v>89</v>
      </c>
      <c r="G5" s="49">
        <v>1.35</v>
      </c>
      <c r="H5" s="50">
        <v>1.27</v>
      </c>
      <c r="I5" s="50" t="s">
        <v>197</v>
      </c>
      <c r="J5" s="51" t="s">
        <v>199</v>
      </c>
      <c r="K5" s="4"/>
      <c r="L5" s="49">
        <v>4</v>
      </c>
      <c r="M5" s="50">
        <v>5</v>
      </c>
      <c r="N5" s="51">
        <v>0</v>
      </c>
      <c r="P5" s="113">
        <v>4</v>
      </c>
      <c r="Q5" s="113">
        <f t="shared" si="0"/>
        <v>12</v>
      </c>
      <c r="R5" s="113">
        <v>16</v>
      </c>
      <c r="S5" s="113" t="s">
        <v>224</v>
      </c>
      <c r="T5" s="105" t="s">
        <v>227</v>
      </c>
      <c r="U5" s="105">
        <v>0.5</v>
      </c>
      <c r="V5" s="105">
        <v>0.25</v>
      </c>
      <c r="W5" s="105">
        <v>2.5</v>
      </c>
      <c r="X5" s="105">
        <v>2.5</v>
      </c>
      <c r="Y5" s="105">
        <v>0</v>
      </c>
      <c r="Z5" s="105">
        <v>0</v>
      </c>
      <c r="AA5" s="105">
        <v>0</v>
      </c>
      <c r="AB5" s="105">
        <v>9</v>
      </c>
      <c r="AC5" s="105">
        <v>0.8</v>
      </c>
      <c r="AD5" s="31">
        <v>1.25</v>
      </c>
      <c r="AE5" s="31">
        <f t="shared" ref="AE5:AE11" si="1">IF(T5="Alm_Hamre_2018",1.5,369/102)</f>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0"/>
        <v>16</v>
      </c>
      <c r="R6" s="113">
        <v>18</v>
      </c>
      <c r="S6" s="113" t="s">
        <v>223</v>
      </c>
      <c r="T6" s="105" t="s">
        <v>227</v>
      </c>
      <c r="U6" s="105">
        <v>0.5</v>
      </c>
      <c r="V6" s="105">
        <v>0.25</v>
      </c>
      <c r="W6" s="105">
        <v>2.5</v>
      </c>
      <c r="X6" s="105">
        <v>2.5</v>
      </c>
      <c r="Y6" s="105">
        <v>0</v>
      </c>
      <c r="Z6" s="105">
        <v>0</v>
      </c>
      <c r="AA6" s="105">
        <v>0</v>
      </c>
      <c r="AB6" s="105">
        <v>9</v>
      </c>
      <c r="AC6" s="105">
        <v>0.8</v>
      </c>
      <c r="AD6" s="31">
        <v>1.25</v>
      </c>
      <c r="AE6" s="31">
        <f t="shared" si="1"/>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18</v>
      </c>
      <c r="R7" s="113">
        <v>23</v>
      </c>
      <c r="S7" s="113" t="s">
        <v>224</v>
      </c>
      <c r="T7" s="105" t="s">
        <v>227</v>
      </c>
      <c r="U7" s="105">
        <v>0.5</v>
      </c>
      <c r="V7" s="105">
        <v>0.25</v>
      </c>
      <c r="W7" s="105">
        <v>2.5</v>
      </c>
      <c r="X7" s="105">
        <v>2.5</v>
      </c>
      <c r="Y7" s="105">
        <v>0</v>
      </c>
      <c r="Z7" s="105">
        <v>0</v>
      </c>
      <c r="AA7" s="105">
        <v>0</v>
      </c>
      <c r="AB7" s="105">
        <v>9</v>
      </c>
      <c r="AC7" s="105">
        <v>0.8</v>
      </c>
      <c r="AD7" s="31">
        <v>1.25</v>
      </c>
      <c r="AE7" s="31">
        <f t="shared" si="1"/>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23</v>
      </c>
      <c r="R8" s="113">
        <v>29.5</v>
      </c>
      <c r="S8" s="113" t="s">
        <v>223</v>
      </c>
      <c r="T8" s="105" t="s">
        <v>227</v>
      </c>
      <c r="U8" s="105">
        <v>0.5</v>
      </c>
      <c r="V8" s="105">
        <v>0.25</v>
      </c>
      <c r="W8" s="105">
        <v>2.5</v>
      </c>
      <c r="X8" s="105">
        <v>2.5</v>
      </c>
      <c r="Y8" s="105">
        <v>0</v>
      </c>
      <c r="Z8" s="105">
        <v>0</v>
      </c>
      <c r="AA8" s="105">
        <v>0</v>
      </c>
      <c r="AB8" s="105">
        <v>9</v>
      </c>
      <c r="AC8" s="105">
        <v>0.8</v>
      </c>
      <c r="AD8" s="31">
        <v>1.25</v>
      </c>
      <c r="AE8" s="31">
        <f t="shared" si="1"/>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29.5</v>
      </c>
      <c r="R9" s="113">
        <v>40</v>
      </c>
      <c r="S9" s="113" t="s">
        <v>224</v>
      </c>
      <c r="T9" s="105" t="s">
        <v>227</v>
      </c>
      <c r="U9" s="105">
        <v>0.5</v>
      </c>
      <c r="V9" s="105">
        <v>0.25</v>
      </c>
      <c r="W9" s="105">
        <v>2.5</v>
      </c>
      <c r="X9" s="105">
        <v>2.5</v>
      </c>
      <c r="Y9" s="105">
        <v>0</v>
      </c>
      <c r="Z9" s="105">
        <v>0</v>
      </c>
      <c r="AA9" s="105">
        <v>0</v>
      </c>
      <c r="AB9" s="105">
        <v>9</v>
      </c>
      <c r="AC9" s="105">
        <v>0.8</v>
      </c>
      <c r="AD9" s="31">
        <v>1.25</v>
      </c>
      <c r="AE9" s="31">
        <f t="shared" si="1"/>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40</v>
      </c>
      <c r="R10" s="113">
        <v>74</v>
      </c>
      <c r="S10" s="113" t="s">
        <v>224</v>
      </c>
      <c r="T10" s="105" t="s">
        <v>227</v>
      </c>
      <c r="U10" s="105">
        <v>0.5</v>
      </c>
      <c r="V10" s="105">
        <v>0.25</v>
      </c>
      <c r="W10" s="105">
        <v>2.5</v>
      </c>
      <c r="X10" s="105">
        <v>2.5</v>
      </c>
      <c r="Y10" s="105">
        <v>0</v>
      </c>
      <c r="Z10" s="105">
        <v>0</v>
      </c>
      <c r="AA10" s="105">
        <v>0</v>
      </c>
      <c r="AB10" s="105">
        <v>9</v>
      </c>
      <c r="AC10" s="105">
        <v>0.8</v>
      </c>
      <c r="AD10" s="31">
        <v>1.25</v>
      </c>
      <c r="AE10" s="31">
        <f t="shared" si="1"/>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74</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1"/>
        <v>1.5</v>
      </c>
      <c r="AF11" s="31">
        <v>1.5</v>
      </c>
    </row>
    <row r="12" spans="2:33" x14ac:dyDescent="0.25">
      <c r="B12">
        <v>9.1809999999999992</v>
      </c>
      <c r="C12">
        <v>9.39</v>
      </c>
      <c r="D12">
        <v>2</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v>2</v>
      </c>
      <c r="E13">
        <v>84</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v>2.1349999999999998</v>
      </c>
      <c r="E14">
        <v>84</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E31" s="146"/>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15" priority="4">
      <formula>$T2="Stevens"</formula>
    </cfRule>
  </conditionalFormatting>
  <conditionalFormatting sqref="U2:X11">
    <cfRule type="expression" dxfId="414" priority="3">
      <formula>$T2="Alm_Hamre"</formula>
    </cfRule>
  </conditionalFormatting>
  <conditionalFormatting sqref="U2:X11">
    <cfRule type="expression" dxfId="413" priority="2">
      <formula>$T2="ICP_18"</formula>
    </cfRule>
  </conditionalFormatting>
  <conditionalFormatting sqref="U2:X11">
    <cfRule type="expression" dxfId="412" priority="1">
      <formula>$T$2="Stevens"</formula>
    </cfRule>
  </conditionalFormatting>
  <dataValidations count="2">
    <dataValidation type="list" allowBlank="1" showInputMessage="1" showErrorMessage="1" sqref="T2:T11" xr:uid="{6CE4936E-544A-4378-AC4C-80F51A98B3B4}">
      <formula1>$A$60:$A$63</formula1>
    </dataValidation>
    <dataValidation type="list" allowBlank="1" showInputMessage="1" showErrorMessage="1" sqref="S2:S11" xr:uid="{D4DDA44A-22F3-43B9-B8E1-AE80A70E8B55}">
      <formula1>$A$67:$A$71</formula1>
    </dataValidation>
  </dataValidations>
  <pageMargins left="0.7" right="0.7" top="0.75" bottom="0.75" header="0.3" footer="0.3"/>
  <pageSetup paperSize="9" orientation="portrait" horizontalDpi="300" verticalDpi="300" r:id="rId1"/>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0968-E7E7-4E6E-90F6-FDE74161F205}">
  <sheetPr codeName="Sheet18"/>
  <dimension ref="A1:AG71"/>
  <sheetViews>
    <sheetView zoomScale="70" zoomScaleNormal="70" workbookViewId="0">
      <selection activeCell="T41" sqref="T4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1</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1</v>
      </c>
      <c r="R3" s="113">
        <v>4</v>
      </c>
      <c r="S3" s="113" t="s">
        <v>225</v>
      </c>
      <c r="T3" s="105" t="s">
        <v>227</v>
      </c>
      <c r="U3" s="105">
        <v>0.5</v>
      </c>
      <c r="V3" s="105">
        <v>0.25</v>
      </c>
      <c r="W3" s="105">
        <v>2.5</v>
      </c>
      <c r="X3" s="105">
        <v>2.5</v>
      </c>
      <c r="Y3" s="105">
        <v>0</v>
      </c>
      <c r="Z3" s="105">
        <v>0</v>
      </c>
      <c r="AA3" s="105">
        <v>0</v>
      </c>
      <c r="AB3" s="105">
        <v>9</v>
      </c>
      <c r="AC3" s="105">
        <v>0.8</v>
      </c>
      <c r="AD3" s="31">
        <v>1.25</v>
      </c>
      <c r="AE3" s="132">
        <v>2</v>
      </c>
      <c r="AF3" s="31">
        <v>0.8</v>
      </c>
      <c r="AG3" s="122">
        <v>1</v>
      </c>
    </row>
    <row r="4" spans="2:33" x14ac:dyDescent="0.25">
      <c r="B4">
        <v>8</v>
      </c>
      <c r="C4">
        <v>8</v>
      </c>
      <c r="D4">
        <v>3</v>
      </c>
      <c r="E4">
        <v>89</v>
      </c>
      <c r="G4" s="49">
        <v>1.25</v>
      </c>
      <c r="H4" s="50">
        <v>1.27</v>
      </c>
      <c r="I4" s="50" t="s">
        <v>197</v>
      </c>
      <c r="J4" s="51" t="s">
        <v>199</v>
      </c>
      <c r="K4" s="4"/>
      <c r="L4" s="49">
        <v>3</v>
      </c>
      <c r="M4" s="50">
        <v>3.7</v>
      </c>
      <c r="N4" s="51">
        <v>1</v>
      </c>
      <c r="P4" s="113">
        <v>3</v>
      </c>
      <c r="Q4" s="113">
        <f t="shared" ref="Q4:Q11" si="0">R3</f>
        <v>4</v>
      </c>
      <c r="R4" s="113">
        <v>12</v>
      </c>
      <c r="S4" s="113" t="s">
        <v>225</v>
      </c>
      <c r="T4" s="105" t="s">
        <v>227</v>
      </c>
      <c r="U4" s="105">
        <v>0.5</v>
      </c>
      <c r="V4" s="105">
        <v>0.25</v>
      </c>
      <c r="W4" s="105">
        <v>2.5</v>
      </c>
      <c r="X4" s="105">
        <v>2.5</v>
      </c>
      <c r="Y4" s="105">
        <v>0</v>
      </c>
      <c r="Z4" s="105">
        <v>0</v>
      </c>
      <c r="AA4" s="105">
        <v>0</v>
      </c>
      <c r="AB4" s="105">
        <v>9</v>
      </c>
      <c r="AC4" s="105">
        <v>0.8</v>
      </c>
      <c r="AD4" s="31">
        <v>1.25</v>
      </c>
      <c r="AE4" s="132">
        <v>2</v>
      </c>
      <c r="AF4" s="31">
        <v>0.8</v>
      </c>
      <c r="AG4" s="122">
        <v>1</v>
      </c>
    </row>
    <row r="5" spans="2:33" x14ac:dyDescent="0.25">
      <c r="B5">
        <v>8</v>
      </c>
      <c r="C5">
        <v>8</v>
      </c>
      <c r="D5">
        <v>3</v>
      </c>
      <c r="E5">
        <v>89</v>
      </c>
      <c r="G5" s="49">
        <v>1.35</v>
      </c>
      <c r="H5" s="50">
        <v>1.27</v>
      </c>
      <c r="I5" s="50" t="s">
        <v>197</v>
      </c>
      <c r="J5" s="51" t="s">
        <v>199</v>
      </c>
      <c r="K5" s="4"/>
      <c r="L5" s="49">
        <v>4</v>
      </c>
      <c r="M5" s="50">
        <v>5</v>
      </c>
      <c r="N5" s="51">
        <v>0</v>
      </c>
      <c r="P5" s="113">
        <v>4</v>
      </c>
      <c r="Q5" s="113">
        <f t="shared" si="0"/>
        <v>12</v>
      </c>
      <c r="R5" s="113">
        <v>16</v>
      </c>
      <c r="S5" s="113" t="s">
        <v>224</v>
      </c>
      <c r="T5" s="105" t="s">
        <v>227</v>
      </c>
      <c r="U5" s="105">
        <v>0.5</v>
      </c>
      <c r="V5" s="105">
        <v>0.25</v>
      </c>
      <c r="W5" s="105">
        <v>2.5</v>
      </c>
      <c r="X5" s="105">
        <v>2.5</v>
      </c>
      <c r="Y5" s="105">
        <v>0</v>
      </c>
      <c r="Z5" s="105">
        <v>0</v>
      </c>
      <c r="AA5" s="105">
        <v>0</v>
      </c>
      <c r="AB5" s="105">
        <v>9</v>
      </c>
      <c r="AC5" s="105">
        <v>0.8</v>
      </c>
      <c r="AD5" s="31">
        <v>1.25</v>
      </c>
      <c r="AE5" s="31">
        <f t="shared" ref="AE5:AE11" si="1">IF(T5="Alm_Hamre_2018",1.5,369/102)</f>
        <v>1.5</v>
      </c>
      <c r="AF5" s="31">
        <v>0.8</v>
      </c>
      <c r="AG5" s="31"/>
    </row>
    <row r="6" spans="2:33" x14ac:dyDescent="0.25">
      <c r="B6">
        <v>8</v>
      </c>
      <c r="C6">
        <v>8</v>
      </c>
      <c r="D6">
        <v>2.5</v>
      </c>
      <c r="E6">
        <v>86</v>
      </c>
      <c r="G6" s="49">
        <v>2</v>
      </c>
      <c r="H6" s="50">
        <v>1.325</v>
      </c>
      <c r="I6" s="50" t="s">
        <v>197</v>
      </c>
      <c r="J6" s="51" t="s">
        <v>71</v>
      </c>
      <c r="K6" s="4"/>
      <c r="L6" s="49">
        <v>5</v>
      </c>
      <c r="M6" s="50">
        <v>6</v>
      </c>
      <c r="N6" s="51">
        <v>0</v>
      </c>
      <c r="P6" s="113">
        <v>5</v>
      </c>
      <c r="Q6" s="113">
        <f t="shared" si="0"/>
        <v>16</v>
      </c>
      <c r="R6" s="113">
        <v>18</v>
      </c>
      <c r="S6" s="113" t="s">
        <v>223</v>
      </c>
      <c r="T6" s="105" t="s">
        <v>227</v>
      </c>
      <c r="U6" s="105">
        <v>0.5</v>
      </c>
      <c r="V6" s="105">
        <v>0.25</v>
      </c>
      <c r="W6" s="105">
        <v>2.5</v>
      </c>
      <c r="X6" s="105">
        <v>2.5</v>
      </c>
      <c r="Y6" s="105">
        <v>0</v>
      </c>
      <c r="Z6" s="105">
        <v>0</v>
      </c>
      <c r="AA6" s="105">
        <v>0</v>
      </c>
      <c r="AB6" s="105">
        <v>9</v>
      </c>
      <c r="AC6" s="105">
        <v>0.8</v>
      </c>
      <c r="AD6" s="31">
        <v>1.25</v>
      </c>
      <c r="AE6" s="31">
        <f t="shared" si="1"/>
        <v>1.5</v>
      </c>
      <c r="AF6" s="31">
        <v>0.8</v>
      </c>
      <c r="AG6" s="31"/>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0"/>
        <v>18</v>
      </c>
      <c r="R7" s="113">
        <v>23</v>
      </c>
      <c r="S7" s="113" t="s">
        <v>224</v>
      </c>
      <c r="T7" s="105" t="s">
        <v>227</v>
      </c>
      <c r="U7" s="105">
        <v>0.5</v>
      </c>
      <c r="V7" s="105">
        <v>0.25</v>
      </c>
      <c r="W7" s="105">
        <v>2.5</v>
      </c>
      <c r="X7" s="105">
        <v>2.5</v>
      </c>
      <c r="Y7" s="105">
        <v>0</v>
      </c>
      <c r="Z7" s="105">
        <v>0</v>
      </c>
      <c r="AA7" s="105">
        <v>0</v>
      </c>
      <c r="AB7" s="105">
        <v>9</v>
      </c>
      <c r="AC7" s="105">
        <v>0.8</v>
      </c>
      <c r="AD7" s="31">
        <v>1.25</v>
      </c>
      <c r="AE7" s="31">
        <f t="shared" si="1"/>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0"/>
        <v>23</v>
      </c>
      <c r="R8" s="113">
        <v>29.5</v>
      </c>
      <c r="S8" s="113" t="s">
        <v>223</v>
      </c>
      <c r="T8" s="105" t="s">
        <v>227</v>
      </c>
      <c r="U8" s="105">
        <v>0.5</v>
      </c>
      <c r="V8" s="105">
        <v>0.25</v>
      </c>
      <c r="W8" s="105">
        <v>2.5</v>
      </c>
      <c r="X8" s="105">
        <v>2.5</v>
      </c>
      <c r="Y8" s="105">
        <v>0</v>
      </c>
      <c r="Z8" s="105">
        <v>0</v>
      </c>
      <c r="AA8" s="105">
        <v>0</v>
      </c>
      <c r="AB8" s="105">
        <v>9</v>
      </c>
      <c r="AC8" s="105">
        <v>0.8</v>
      </c>
      <c r="AD8" s="31">
        <v>1.25</v>
      </c>
      <c r="AE8" s="31">
        <f t="shared" si="1"/>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0"/>
        <v>29.5</v>
      </c>
      <c r="R9" s="113">
        <v>40</v>
      </c>
      <c r="S9" s="113" t="s">
        <v>224</v>
      </c>
      <c r="T9" s="105" t="s">
        <v>227</v>
      </c>
      <c r="U9" s="105">
        <v>0.5</v>
      </c>
      <c r="V9" s="105">
        <v>0.25</v>
      </c>
      <c r="W9" s="105">
        <v>2.5</v>
      </c>
      <c r="X9" s="105">
        <v>2.5</v>
      </c>
      <c r="Y9" s="105">
        <v>0</v>
      </c>
      <c r="Z9" s="105">
        <v>0</v>
      </c>
      <c r="AA9" s="105">
        <v>0</v>
      </c>
      <c r="AB9" s="105">
        <v>9</v>
      </c>
      <c r="AC9" s="105">
        <v>0.8</v>
      </c>
      <c r="AD9" s="31">
        <v>1.25</v>
      </c>
      <c r="AE9" s="31">
        <f t="shared" si="1"/>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0"/>
        <v>40</v>
      </c>
      <c r="R10" s="113">
        <v>74</v>
      </c>
      <c r="S10" s="113" t="s">
        <v>224</v>
      </c>
      <c r="T10" s="105" t="s">
        <v>227</v>
      </c>
      <c r="U10" s="105">
        <v>0.5</v>
      </c>
      <c r="V10" s="105">
        <v>0.25</v>
      </c>
      <c r="W10" s="105">
        <v>2.5</v>
      </c>
      <c r="X10" s="105">
        <v>2.5</v>
      </c>
      <c r="Y10" s="105">
        <v>0</v>
      </c>
      <c r="Z10" s="105">
        <v>0</v>
      </c>
      <c r="AA10" s="105">
        <v>0</v>
      </c>
      <c r="AB10" s="105">
        <v>9</v>
      </c>
      <c r="AC10" s="105">
        <v>0.8</v>
      </c>
      <c r="AD10" s="31">
        <v>1.25</v>
      </c>
      <c r="AE10" s="31">
        <f t="shared" si="1"/>
        <v>1.5</v>
      </c>
      <c r="AF10" s="31">
        <v>1.25</v>
      </c>
    </row>
    <row r="11" spans="2:33" x14ac:dyDescent="0.25">
      <c r="B11">
        <v>8.9429999999999996</v>
      </c>
      <c r="C11">
        <v>9.1809999999999992</v>
      </c>
      <c r="D11">
        <v>2.2650000000000001</v>
      </c>
      <c r="E11">
        <v>73</v>
      </c>
      <c r="G11" s="49">
        <v>3.165</v>
      </c>
      <c r="H11" s="50">
        <v>1.23</v>
      </c>
      <c r="I11" s="50" t="s">
        <v>200</v>
      </c>
      <c r="J11" s="51" t="s">
        <v>199</v>
      </c>
      <c r="K11" s="4"/>
      <c r="L11" s="49">
        <v>10</v>
      </c>
      <c r="M11" s="50">
        <v>25</v>
      </c>
      <c r="N11" s="51">
        <v>0</v>
      </c>
      <c r="P11" s="113">
        <v>10</v>
      </c>
      <c r="Q11" s="113">
        <f t="shared" si="0"/>
        <v>74</v>
      </c>
      <c r="R11" s="113">
        <v>80</v>
      </c>
      <c r="S11" s="113" t="s">
        <v>224</v>
      </c>
      <c r="T11" s="105" t="s">
        <v>227</v>
      </c>
      <c r="U11" s="105">
        <v>0.5</v>
      </c>
      <c r="V11" s="105">
        <v>0.25</v>
      </c>
      <c r="W11" s="105">
        <v>2.5</v>
      </c>
      <c r="X11" s="105">
        <v>2.5</v>
      </c>
      <c r="Y11" s="105">
        <v>0</v>
      </c>
      <c r="Z11" s="105">
        <v>0</v>
      </c>
      <c r="AA11" s="105">
        <v>0</v>
      </c>
      <c r="AB11" s="105">
        <v>9</v>
      </c>
      <c r="AC11" s="105">
        <v>0.8</v>
      </c>
      <c r="AD11" s="31">
        <v>1.25</v>
      </c>
      <c r="AE11" s="31">
        <f t="shared" si="1"/>
        <v>1.5</v>
      </c>
      <c r="AF11" s="31">
        <v>1.5</v>
      </c>
    </row>
    <row r="12" spans="2:33" x14ac:dyDescent="0.25">
      <c r="B12">
        <v>9.1809999999999992</v>
      </c>
      <c r="C12">
        <v>9.39</v>
      </c>
      <c r="D12">
        <v>2</v>
      </c>
      <c r="E12">
        <v>73</v>
      </c>
      <c r="G12" s="49">
        <v>3.24</v>
      </c>
      <c r="H12" s="50">
        <v>1.23</v>
      </c>
      <c r="I12" s="50" t="s">
        <v>200</v>
      </c>
      <c r="J12" s="51" t="s">
        <v>199</v>
      </c>
      <c r="K12" s="4"/>
      <c r="L12" s="49">
        <v>11</v>
      </c>
      <c r="M12" s="50">
        <v>34</v>
      </c>
      <c r="N12" s="51">
        <v>0</v>
      </c>
      <c r="P12" s="3"/>
      <c r="Q12" s="4"/>
      <c r="R12" s="4"/>
      <c r="S12" s="4"/>
      <c r="T12" s="4"/>
      <c r="U12" s="4"/>
      <c r="V12" s="4"/>
      <c r="W12" s="4"/>
      <c r="X12" s="4"/>
      <c r="Y12" s="4"/>
      <c r="Z12" s="4"/>
      <c r="AA12" s="4"/>
      <c r="AB12" s="4"/>
      <c r="AC12" s="4"/>
      <c r="AD12" s="4"/>
      <c r="AE12" s="5"/>
    </row>
    <row r="13" spans="2:33" x14ac:dyDescent="0.25">
      <c r="B13">
        <v>9.39</v>
      </c>
      <c r="C13">
        <v>9.6</v>
      </c>
      <c r="D13">
        <v>2</v>
      </c>
      <c r="E13">
        <v>84</v>
      </c>
      <c r="G13" s="49">
        <v>3.3</v>
      </c>
      <c r="H13" s="50">
        <v>3</v>
      </c>
      <c r="I13" s="50" t="s">
        <v>198</v>
      </c>
      <c r="J13" s="51" t="s">
        <v>199</v>
      </c>
      <c r="K13" s="4"/>
      <c r="L13" s="49">
        <v>12</v>
      </c>
      <c r="M13" s="50">
        <v>51</v>
      </c>
      <c r="N13" s="51">
        <v>0</v>
      </c>
      <c r="P13" s="3"/>
      <c r="Q13" s="4"/>
      <c r="R13" s="4"/>
      <c r="S13" s="4"/>
      <c r="T13" s="4"/>
      <c r="U13" s="4"/>
      <c r="V13" s="4"/>
      <c r="W13" s="4"/>
      <c r="X13" s="4"/>
      <c r="Y13" s="4"/>
      <c r="Z13" s="4"/>
      <c r="AA13" s="4"/>
      <c r="AB13" s="4"/>
      <c r="AC13" s="4"/>
      <c r="AD13" s="4"/>
      <c r="AE13" s="5"/>
    </row>
    <row r="14" spans="2:33" ht="15.75" thickBot="1" x14ac:dyDescent="0.3">
      <c r="B14">
        <v>9.6</v>
      </c>
      <c r="C14">
        <v>9.6</v>
      </c>
      <c r="D14">
        <v>2.1349999999999998</v>
      </c>
      <c r="E14">
        <v>84</v>
      </c>
      <c r="G14" s="49">
        <v>3.4</v>
      </c>
      <c r="H14" s="50">
        <v>3</v>
      </c>
      <c r="I14" s="50" t="s">
        <v>198</v>
      </c>
      <c r="J14" s="51" t="s">
        <v>199</v>
      </c>
      <c r="K14" s="4"/>
      <c r="L14" s="110">
        <v>13</v>
      </c>
      <c r="M14" s="111">
        <f>SUM(D2:D36)-5</f>
        <v>73.5</v>
      </c>
      <c r="N14" s="112">
        <v>0</v>
      </c>
      <c r="P14" s="3"/>
      <c r="Q14" s="4"/>
      <c r="R14" s="4"/>
      <c r="S14" s="4"/>
      <c r="T14" s="4"/>
      <c r="U14" s="4"/>
      <c r="V14" s="4"/>
      <c r="W14" s="4"/>
      <c r="X14" s="4"/>
      <c r="Y14" s="4"/>
      <c r="Z14" s="4"/>
      <c r="AA14" s="4"/>
      <c r="AB14" s="4"/>
      <c r="AC14" s="4"/>
      <c r="AD14" s="4"/>
      <c r="AE14" s="5"/>
    </row>
    <row r="15" spans="2:33" x14ac:dyDescent="0.25">
      <c r="B15">
        <v>9.6</v>
      </c>
      <c r="C15">
        <v>9.6</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v>
      </c>
      <c r="C16">
        <v>9.6</v>
      </c>
      <c r="D16">
        <v>3</v>
      </c>
      <c r="E16">
        <v>73</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v>
      </c>
      <c r="C17">
        <v>9.6</v>
      </c>
      <c r="D17">
        <v>3</v>
      </c>
      <c r="E17">
        <v>81</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v>
      </c>
      <c r="C18">
        <v>9.6</v>
      </c>
      <c r="D18">
        <v>3</v>
      </c>
      <c r="E18">
        <v>75</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v>
      </c>
      <c r="C19">
        <v>9.6</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v>
      </c>
      <c r="C20">
        <v>9.6</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v>
      </c>
      <c r="C21">
        <v>9.6</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v>
      </c>
      <c r="C22">
        <v>9.6</v>
      </c>
      <c r="D22">
        <v>3</v>
      </c>
      <c r="E22">
        <v>78</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v>
      </c>
      <c r="C23">
        <v>9.6</v>
      </c>
      <c r="D23">
        <v>3</v>
      </c>
      <c r="E23">
        <v>76</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v>
      </c>
      <c r="C24">
        <v>9.6</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v>
      </c>
      <c r="C25">
        <v>9.6</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v>
      </c>
      <c r="C26">
        <v>9.6</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v>
      </c>
      <c r="C27">
        <v>9.6</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v>
      </c>
      <c r="C28">
        <v>9.6</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v>
      </c>
      <c r="C29">
        <v>9.6</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v>
      </c>
      <c r="C30">
        <v>9.6</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E31" s="121"/>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1">
    <cfRule type="expression" dxfId="411" priority="4">
      <formula>$T2="Stevens"</formula>
    </cfRule>
  </conditionalFormatting>
  <conditionalFormatting sqref="U2:X11">
    <cfRule type="expression" dxfId="410" priority="3">
      <formula>$T2="Alm_Hamre"</formula>
    </cfRule>
  </conditionalFormatting>
  <conditionalFormatting sqref="U2:X11">
    <cfRule type="expression" dxfId="409" priority="2">
      <formula>$T2="ICP_18"</formula>
    </cfRule>
  </conditionalFormatting>
  <conditionalFormatting sqref="U2:X11">
    <cfRule type="expression" dxfId="408" priority="1">
      <formula>$T$2="Stevens"</formula>
    </cfRule>
  </conditionalFormatting>
  <dataValidations disablePrompts="1" count="2">
    <dataValidation type="list" allowBlank="1" showInputMessage="1" showErrorMessage="1" sqref="S2:S11" xr:uid="{F06C3CEE-833E-41CB-A3B0-296EEF1EA091}">
      <formula1>$A$67:$A$71</formula1>
    </dataValidation>
    <dataValidation type="list" allowBlank="1" showInputMessage="1" showErrorMessage="1" sqref="T2:T11" xr:uid="{D3C13798-83F5-4783-9139-E20392DE39B7}">
      <formula1>$A$60:$A$63</formula1>
    </dataValidation>
  </dataValidations>
  <pageMargins left="0.7" right="0.7" top="0.75" bottom="0.75" header="0.3" footer="0.3"/>
  <pageSetup paperSize="9" orientation="portrait" horizontalDpi="300" verticalDpi="300" r:id="rId1"/>
  <legacyDrawing r:id="rId2"/>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EAC6-ED75-4473-A110-4297C86E44C9}">
  <sheetPr codeName="Sheet19"/>
  <dimension ref="A1:AG71"/>
  <sheetViews>
    <sheetView zoomScale="70" zoomScaleNormal="70" workbookViewId="0">
      <selection activeCell="L38" sqref="L38"/>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5"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1.4</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1.4</v>
      </c>
      <c r="R4" s="113">
        <v>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3.3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3.3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10</v>
      </c>
      <c r="R7" s="113">
        <v>12</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v>
      </c>
      <c r="R9" s="113">
        <v>18.5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18.5</v>
      </c>
      <c r="R10" s="113">
        <v>20.399999999999999</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20.399999999999999</v>
      </c>
      <c r="R11" s="113">
        <v>23.5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23.5</v>
      </c>
      <c r="R12" s="113">
        <v>25.5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25.5</v>
      </c>
      <c r="R13" s="113">
        <v>27.6</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27.6</v>
      </c>
      <c r="R14" s="113">
        <v>48</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407" priority="8">
      <formula>$T2="Stevens"</formula>
    </cfRule>
  </conditionalFormatting>
  <conditionalFormatting sqref="U2:X14">
    <cfRule type="expression" dxfId="406" priority="7">
      <formula>$T2="Alm_Hamre"</formula>
    </cfRule>
  </conditionalFormatting>
  <conditionalFormatting sqref="U2:X14">
    <cfRule type="expression" dxfId="405" priority="6">
      <formula>$T2="ICP_18"</formula>
    </cfRule>
  </conditionalFormatting>
  <conditionalFormatting sqref="U2:X14">
    <cfRule type="expression" dxfId="404" priority="5">
      <formula>$T$2="Stevens"</formula>
    </cfRule>
  </conditionalFormatting>
  <dataValidations count="2">
    <dataValidation type="list" allowBlank="1" showInputMessage="1" showErrorMessage="1" sqref="T2:T14" xr:uid="{24D28002-BEAD-43D3-9480-DB4588C80A1B}">
      <formula1>$A$60:$A$63</formula1>
    </dataValidation>
    <dataValidation type="list" allowBlank="1" showInputMessage="1" showErrorMessage="1" sqref="S2:S14" xr:uid="{6F39E583-D728-41C9-8282-7C9A80DCCCD6}">
      <formula1>$A$67:$A$71</formula1>
    </dataValidation>
  </dataValidations>
  <pageMargins left="0.7" right="0.7" top="0.75" bottom="0.75" header="0.3" footer="0.3"/>
  <pageSetup paperSize="9" orientation="portrait" horizontalDpi="300" verticalDpi="300" r:id="rId1"/>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3C64-00C6-4311-92FC-8EE85DEC41C8}">
  <sheetPr codeName="Sheet20">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5"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1.4</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1.4</v>
      </c>
      <c r="R4" s="113">
        <v>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3.3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3.3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10</v>
      </c>
      <c r="R7" s="113">
        <v>12</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v>
      </c>
      <c r="R9" s="113">
        <v>18.5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18.5</v>
      </c>
      <c r="R10" s="113">
        <v>20.399999999999999</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20.399999999999999</v>
      </c>
      <c r="R11" s="113">
        <v>23.5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23.5</v>
      </c>
      <c r="R12" s="113">
        <v>25.5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25.5</v>
      </c>
      <c r="R13" s="113">
        <v>27.6</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27.6</v>
      </c>
      <c r="R14" s="113">
        <v>48</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403" priority="4">
      <formula>$T2="Stevens"</formula>
    </cfRule>
  </conditionalFormatting>
  <conditionalFormatting sqref="U2:X14">
    <cfRule type="expression" dxfId="402" priority="3">
      <formula>$T2="Alm_Hamre"</formula>
    </cfRule>
  </conditionalFormatting>
  <conditionalFormatting sqref="U2:X14">
    <cfRule type="expression" dxfId="401" priority="2">
      <formula>$T2="ICP_18"</formula>
    </cfRule>
  </conditionalFormatting>
  <conditionalFormatting sqref="U2:X14">
    <cfRule type="expression" dxfId="400" priority="1">
      <formula>$T$2="Stevens"</formula>
    </cfRule>
  </conditionalFormatting>
  <dataValidations count="2">
    <dataValidation type="list" allowBlank="1" showInputMessage="1" showErrorMessage="1" sqref="T2:T14" xr:uid="{1494F885-4434-4A41-B1A9-933030F662D2}">
      <formula1>$A$60:$A$63</formula1>
    </dataValidation>
    <dataValidation type="list" allowBlank="1" showInputMessage="1" showErrorMessage="1" sqref="S2:S14" xr:uid="{02F22E71-498A-4F94-8F3A-84E7EDCE869E}">
      <formula1>$A$67:$A$71</formula1>
    </dataValidation>
  </dataValidations>
  <pageMargins left="0.7" right="0.7" top="0.75" bottom="0.75" header="0.3" footer="0.3"/>
  <pageSetup paperSize="9" orientation="portrait" horizontalDpi="300" verticalDpi="300"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829CF-5262-428A-8A98-3449EBCACB29}">
  <sheetPr codeName="Sheet21">
    <tabColor rgb="FFCC3300"/>
  </sheetPr>
  <dimension ref="A1:AG71"/>
  <sheetViews>
    <sheetView zoomScale="70" zoomScaleNormal="70" workbookViewId="0">
      <selection activeCell="B2" sqref="B2:E3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5"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1.4</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1.4</v>
      </c>
      <c r="R4" s="113">
        <v>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3.3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3.3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10</v>
      </c>
      <c r="R7" s="113">
        <v>12</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122"/>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v>
      </c>
      <c r="R9" s="113">
        <v>18.5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122"/>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18.5</v>
      </c>
      <c r="R10" s="113">
        <v>20.399999999999999</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122"/>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20.399999999999999</v>
      </c>
      <c r="R11" s="113">
        <v>23.5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23.5</v>
      </c>
      <c r="R12" s="113">
        <v>25.5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25.5</v>
      </c>
      <c r="R13" s="113">
        <v>27.6</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27.6</v>
      </c>
      <c r="R14" s="113">
        <v>48</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v>73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99" priority="4">
      <formula>$T2="Stevens"</formula>
    </cfRule>
  </conditionalFormatting>
  <conditionalFormatting sqref="U2:X14">
    <cfRule type="expression" dxfId="398" priority="3">
      <formula>$T2="Alm_Hamre"</formula>
    </cfRule>
  </conditionalFormatting>
  <conditionalFormatting sqref="U2:X14">
    <cfRule type="expression" dxfId="397" priority="2">
      <formula>$T2="ICP_18"</formula>
    </cfRule>
  </conditionalFormatting>
  <conditionalFormatting sqref="U2:X14">
    <cfRule type="expression" dxfId="396" priority="1">
      <formula>$T$2="Stevens"</formula>
    </cfRule>
  </conditionalFormatting>
  <dataValidations count="2">
    <dataValidation type="list" allowBlank="1" showInputMessage="1" showErrorMessage="1" sqref="S2:S14" xr:uid="{9551989E-2756-4B1A-8650-AF35810B736C}">
      <formula1>$A$67:$A$71</formula1>
    </dataValidation>
    <dataValidation type="list" allowBlank="1" showInputMessage="1" showErrorMessage="1" sqref="T2:T14" xr:uid="{1EB3A154-85AF-4935-B249-0896426ACA6B}">
      <formula1>$A$60:$A$63</formula1>
    </dataValidation>
  </dataValidations>
  <pageMargins left="0.7" right="0.7" top="0.75" bottom="0.75" header="0.3" footer="0.3"/>
  <pageSetup paperSize="9" orientation="portrait" horizontalDpi="300" verticalDpi="300" r:id="rId1"/>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3AEB2-0DF1-4851-AD99-DEAFA033DBF1}">
  <sheetPr codeName="Sheet22">
    <tabColor rgb="FFCC3300"/>
  </sheetPr>
  <dimension ref="A1:AG71"/>
  <sheetViews>
    <sheetView zoomScale="70" zoomScaleNormal="70" workbookViewId="0">
      <selection activeCell="B9" sqref="B9"/>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5"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1.4</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1.4</v>
      </c>
      <c r="R4" s="113">
        <v>2</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3.3</v>
      </c>
      <c r="S5" s="113" t="s">
        <v>224</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3.3</v>
      </c>
      <c r="R6" s="113">
        <v>10</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10</v>
      </c>
      <c r="R7" s="113">
        <v>12</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12</v>
      </c>
      <c r="R8" s="113">
        <v>14</v>
      </c>
      <c r="S8" s="113" t="s">
        <v>223</v>
      </c>
      <c r="T8" s="105" t="s">
        <v>227</v>
      </c>
      <c r="U8" s="105">
        <v>0.5</v>
      </c>
      <c r="V8" s="105">
        <v>0.25</v>
      </c>
      <c r="W8" s="105">
        <v>2.5</v>
      </c>
      <c r="X8" s="105">
        <v>2.5</v>
      </c>
      <c r="Y8" s="105">
        <v>0</v>
      </c>
      <c r="Z8" s="105">
        <v>0</v>
      </c>
      <c r="AA8" s="105">
        <v>0</v>
      </c>
      <c r="AB8" s="105">
        <v>9</v>
      </c>
      <c r="AC8" s="105">
        <v>0.8</v>
      </c>
      <c r="AD8" s="31">
        <v>1.25</v>
      </c>
      <c r="AE8" s="31">
        <f t="shared" si="0"/>
        <v>1.5</v>
      </c>
      <c r="AF8" s="31">
        <v>0.8</v>
      </c>
      <c r="AG8" s="31"/>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v>
      </c>
      <c r="R9" s="113">
        <v>18.5</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18.5</v>
      </c>
      <c r="R10" s="113">
        <v>20.399999999999999</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20.399999999999999</v>
      </c>
      <c r="R11" s="113">
        <v>23.5</v>
      </c>
      <c r="S11" s="113" t="s">
        <v>224</v>
      </c>
      <c r="T11" s="105" t="s">
        <v>227</v>
      </c>
      <c r="U11" s="105">
        <v>0.5</v>
      </c>
      <c r="V11" s="105">
        <v>0.25</v>
      </c>
      <c r="W11" s="105">
        <v>2.5</v>
      </c>
      <c r="X11" s="105">
        <v>2.5</v>
      </c>
      <c r="Y11" s="105">
        <v>0</v>
      </c>
      <c r="Z11" s="105">
        <v>0</v>
      </c>
      <c r="AA11" s="105">
        <v>0</v>
      </c>
      <c r="AB11" s="105">
        <v>9</v>
      </c>
      <c r="AC11" s="105">
        <v>0.8</v>
      </c>
      <c r="AD11" s="31">
        <v>1.25</v>
      </c>
      <c r="AE11" s="31">
        <f t="shared" si="0"/>
        <v>1.5</v>
      </c>
      <c r="AF11" s="31">
        <v>1.5</v>
      </c>
    </row>
    <row r="12" spans="2:33" x14ac:dyDescent="0.25">
      <c r="B12">
        <v>9.2579999999999991</v>
      </c>
      <c r="C12">
        <v>9.5</v>
      </c>
      <c r="D12">
        <v>2.3109999999999999</v>
      </c>
      <c r="E12">
        <v>84</v>
      </c>
      <c r="G12" s="49">
        <v>3.24</v>
      </c>
      <c r="H12" s="50">
        <v>1.23</v>
      </c>
      <c r="I12" s="50" t="s">
        <v>200</v>
      </c>
      <c r="J12" s="51" t="s">
        <v>199</v>
      </c>
      <c r="K12" s="4"/>
      <c r="L12" s="49">
        <v>11</v>
      </c>
      <c r="M12" s="50">
        <v>34</v>
      </c>
      <c r="N12" s="51">
        <v>0</v>
      </c>
      <c r="P12" s="113">
        <v>11</v>
      </c>
      <c r="Q12" s="113">
        <f t="shared" si="1"/>
        <v>23.5</v>
      </c>
      <c r="R12" s="113">
        <v>25.5</v>
      </c>
      <c r="S12" s="113" t="s">
        <v>223</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9.5</v>
      </c>
      <c r="C13">
        <v>9.5</v>
      </c>
      <c r="D13">
        <v>2</v>
      </c>
      <c r="E13">
        <v>84</v>
      </c>
      <c r="G13" s="49">
        <v>3.3</v>
      </c>
      <c r="H13" s="50">
        <v>3</v>
      </c>
      <c r="I13" s="50" t="s">
        <v>198</v>
      </c>
      <c r="J13" s="51" t="s">
        <v>199</v>
      </c>
      <c r="K13" s="4"/>
      <c r="L13" s="49">
        <v>12</v>
      </c>
      <c r="M13" s="50">
        <v>51</v>
      </c>
      <c r="N13" s="51">
        <v>0</v>
      </c>
      <c r="P13" s="113">
        <v>12</v>
      </c>
      <c r="Q13" s="113">
        <f t="shared" si="1"/>
        <v>25.5</v>
      </c>
      <c r="R13" s="113">
        <v>27.6</v>
      </c>
      <c r="S13" s="113" t="s">
        <v>223</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9.5</v>
      </c>
      <c r="C14">
        <v>9.5</v>
      </c>
      <c r="D14">
        <v>2</v>
      </c>
      <c r="E14">
        <v>73</v>
      </c>
      <c r="G14" s="49">
        <v>3.4</v>
      </c>
      <c r="H14" s="50">
        <v>3</v>
      </c>
      <c r="I14" s="50" t="s">
        <v>198</v>
      </c>
      <c r="J14" s="51" t="s">
        <v>199</v>
      </c>
      <c r="K14" s="4"/>
      <c r="L14" s="110">
        <v>13</v>
      </c>
      <c r="M14" s="111">
        <f>SUM(D2:D36)-5</f>
        <v>76.199999999999989</v>
      </c>
      <c r="N14" s="112">
        <v>0</v>
      </c>
      <c r="P14" s="113">
        <v>13</v>
      </c>
      <c r="Q14" s="113">
        <f t="shared" si="1"/>
        <v>27.6</v>
      </c>
      <c r="R14" s="113">
        <v>48</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9.5</v>
      </c>
      <c r="C15">
        <v>9.5</v>
      </c>
      <c r="D15">
        <v>2.2890000000000001</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c r="AF15" s="31"/>
    </row>
    <row r="16" spans="2:33" x14ac:dyDescent="0.25">
      <c r="B16">
        <v>9.5</v>
      </c>
      <c r="C16">
        <v>9.5</v>
      </c>
      <c r="D16">
        <v>3</v>
      </c>
      <c r="E16">
        <v>79</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9.5</v>
      </c>
      <c r="C17">
        <v>9.5</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9.5</v>
      </c>
      <c r="C18">
        <v>9.5</v>
      </c>
      <c r="D18">
        <v>3</v>
      </c>
      <c r="E18">
        <v>76</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9.5</v>
      </c>
      <c r="C19">
        <v>9.5</v>
      </c>
      <c r="D19">
        <v>3</v>
      </c>
      <c r="E19">
        <v>77</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9.5</v>
      </c>
      <c r="C20">
        <v>9.5</v>
      </c>
      <c r="D20">
        <v>3</v>
      </c>
      <c r="E20">
        <v>78</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9.5</v>
      </c>
      <c r="C21">
        <v>9.5</v>
      </c>
      <c r="D21">
        <v>3</v>
      </c>
      <c r="E21">
        <v>78</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9.5</v>
      </c>
      <c r="C22">
        <v>9.5</v>
      </c>
      <c r="D22">
        <v>3</v>
      </c>
      <c r="E22">
        <v>77</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9.5</v>
      </c>
      <c r="C23">
        <v>9.5</v>
      </c>
      <c r="D23">
        <v>3</v>
      </c>
      <c r="E23">
        <v>75</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9.5</v>
      </c>
      <c r="C24">
        <v>9.5</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9.5</v>
      </c>
      <c r="C25">
        <v>9.5</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9.5</v>
      </c>
      <c r="C26">
        <v>9.5</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9.5</v>
      </c>
      <c r="C27">
        <v>9.5</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9.5</v>
      </c>
      <c r="C28">
        <v>9.5</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9.5</v>
      </c>
      <c r="C29">
        <v>9.5</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9.5</v>
      </c>
      <c r="C30">
        <v>9.5</v>
      </c>
      <c r="D30">
        <v>3</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v>9.5</v>
      </c>
      <c r="C31">
        <v>9.5</v>
      </c>
      <c r="D31">
        <v>2.1</v>
      </c>
      <c r="E31" s="121">
        <v>93</v>
      </c>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114"/>
      <c r="C32" s="114"/>
      <c r="D32" s="11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114"/>
      <c r="C33" s="114"/>
      <c r="D33" s="114"/>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114"/>
      <c r="C34" s="114"/>
      <c r="D34" s="114"/>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114"/>
      <c r="C35" s="114"/>
      <c r="D35" s="114"/>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114"/>
      <c r="C36" s="114"/>
      <c r="D36" s="114"/>
      <c r="E36" s="8"/>
      <c r="G36" s="6"/>
      <c r="H36" s="7"/>
      <c r="I36" s="4"/>
      <c r="J36" s="5"/>
      <c r="K36" s="4"/>
      <c r="P36" s="6"/>
      <c r="Q36" s="7"/>
      <c r="R36" s="7"/>
      <c r="S36" s="7"/>
      <c r="T36" s="7"/>
      <c r="U36" s="7"/>
      <c r="V36" s="7"/>
      <c r="W36" s="7"/>
      <c r="X36" s="7"/>
      <c r="Y36" s="7"/>
      <c r="Z36" s="7"/>
      <c r="AA36" s="7"/>
      <c r="AB36" s="7"/>
      <c r="AC36" s="7"/>
      <c r="AD36" s="7"/>
      <c r="AE36" s="8"/>
    </row>
    <row r="37" spans="2:31" x14ac:dyDescent="0.25">
      <c r="B37" s="114"/>
      <c r="C37" s="114"/>
      <c r="D37" s="114"/>
      <c r="I37" s="4"/>
      <c r="J37" s="5"/>
    </row>
    <row r="38" spans="2:31" x14ac:dyDescent="0.25">
      <c r="B38" s="114"/>
      <c r="C38" s="114"/>
      <c r="D38" s="114"/>
      <c r="I38" s="4"/>
      <c r="J38" s="5"/>
    </row>
    <row r="39" spans="2:31" x14ac:dyDescent="0.25">
      <c r="B39" s="114"/>
      <c r="C39" s="114"/>
      <c r="D39" s="114"/>
      <c r="I39" s="4"/>
      <c r="J39" s="5"/>
    </row>
    <row r="40" spans="2:31" x14ac:dyDescent="0.25">
      <c r="B40" s="114"/>
      <c r="C40" s="114"/>
      <c r="D40" s="114"/>
      <c r="I40" s="4"/>
      <c r="J40" s="5"/>
    </row>
    <row r="41" spans="2:31" x14ac:dyDescent="0.25">
      <c r="B41" s="114"/>
      <c r="C41" s="114"/>
      <c r="D41" s="114"/>
      <c r="I41" s="4"/>
      <c r="J41" s="5"/>
    </row>
    <row r="42" spans="2:31" x14ac:dyDescent="0.25">
      <c r="B42" s="114"/>
      <c r="C42" s="114"/>
      <c r="D42" s="114"/>
      <c r="I42" s="4"/>
      <c r="J42" s="5"/>
    </row>
    <row r="43" spans="2:31" x14ac:dyDescent="0.25">
      <c r="B43" s="114"/>
      <c r="C43" s="114"/>
      <c r="D43" s="114"/>
      <c r="I43" s="4"/>
      <c r="J43" s="5"/>
    </row>
    <row r="44" spans="2:31" x14ac:dyDescent="0.25">
      <c r="B44" s="114"/>
      <c r="C44" s="114"/>
      <c r="D44" s="114"/>
      <c r="I44" s="4"/>
      <c r="J44" s="5"/>
    </row>
    <row r="45" spans="2:31" x14ac:dyDescent="0.25">
      <c r="B45" s="114"/>
      <c r="C45" s="114"/>
      <c r="D45" s="114"/>
      <c r="I45" s="4"/>
      <c r="J45" s="5"/>
    </row>
    <row r="46" spans="2:31" x14ac:dyDescent="0.25">
      <c r="B46" s="114"/>
      <c r="C46" s="114"/>
      <c r="D46" s="114"/>
      <c r="I46" s="4"/>
      <c r="J46" s="5"/>
    </row>
    <row r="47" spans="2:31" x14ac:dyDescent="0.25">
      <c r="B47" s="114"/>
      <c r="C47" s="114"/>
      <c r="D47" s="114"/>
      <c r="I47" s="4"/>
      <c r="J47" s="5"/>
    </row>
    <row r="48" spans="2:31" x14ac:dyDescent="0.25">
      <c r="B48" s="114"/>
      <c r="C48" s="114"/>
      <c r="D48" s="114"/>
      <c r="I48" s="4"/>
      <c r="J48" s="5"/>
    </row>
    <row r="49" spans="1:10" x14ac:dyDescent="0.25">
      <c r="B49" s="114"/>
      <c r="C49" s="114"/>
      <c r="D49" s="114"/>
      <c r="I49" s="4"/>
      <c r="J49" s="5"/>
    </row>
    <row r="50" spans="1:10" x14ac:dyDescent="0.25">
      <c r="B50" s="114"/>
      <c r="C50" s="114"/>
      <c r="D50" s="114"/>
      <c r="I50" s="4"/>
      <c r="J50" s="5"/>
    </row>
    <row r="51" spans="1:10" x14ac:dyDescent="0.25">
      <c r="B51" s="114"/>
      <c r="C51" s="114"/>
      <c r="D51" s="114"/>
      <c r="I51" s="4"/>
      <c r="J51" s="5"/>
    </row>
    <row r="52" spans="1:10" x14ac:dyDescent="0.25">
      <c r="B52" s="114"/>
      <c r="C52" s="114"/>
      <c r="D52" s="114"/>
      <c r="I52" s="4"/>
      <c r="J52" s="5"/>
    </row>
    <row r="53" spans="1:10" x14ac:dyDescent="0.25">
      <c r="B53" s="114"/>
      <c r="C53" s="114"/>
      <c r="D53" s="114"/>
      <c r="I53" s="4"/>
      <c r="J53" s="5"/>
    </row>
    <row r="54" spans="1:10" x14ac:dyDescent="0.25">
      <c r="B54" s="114"/>
      <c r="C54" s="114"/>
      <c r="D54" s="114"/>
      <c r="I54" s="4"/>
      <c r="J54" s="5"/>
    </row>
    <row r="55" spans="1:10" x14ac:dyDescent="0.25">
      <c r="B55" s="114"/>
      <c r="C55" s="114"/>
      <c r="D55" s="114"/>
      <c r="I55" s="4"/>
      <c r="J55" s="5"/>
    </row>
    <row r="56" spans="1:10" x14ac:dyDescent="0.25">
      <c r="B56" s="114"/>
      <c r="C56" s="114"/>
      <c r="D56" s="114"/>
      <c r="I56" s="4"/>
      <c r="J56" s="5"/>
    </row>
    <row r="57" spans="1:10" x14ac:dyDescent="0.25">
      <c r="B57" s="114"/>
      <c r="C57" s="114"/>
      <c r="D57" s="114"/>
      <c r="I57" s="4"/>
      <c r="J57" s="5"/>
    </row>
    <row r="58" spans="1:10" x14ac:dyDescent="0.25">
      <c r="B58" s="114"/>
      <c r="C58" s="114"/>
      <c r="D58" s="114"/>
      <c r="I58" s="4"/>
      <c r="J58" s="5"/>
    </row>
    <row r="59" spans="1:10" x14ac:dyDescent="0.25">
      <c r="B59" s="114"/>
      <c r="C59" s="114"/>
      <c r="D59" s="114"/>
      <c r="I59" s="4"/>
      <c r="J59" s="5"/>
    </row>
    <row r="60" spans="1:10" x14ac:dyDescent="0.25">
      <c r="A60" s="116" t="s">
        <v>45</v>
      </c>
      <c r="B60" s="114"/>
      <c r="C60" s="114"/>
      <c r="D60" s="114"/>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95" priority="4">
      <formula>$T2="Stevens"</formula>
    </cfRule>
  </conditionalFormatting>
  <conditionalFormatting sqref="U2:X14">
    <cfRule type="expression" dxfId="394" priority="3">
      <formula>$T2="Alm_Hamre"</formula>
    </cfRule>
  </conditionalFormatting>
  <conditionalFormatting sqref="U2:X14">
    <cfRule type="expression" dxfId="393" priority="2">
      <formula>$T2="ICP_18"</formula>
    </cfRule>
  </conditionalFormatting>
  <conditionalFormatting sqref="U2:X14">
    <cfRule type="expression" dxfId="392" priority="1">
      <formula>$T$2="Stevens"</formula>
    </cfRule>
  </conditionalFormatting>
  <dataValidations count="2">
    <dataValidation type="list" allowBlank="1" showInputMessage="1" showErrorMessage="1" sqref="T2:T14" xr:uid="{D1057EAB-B92C-4C06-A0FE-B8A52108E79A}">
      <formula1>$A$60:$A$63</formula1>
    </dataValidation>
    <dataValidation type="list" allowBlank="1" showInputMessage="1" showErrorMessage="1" sqref="S2:S14" xr:uid="{C9BD454E-0939-461C-8392-7D0DD3D310D3}">
      <formula1>$A$67:$A$71</formula1>
    </dataValidation>
  </dataValidations>
  <pageMargins left="0.7" right="0.7" top="0.75" bottom="0.75" header="0.3" footer="0.3"/>
  <pageSetup paperSize="9" orientation="portrait" horizontalDpi="300" verticalDpi="300" r:id="rId1"/>
  <legacyDrawing r:id="rId2"/>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10E9-C3D3-4E87-86E4-91178D70CD3C}">
  <sheetPr codeName="Sheet24"/>
  <dimension ref="A1:AG71"/>
  <sheetViews>
    <sheetView zoomScale="70" zoomScaleNormal="70" workbookViewId="0"/>
  </sheetViews>
  <sheetFormatPr defaultRowHeight="15" x14ac:dyDescent="0.25"/>
  <cols>
    <col min="4" max="4" width="12.42578125" customWidth="1"/>
    <col min="13" max="13" width="18.140625" bestFit="1" customWidth="1"/>
    <col min="19" max="19" width="13.425781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3</v>
      </c>
      <c r="E2">
        <v>87</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3</v>
      </c>
      <c r="E3">
        <v>75</v>
      </c>
      <c r="G3" s="49">
        <v>1.1000000000000001</v>
      </c>
      <c r="H3" s="50">
        <v>3</v>
      </c>
      <c r="I3" s="50" t="s">
        <v>198</v>
      </c>
      <c r="J3" s="51" t="s">
        <v>199</v>
      </c>
      <c r="K3" s="4"/>
      <c r="L3" s="49">
        <v>2</v>
      </c>
      <c r="M3" s="50">
        <v>3</v>
      </c>
      <c r="N3" s="51">
        <v>0</v>
      </c>
      <c r="P3" s="113">
        <v>2</v>
      </c>
      <c r="Q3" s="113">
        <f>R2</f>
        <v>0.8</v>
      </c>
      <c r="R3" s="113">
        <v>2.5</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75</v>
      </c>
      <c r="G4" s="49">
        <v>1.25</v>
      </c>
      <c r="H4" s="50">
        <v>1.27</v>
      </c>
      <c r="I4" s="50" t="s">
        <v>197</v>
      </c>
      <c r="J4" s="51" t="s">
        <v>199</v>
      </c>
      <c r="K4" s="4"/>
      <c r="L4" s="49">
        <v>3</v>
      </c>
      <c r="M4" s="50">
        <v>3.7</v>
      </c>
      <c r="N4" s="51">
        <v>1</v>
      </c>
      <c r="P4" s="113">
        <v>3</v>
      </c>
      <c r="Q4" s="113">
        <f t="shared" ref="Q4:Q16" si="1">R3</f>
        <v>2.5</v>
      </c>
      <c r="R4" s="113">
        <v>4.5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2.5</v>
      </c>
      <c r="E5">
        <v>81</v>
      </c>
      <c r="G5" s="49">
        <v>1.35</v>
      </c>
      <c r="H5" s="50">
        <v>1.27</v>
      </c>
      <c r="I5" s="50" t="s">
        <v>197</v>
      </c>
      <c r="J5" s="51" t="s">
        <v>199</v>
      </c>
      <c r="K5" s="4"/>
      <c r="L5" s="49">
        <v>4</v>
      </c>
      <c r="M5" s="50">
        <v>5</v>
      </c>
      <c r="N5" s="51">
        <v>0</v>
      </c>
      <c r="P5" s="113">
        <v>4</v>
      </c>
      <c r="Q5" s="113">
        <f t="shared" si="1"/>
        <v>4.5</v>
      </c>
      <c r="R5" s="113">
        <v>6.5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v>
      </c>
      <c r="E6">
        <v>97</v>
      </c>
      <c r="G6" s="49">
        <v>2</v>
      </c>
      <c r="H6" s="50">
        <v>1.325</v>
      </c>
      <c r="I6" s="50" t="s">
        <v>197</v>
      </c>
      <c r="J6" s="51" t="s">
        <v>71</v>
      </c>
      <c r="K6" s="4"/>
      <c r="L6" s="49">
        <v>5</v>
      </c>
      <c r="M6" s="50">
        <v>6</v>
      </c>
      <c r="N6" s="51">
        <v>0</v>
      </c>
      <c r="P6" s="113">
        <v>5</v>
      </c>
      <c r="Q6" s="113">
        <f t="shared" si="1"/>
        <v>6.5</v>
      </c>
      <c r="R6" s="113">
        <v>7.7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8.3140000000000001</v>
      </c>
      <c r="D7">
        <v>3</v>
      </c>
      <c r="E7">
        <v>96</v>
      </c>
      <c r="G7" s="49">
        <v>2.7149999999999999</v>
      </c>
      <c r="H7" s="50">
        <v>1.1100000000000001</v>
      </c>
      <c r="I7" s="50" t="s">
        <v>200</v>
      </c>
      <c r="J7" s="51" t="s">
        <v>199</v>
      </c>
      <c r="K7" s="4"/>
      <c r="L7" s="49">
        <v>6</v>
      </c>
      <c r="M7" s="50">
        <v>7.3</v>
      </c>
      <c r="N7" s="51">
        <v>1</v>
      </c>
      <c r="P7" s="113">
        <v>6</v>
      </c>
      <c r="Q7" s="113">
        <f t="shared" si="1"/>
        <v>7.7</v>
      </c>
      <c r="R7" s="113">
        <v>10.3</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8.3140000000000001</v>
      </c>
      <c r="C8">
        <v>8.6289999999999996</v>
      </c>
      <c r="D8">
        <v>3</v>
      </c>
      <c r="E8">
        <v>74</v>
      </c>
      <c r="G8" s="49">
        <v>2.8149999999999999</v>
      </c>
      <c r="H8" s="50">
        <v>1.23</v>
      </c>
      <c r="I8" s="50" t="s">
        <v>200</v>
      </c>
      <c r="J8" s="51" t="s">
        <v>199</v>
      </c>
      <c r="K8" s="4"/>
      <c r="L8" s="49">
        <v>7</v>
      </c>
      <c r="M8" s="50">
        <v>10</v>
      </c>
      <c r="N8" s="51">
        <v>0</v>
      </c>
      <c r="P8" s="113">
        <v>7</v>
      </c>
      <c r="Q8" s="113">
        <f t="shared" si="1"/>
        <v>10.3</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8.6289999999999996</v>
      </c>
      <c r="C9">
        <v>8.9429999999999996</v>
      </c>
      <c r="D9">
        <v>3</v>
      </c>
      <c r="E9">
        <v>73</v>
      </c>
      <c r="G9" s="49">
        <v>2.8849999999999998</v>
      </c>
      <c r="H9" s="50">
        <v>1.1100000000000001</v>
      </c>
      <c r="I9" s="50" t="s">
        <v>200</v>
      </c>
      <c r="J9" s="51" t="s">
        <v>199</v>
      </c>
      <c r="K9" s="4"/>
      <c r="L9" s="49">
        <v>8</v>
      </c>
      <c r="M9" s="50">
        <v>12.93</v>
      </c>
      <c r="N9" s="51">
        <v>1</v>
      </c>
      <c r="P9" s="113">
        <v>8</v>
      </c>
      <c r="Q9" s="113">
        <f t="shared" si="1"/>
        <v>13.5</v>
      </c>
      <c r="R9" s="113">
        <v>19</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8.9429999999999996</v>
      </c>
      <c r="C10">
        <v>9.19</v>
      </c>
      <c r="D10">
        <v>2.3570000000000002</v>
      </c>
      <c r="E10">
        <v>73</v>
      </c>
      <c r="G10" s="49">
        <v>2.89</v>
      </c>
      <c r="H10" s="50">
        <v>1.23</v>
      </c>
      <c r="I10" s="50" t="s">
        <v>200</v>
      </c>
      <c r="J10" s="51" t="s">
        <v>199</v>
      </c>
      <c r="K10" s="4"/>
      <c r="L10" s="49">
        <v>9</v>
      </c>
      <c r="M10" s="50">
        <v>17.399999999999999</v>
      </c>
      <c r="N10" s="51">
        <v>0</v>
      </c>
      <c r="P10" s="113">
        <v>9</v>
      </c>
      <c r="Q10" s="113">
        <f t="shared" si="1"/>
        <v>19</v>
      </c>
      <c r="R10" s="113">
        <v>22</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9.19</v>
      </c>
      <c r="C11">
        <v>9.4</v>
      </c>
      <c r="D11">
        <v>2</v>
      </c>
      <c r="E11">
        <v>85</v>
      </c>
      <c r="G11" s="49">
        <v>3.165</v>
      </c>
      <c r="H11" s="50">
        <v>1.23</v>
      </c>
      <c r="I11" s="50" t="s">
        <v>200</v>
      </c>
      <c r="J11" s="51" t="s">
        <v>199</v>
      </c>
      <c r="K11" s="4"/>
      <c r="L11" s="49">
        <v>10</v>
      </c>
      <c r="M11" s="50">
        <v>25</v>
      </c>
      <c r="N11" s="51">
        <v>0</v>
      </c>
      <c r="P11" s="113">
        <v>10</v>
      </c>
      <c r="Q11" s="113">
        <f t="shared" si="1"/>
        <v>22</v>
      </c>
      <c r="R11" s="113">
        <v>23.5</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9.4</v>
      </c>
      <c r="C12">
        <v>9.4</v>
      </c>
      <c r="D12">
        <v>2</v>
      </c>
      <c r="E12">
        <v>85</v>
      </c>
      <c r="G12" s="49">
        <v>3.24</v>
      </c>
      <c r="H12" s="50">
        <v>1.23</v>
      </c>
      <c r="I12" s="50" t="s">
        <v>200</v>
      </c>
      <c r="J12" s="51" t="s">
        <v>199</v>
      </c>
      <c r="K12" s="4"/>
      <c r="L12" s="49">
        <v>11</v>
      </c>
      <c r="M12" s="50">
        <v>34</v>
      </c>
      <c r="N12" s="51">
        <v>0</v>
      </c>
      <c r="P12" s="113">
        <v>11</v>
      </c>
      <c r="Q12" s="113">
        <f t="shared" si="1"/>
        <v>23.5</v>
      </c>
      <c r="R12" s="113">
        <v>29</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v>
      </c>
      <c r="C13">
        <v>9.4</v>
      </c>
      <c r="D13">
        <v>2.6429999999999998</v>
      </c>
      <c r="E13">
        <v>73</v>
      </c>
      <c r="G13" s="49">
        <v>3.3</v>
      </c>
      <c r="H13" s="50">
        <v>3</v>
      </c>
      <c r="I13" s="50" t="s">
        <v>198</v>
      </c>
      <c r="J13" s="51" t="s">
        <v>199</v>
      </c>
      <c r="K13" s="4"/>
      <c r="L13" s="49">
        <v>12</v>
      </c>
      <c r="M13" s="50">
        <v>51</v>
      </c>
      <c r="N13" s="51">
        <v>0</v>
      </c>
      <c r="P13" s="113">
        <v>12</v>
      </c>
      <c r="Q13" s="113">
        <f t="shared" si="1"/>
        <v>29</v>
      </c>
      <c r="R13" s="113">
        <v>32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9.4</v>
      </c>
      <c r="C14">
        <v>9.4</v>
      </c>
      <c r="D14">
        <v>3</v>
      </c>
      <c r="E14">
        <v>75</v>
      </c>
      <c r="G14" s="49">
        <v>3.4</v>
      </c>
      <c r="H14" s="50">
        <v>3</v>
      </c>
      <c r="I14" s="50" t="s">
        <v>198</v>
      </c>
      <c r="J14" s="51" t="s">
        <v>199</v>
      </c>
      <c r="K14" s="4"/>
      <c r="L14" s="110">
        <v>13</v>
      </c>
      <c r="M14" s="111">
        <f>SUM(D2:D36)-5</f>
        <v>70.5</v>
      </c>
      <c r="N14" s="112">
        <v>0</v>
      </c>
      <c r="P14" s="113">
        <v>13</v>
      </c>
      <c r="Q14" s="113">
        <f t="shared" si="1"/>
        <v>32</v>
      </c>
      <c r="R14" s="113">
        <v>40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9.4</v>
      </c>
      <c r="C15">
        <v>9.4</v>
      </c>
      <c r="D15">
        <v>3</v>
      </c>
      <c r="E15">
        <v>82</v>
      </c>
      <c r="G15" s="49">
        <v>3.6819999999999999</v>
      </c>
      <c r="H15" s="50">
        <v>1.07</v>
      </c>
      <c r="I15" s="50" t="s">
        <v>200</v>
      </c>
      <c r="J15" s="51" t="s">
        <v>199</v>
      </c>
      <c r="K15" s="4"/>
      <c r="P15" s="113">
        <v>14</v>
      </c>
      <c r="Q15" s="113">
        <f t="shared" si="1"/>
        <v>40</v>
      </c>
      <c r="R15" s="113">
        <v>67</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9.4</v>
      </c>
      <c r="C16">
        <v>9.4</v>
      </c>
      <c r="D16">
        <v>3</v>
      </c>
      <c r="E16">
        <v>92</v>
      </c>
      <c r="G16" s="49">
        <v>3.6970000000000001</v>
      </c>
      <c r="H16" s="50">
        <v>1.07</v>
      </c>
      <c r="I16" s="50" t="s">
        <v>200</v>
      </c>
      <c r="J16" s="51" t="s">
        <v>199</v>
      </c>
      <c r="K16" s="4"/>
      <c r="P16" s="113">
        <v>15</v>
      </c>
      <c r="Q16" s="113">
        <f t="shared" si="1"/>
        <v>67</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9.4</v>
      </c>
      <c r="C17">
        <v>9.4</v>
      </c>
      <c r="D17">
        <v>3</v>
      </c>
      <c r="E17">
        <v>87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9.4</v>
      </c>
      <c r="C18">
        <v>9.4</v>
      </c>
      <c r="D18">
        <v>3</v>
      </c>
      <c r="E18">
        <v>91</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9.4</v>
      </c>
      <c r="C19">
        <v>9.4</v>
      </c>
      <c r="D19">
        <v>3</v>
      </c>
      <c r="E19">
        <v>91</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9.4</v>
      </c>
      <c r="C20">
        <v>9.4</v>
      </c>
      <c r="D20">
        <v>3</v>
      </c>
      <c r="E20">
        <v>89</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9.4</v>
      </c>
      <c r="C21">
        <v>9.4</v>
      </c>
      <c r="D21">
        <v>3</v>
      </c>
      <c r="E21">
        <v>85</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9.4</v>
      </c>
      <c r="C22">
        <v>9.4</v>
      </c>
      <c r="D22">
        <v>3</v>
      </c>
      <c r="E22">
        <v>74</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9.4</v>
      </c>
      <c r="C23">
        <v>9.4</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9.4</v>
      </c>
      <c r="C24">
        <v>9.4</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9.4</v>
      </c>
      <c r="C25">
        <v>9.4</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9.4</v>
      </c>
      <c r="C26">
        <v>9.4</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9.4</v>
      </c>
      <c r="C27">
        <v>9.4</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9.4</v>
      </c>
      <c r="C28">
        <v>9.4</v>
      </c>
      <c r="D28">
        <v>2</v>
      </c>
      <c r="E28">
        <v>94</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3"/>
      <c r="C29" s="4"/>
      <c r="D29" s="4"/>
      <c r="E29" s="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3"/>
      <c r="C30" s="4"/>
      <c r="D30" s="4"/>
      <c r="E30" s="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391" priority="4">
      <formula>$T2="Stevens"</formula>
    </cfRule>
  </conditionalFormatting>
  <conditionalFormatting sqref="U2:X16">
    <cfRule type="expression" dxfId="390" priority="3">
      <formula>$T2="Alm_Hamre"</formula>
    </cfRule>
  </conditionalFormatting>
  <conditionalFormatting sqref="U2:X16">
    <cfRule type="expression" dxfId="389" priority="2">
      <formula>$T2="ICP_18"</formula>
    </cfRule>
  </conditionalFormatting>
  <conditionalFormatting sqref="U2:X16">
    <cfRule type="expression" dxfId="388" priority="1">
      <formula>$T$2="Stevens"</formula>
    </cfRule>
  </conditionalFormatting>
  <dataValidations count="2">
    <dataValidation type="list" allowBlank="1" showInputMessage="1" showErrorMessage="1" sqref="S2:S16" xr:uid="{8F67817D-28C7-45F1-BE96-C1458C66F919}">
      <formula1>$A$67:$A$71</formula1>
    </dataValidation>
    <dataValidation type="list" allowBlank="1" showInputMessage="1" showErrorMessage="1" sqref="T2:T16" xr:uid="{B9730DD7-9434-4476-A518-6A8E1AF9A1FB}">
      <formula1>$A$60:$A$63</formula1>
    </dataValidation>
  </dataValidations>
  <pageMargins left="0.7" right="0.7" top="0.75" bottom="0.75" header="0.3" footer="0.3"/>
  <pageSetup paperSize="9" orientation="portrait" horizontalDpi="300" verticalDpi="300"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277F-3F7F-4D82-9868-010852CFB3C0}">
  <sheetPr codeName="Sheet25"/>
  <dimension ref="A1:AG71"/>
  <sheetViews>
    <sheetView zoomScale="70" zoomScaleNormal="70" workbookViewId="0"/>
  </sheetViews>
  <sheetFormatPr defaultRowHeight="15" x14ac:dyDescent="0.25"/>
  <cols>
    <col min="4" max="4" width="12.42578125" customWidth="1"/>
    <col min="13" max="13" width="18.140625" bestFit="1" customWidth="1"/>
    <col min="19" max="19" width="13.425781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3</v>
      </c>
      <c r="E2">
        <v>87</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3</v>
      </c>
      <c r="E3">
        <v>75</v>
      </c>
      <c r="G3" s="49">
        <v>1.1000000000000001</v>
      </c>
      <c r="H3" s="50">
        <v>3</v>
      </c>
      <c r="I3" s="50" t="s">
        <v>198</v>
      </c>
      <c r="J3" s="51" t="s">
        <v>199</v>
      </c>
      <c r="K3" s="4"/>
      <c r="L3" s="49">
        <v>2</v>
      </c>
      <c r="M3" s="50">
        <v>3</v>
      </c>
      <c r="N3" s="51">
        <v>0</v>
      </c>
      <c r="P3" s="113">
        <v>2</v>
      </c>
      <c r="Q3" s="113">
        <f>R2</f>
        <v>0.8</v>
      </c>
      <c r="R3" s="113">
        <v>2.5</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75</v>
      </c>
      <c r="G4" s="49">
        <v>1.25</v>
      </c>
      <c r="H4" s="50">
        <v>1.27</v>
      </c>
      <c r="I4" s="50" t="s">
        <v>197</v>
      </c>
      <c r="J4" s="51" t="s">
        <v>199</v>
      </c>
      <c r="K4" s="4"/>
      <c r="L4" s="49">
        <v>3</v>
      </c>
      <c r="M4" s="50">
        <v>3.7</v>
      </c>
      <c r="N4" s="51">
        <v>1</v>
      </c>
      <c r="P4" s="113">
        <v>3</v>
      </c>
      <c r="Q4" s="113">
        <f t="shared" ref="Q4:Q16" si="1">R3</f>
        <v>2.5</v>
      </c>
      <c r="R4" s="113">
        <v>4.5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2.5</v>
      </c>
      <c r="E5">
        <v>81</v>
      </c>
      <c r="G5" s="49">
        <v>1.35</v>
      </c>
      <c r="H5" s="50">
        <v>1.27</v>
      </c>
      <c r="I5" s="50" t="s">
        <v>197</v>
      </c>
      <c r="J5" s="51" t="s">
        <v>199</v>
      </c>
      <c r="K5" s="4"/>
      <c r="L5" s="49">
        <v>4</v>
      </c>
      <c r="M5" s="50">
        <v>5</v>
      </c>
      <c r="N5" s="51">
        <v>0</v>
      </c>
      <c r="P5" s="113">
        <v>4</v>
      </c>
      <c r="Q5" s="113">
        <f t="shared" si="1"/>
        <v>4.5</v>
      </c>
      <c r="R5" s="113">
        <v>6.5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v>
      </c>
      <c r="E6">
        <v>97</v>
      </c>
      <c r="G6" s="49">
        <v>2</v>
      </c>
      <c r="H6" s="50">
        <v>1.325</v>
      </c>
      <c r="I6" s="50" t="s">
        <v>197</v>
      </c>
      <c r="J6" s="51" t="s">
        <v>71</v>
      </c>
      <c r="K6" s="4"/>
      <c r="L6" s="49">
        <v>5</v>
      </c>
      <c r="M6" s="50">
        <v>6</v>
      </c>
      <c r="N6" s="51">
        <v>0</v>
      </c>
      <c r="P6" s="113">
        <v>5</v>
      </c>
      <c r="Q6" s="113">
        <f t="shared" si="1"/>
        <v>6.5</v>
      </c>
      <c r="R6" s="113">
        <v>7.7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8.3140000000000001</v>
      </c>
      <c r="D7">
        <v>3</v>
      </c>
      <c r="E7">
        <v>96</v>
      </c>
      <c r="G7" s="49">
        <v>2.7149999999999999</v>
      </c>
      <c r="H7" s="50">
        <v>1.1100000000000001</v>
      </c>
      <c r="I7" s="50" t="s">
        <v>200</v>
      </c>
      <c r="J7" s="51" t="s">
        <v>199</v>
      </c>
      <c r="K7" s="4"/>
      <c r="L7" s="49">
        <v>6</v>
      </c>
      <c r="M7" s="50">
        <v>7.3</v>
      </c>
      <c r="N7" s="51">
        <v>1</v>
      </c>
      <c r="P7" s="113">
        <v>6</v>
      </c>
      <c r="Q7" s="113">
        <f t="shared" si="1"/>
        <v>7.7</v>
      </c>
      <c r="R7" s="113">
        <v>10.3</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8.3140000000000001</v>
      </c>
      <c r="C8">
        <v>8.6289999999999996</v>
      </c>
      <c r="D8">
        <v>3</v>
      </c>
      <c r="E8">
        <v>74</v>
      </c>
      <c r="G8" s="49">
        <v>2.8149999999999999</v>
      </c>
      <c r="H8" s="50">
        <v>1.23</v>
      </c>
      <c r="I8" s="50" t="s">
        <v>200</v>
      </c>
      <c r="J8" s="51" t="s">
        <v>199</v>
      </c>
      <c r="K8" s="4"/>
      <c r="L8" s="49">
        <v>7</v>
      </c>
      <c r="M8" s="50">
        <v>10</v>
      </c>
      <c r="N8" s="51">
        <v>0</v>
      </c>
      <c r="P8" s="113">
        <v>7</v>
      </c>
      <c r="Q8" s="113">
        <f t="shared" si="1"/>
        <v>10.3</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8.6289999999999996</v>
      </c>
      <c r="C9">
        <v>8.9429999999999996</v>
      </c>
      <c r="D9">
        <v>3</v>
      </c>
      <c r="E9">
        <v>73</v>
      </c>
      <c r="G9" s="49">
        <v>2.8849999999999998</v>
      </c>
      <c r="H9" s="50">
        <v>1.1100000000000001</v>
      </c>
      <c r="I9" s="50" t="s">
        <v>200</v>
      </c>
      <c r="J9" s="51" t="s">
        <v>199</v>
      </c>
      <c r="K9" s="4"/>
      <c r="L9" s="49">
        <v>8</v>
      </c>
      <c r="M9" s="50">
        <v>12.93</v>
      </c>
      <c r="N9" s="51">
        <v>1</v>
      </c>
      <c r="P9" s="113">
        <v>8</v>
      </c>
      <c r="Q9" s="113">
        <f t="shared" si="1"/>
        <v>13.5</v>
      </c>
      <c r="R9" s="113">
        <v>19</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122"/>
    </row>
    <row r="10" spans="2:33" x14ac:dyDescent="0.25">
      <c r="B10">
        <v>8.9429999999999996</v>
      </c>
      <c r="C10">
        <v>9.19</v>
      </c>
      <c r="D10">
        <v>2.3570000000000002</v>
      </c>
      <c r="E10">
        <v>73</v>
      </c>
      <c r="G10" s="49">
        <v>2.89</v>
      </c>
      <c r="H10" s="50">
        <v>1.23</v>
      </c>
      <c r="I10" s="50" t="s">
        <v>200</v>
      </c>
      <c r="J10" s="51" t="s">
        <v>199</v>
      </c>
      <c r="K10" s="4"/>
      <c r="L10" s="49">
        <v>9</v>
      </c>
      <c r="M10" s="50">
        <v>17.399999999999999</v>
      </c>
      <c r="N10" s="51">
        <v>0</v>
      </c>
      <c r="P10" s="113">
        <v>9</v>
      </c>
      <c r="Q10" s="113">
        <f t="shared" si="1"/>
        <v>19</v>
      </c>
      <c r="R10" s="113">
        <v>22</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122"/>
    </row>
    <row r="11" spans="2:33" x14ac:dyDescent="0.25">
      <c r="B11">
        <v>9.19</v>
      </c>
      <c r="C11">
        <v>9.4</v>
      </c>
      <c r="D11">
        <v>2</v>
      </c>
      <c r="E11">
        <v>85</v>
      </c>
      <c r="G11" s="49">
        <v>3.165</v>
      </c>
      <c r="H11" s="50">
        <v>1.23</v>
      </c>
      <c r="I11" s="50" t="s">
        <v>200</v>
      </c>
      <c r="J11" s="51" t="s">
        <v>199</v>
      </c>
      <c r="K11" s="4"/>
      <c r="L11" s="49">
        <v>10</v>
      </c>
      <c r="M11" s="50">
        <v>25</v>
      </c>
      <c r="N11" s="51">
        <v>0</v>
      </c>
      <c r="P11" s="113">
        <v>10</v>
      </c>
      <c r="Q11" s="113">
        <f t="shared" si="1"/>
        <v>22</v>
      </c>
      <c r="R11" s="113">
        <v>23.5</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2">
        <v>2</v>
      </c>
    </row>
    <row r="12" spans="2:33" x14ac:dyDescent="0.25">
      <c r="B12">
        <v>9.4</v>
      </c>
      <c r="C12">
        <v>9.4</v>
      </c>
      <c r="D12">
        <v>2</v>
      </c>
      <c r="E12">
        <v>85</v>
      </c>
      <c r="G12" s="49">
        <v>3.24</v>
      </c>
      <c r="H12" s="50">
        <v>1.23</v>
      </c>
      <c r="I12" s="50" t="s">
        <v>200</v>
      </c>
      <c r="J12" s="51" t="s">
        <v>199</v>
      </c>
      <c r="K12" s="4"/>
      <c r="L12" s="49">
        <v>11</v>
      </c>
      <c r="M12" s="50">
        <v>34</v>
      </c>
      <c r="N12" s="51">
        <v>0</v>
      </c>
      <c r="P12" s="113">
        <v>11</v>
      </c>
      <c r="Q12" s="113">
        <f t="shared" si="1"/>
        <v>23.5</v>
      </c>
      <c r="R12" s="113">
        <v>29</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2">
        <v>2</v>
      </c>
    </row>
    <row r="13" spans="2:33" x14ac:dyDescent="0.25">
      <c r="B13">
        <v>9.4</v>
      </c>
      <c r="C13">
        <v>9.4</v>
      </c>
      <c r="D13">
        <v>2.6429999999999998</v>
      </c>
      <c r="E13">
        <v>73</v>
      </c>
      <c r="G13" s="49">
        <v>3.3</v>
      </c>
      <c r="H13" s="50">
        <v>3</v>
      </c>
      <c r="I13" s="50" t="s">
        <v>198</v>
      </c>
      <c r="J13" s="51" t="s">
        <v>199</v>
      </c>
      <c r="K13" s="4"/>
      <c r="L13" s="49">
        <v>12</v>
      </c>
      <c r="M13" s="50">
        <v>51</v>
      </c>
      <c r="N13" s="51">
        <v>0</v>
      </c>
      <c r="P13" s="113">
        <v>12</v>
      </c>
      <c r="Q13" s="113">
        <f t="shared" si="1"/>
        <v>29</v>
      </c>
      <c r="R13" s="113">
        <v>32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2">
        <v>2</v>
      </c>
    </row>
    <row r="14" spans="2:33" ht="15.75" thickBot="1" x14ac:dyDescent="0.3">
      <c r="B14">
        <v>9.4</v>
      </c>
      <c r="C14">
        <v>9.4</v>
      </c>
      <c r="D14">
        <v>3</v>
      </c>
      <c r="E14">
        <v>75</v>
      </c>
      <c r="G14" s="49">
        <v>3.4</v>
      </c>
      <c r="H14" s="50">
        <v>3</v>
      </c>
      <c r="I14" s="50" t="s">
        <v>198</v>
      </c>
      <c r="J14" s="51" t="s">
        <v>199</v>
      </c>
      <c r="K14" s="4"/>
      <c r="L14" s="110">
        <v>13</v>
      </c>
      <c r="M14" s="111">
        <f>SUM(D2:D36)-5</f>
        <v>70.5</v>
      </c>
      <c r="N14" s="112">
        <v>0</v>
      </c>
      <c r="P14" s="113">
        <v>13</v>
      </c>
      <c r="Q14" s="113">
        <f t="shared" si="1"/>
        <v>32</v>
      </c>
      <c r="R14" s="113">
        <v>40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9.4</v>
      </c>
      <c r="C15">
        <v>9.4</v>
      </c>
      <c r="D15">
        <v>3</v>
      </c>
      <c r="E15">
        <v>82</v>
      </c>
      <c r="G15" s="49">
        <v>3.6819999999999999</v>
      </c>
      <c r="H15" s="50">
        <v>1.07</v>
      </c>
      <c r="I15" s="50" t="s">
        <v>200</v>
      </c>
      <c r="J15" s="51" t="s">
        <v>199</v>
      </c>
      <c r="K15" s="4"/>
      <c r="P15" s="113">
        <v>14</v>
      </c>
      <c r="Q15" s="113">
        <f t="shared" si="1"/>
        <v>40</v>
      </c>
      <c r="R15" s="113">
        <v>67</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9.4</v>
      </c>
      <c r="C16">
        <v>9.4</v>
      </c>
      <c r="D16">
        <v>3</v>
      </c>
      <c r="E16">
        <v>92</v>
      </c>
      <c r="G16" s="49">
        <v>3.6970000000000001</v>
      </c>
      <c r="H16" s="50">
        <v>1.07</v>
      </c>
      <c r="I16" s="50" t="s">
        <v>200</v>
      </c>
      <c r="J16" s="51" t="s">
        <v>199</v>
      </c>
      <c r="K16" s="4"/>
      <c r="P16" s="113">
        <v>15</v>
      </c>
      <c r="Q16" s="113">
        <f t="shared" si="1"/>
        <v>67</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9.4</v>
      </c>
      <c r="C17">
        <v>9.4</v>
      </c>
      <c r="D17">
        <v>3</v>
      </c>
      <c r="E17">
        <v>87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9.4</v>
      </c>
      <c r="C18">
        <v>9.4</v>
      </c>
      <c r="D18">
        <v>3</v>
      </c>
      <c r="E18">
        <v>91</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9.4</v>
      </c>
      <c r="C19">
        <v>9.4</v>
      </c>
      <c r="D19">
        <v>3</v>
      </c>
      <c r="E19">
        <v>91</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9.4</v>
      </c>
      <c r="C20">
        <v>9.4</v>
      </c>
      <c r="D20">
        <v>3</v>
      </c>
      <c r="E20">
        <v>89</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9.4</v>
      </c>
      <c r="C21">
        <v>9.4</v>
      </c>
      <c r="D21">
        <v>3</v>
      </c>
      <c r="E21">
        <v>85</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9.4</v>
      </c>
      <c r="C22">
        <v>9.4</v>
      </c>
      <c r="D22">
        <v>3</v>
      </c>
      <c r="E22">
        <v>74</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9.4</v>
      </c>
      <c r="C23">
        <v>9.4</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9.4</v>
      </c>
      <c r="C24">
        <v>9.4</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9.4</v>
      </c>
      <c r="C25">
        <v>9.4</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9.4</v>
      </c>
      <c r="C26">
        <v>9.4</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9.4</v>
      </c>
      <c r="C27">
        <v>9.4</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9.4</v>
      </c>
      <c r="C28">
        <v>9.4</v>
      </c>
      <c r="D28">
        <v>2</v>
      </c>
      <c r="E28">
        <v>94</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3"/>
      <c r="C29" s="4"/>
      <c r="D29" s="4"/>
      <c r="E29" s="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3"/>
      <c r="C30" s="4"/>
      <c r="D30" s="4"/>
      <c r="E30" s="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387" priority="4">
      <formula>$T2="Stevens"</formula>
    </cfRule>
  </conditionalFormatting>
  <conditionalFormatting sqref="U2:X16">
    <cfRule type="expression" dxfId="386" priority="3">
      <formula>$T2="Alm_Hamre"</formula>
    </cfRule>
  </conditionalFormatting>
  <conditionalFormatting sqref="U2:X16">
    <cfRule type="expression" dxfId="385" priority="2">
      <formula>$T2="ICP_18"</formula>
    </cfRule>
  </conditionalFormatting>
  <conditionalFormatting sqref="U2:X16">
    <cfRule type="expression" dxfId="384" priority="1">
      <formula>$T$2="Stevens"</formula>
    </cfRule>
  </conditionalFormatting>
  <dataValidations count="2">
    <dataValidation type="list" allowBlank="1" showInputMessage="1" showErrorMessage="1" sqref="T2:T16" xr:uid="{FD299636-49EB-49AE-B660-21093008BE28}">
      <formula1>$A$60:$A$63</formula1>
    </dataValidation>
    <dataValidation type="list" allowBlank="1" showInputMessage="1" showErrorMessage="1" sqref="S2:S16" xr:uid="{22B9B137-77BF-4430-BB58-E676D32A3BF4}">
      <formula1>$A$67:$A$71</formula1>
    </dataValidation>
  </dataValidations>
  <pageMargins left="0.7" right="0.7" top="0.75" bottom="0.75" header="0.3" footer="0.3"/>
  <pageSetup paperSize="9" orientation="portrait" horizontalDpi="300" verticalDpi="300" r:id="rId1"/>
  <legacyDrawing r:id="rId2"/>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24C4-F402-438E-BF81-859EB3F0058D}">
  <sheetPr codeName="Sheet26"/>
  <dimension ref="A1:AG71"/>
  <sheetViews>
    <sheetView zoomScale="70" zoomScaleNormal="70" workbookViewId="0"/>
  </sheetViews>
  <sheetFormatPr defaultRowHeight="15" x14ac:dyDescent="0.25"/>
  <cols>
    <col min="4" max="4" width="12.42578125" customWidth="1"/>
    <col min="13" max="13" width="18.140625" bestFit="1" customWidth="1"/>
    <col min="19" max="19" width="13.425781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3</v>
      </c>
      <c r="E2">
        <v>87</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3</v>
      </c>
      <c r="E3">
        <v>75</v>
      </c>
      <c r="G3" s="49">
        <v>1.1000000000000001</v>
      </c>
      <c r="H3" s="50">
        <v>3</v>
      </c>
      <c r="I3" s="50" t="s">
        <v>198</v>
      </c>
      <c r="J3" s="51" t="s">
        <v>199</v>
      </c>
      <c r="K3" s="4"/>
      <c r="L3" s="49">
        <v>2</v>
      </c>
      <c r="M3" s="50">
        <v>3</v>
      </c>
      <c r="N3" s="51">
        <v>0</v>
      </c>
      <c r="P3" s="113">
        <v>2</v>
      </c>
      <c r="Q3" s="113">
        <f>R2</f>
        <v>0.8</v>
      </c>
      <c r="R3" s="113">
        <v>2.5</v>
      </c>
      <c r="S3" s="113" t="s">
        <v>224</v>
      </c>
      <c r="T3" s="105" t="s">
        <v>227</v>
      </c>
      <c r="U3" s="105">
        <v>0.5</v>
      </c>
      <c r="V3" s="105">
        <v>0.25</v>
      </c>
      <c r="W3" s="105">
        <v>2.5</v>
      </c>
      <c r="X3" s="105">
        <v>2.5</v>
      </c>
      <c r="Y3" s="105">
        <v>0</v>
      </c>
      <c r="Z3" s="105">
        <v>0</v>
      </c>
      <c r="AA3" s="105">
        <v>0</v>
      </c>
      <c r="AB3" s="105">
        <v>9</v>
      </c>
      <c r="AC3" s="105">
        <v>0.8</v>
      </c>
      <c r="AD3" s="31">
        <v>1.25</v>
      </c>
      <c r="AE3" s="31">
        <f t="shared" ref="AE3:AE16" si="0">IF(T3="Alm_Hamre_2018",1.5,369/102)</f>
        <v>1.5</v>
      </c>
      <c r="AF3" s="31">
        <v>0.8</v>
      </c>
    </row>
    <row r="4" spans="2:33" x14ac:dyDescent="0.25">
      <c r="B4">
        <v>8</v>
      </c>
      <c r="C4">
        <v>8</v>
      </c>
      <c r="D4">
        <v>3</v>
      </c>
      <c r="E4">
        <v>75</v>
      </c>
      <c r="G4" s="49">
        <v>1.25</v>
      </c>
      <c r="H4" s="50">
        <v>1.27</v>
      </c>
      <c r="I4" s="50" t="s">
        <v>197</v>
      </c>
      <c r="J4" s="51" t="s">
        <v>199</v>
      </c>
      <c r="K4" s="4"/>
      <c r="L4" s="49">
        <v>3</v>
      </c>
      <c r="M4" s="50">
        <v>3.7</v>
      </c>
      <c r="N4" s="51">
        <v>1</v>
      </c>
      <c r="P4" s="113">
        <v>3</v>
      </c>
      <c r="Q4" s="113">
        <f t="shared" ref="Q4:Q16" si="1">R3</f>
        <v>2.5</v>
      </c>
      <c r="R4" s="113">
        <v>4.5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2.5</v>
      </c>
      <c r="E5">
        <v>81</v>
      </c>
      <c r="G5" s="49">
        <v>1.35</v>
      </c>
      <c r="H5" s="50">
        <v>1.27</v>
      </c>
      <c r="I5" s="50" t="s">
        <v>197</v>
      </c>
      <c r="J5" s="51" t="s">
        <v>199</v>
      </c>
      <c r="K5" s="4"/>
      <c r="L5" s="49">
        <v>4</v>
      </c>
      <c r="M5" s="50">
        <v>5</v>
      </c>
      <c r="N5" s="51">
        <v>0</v>
      </c>
      <c r="P5" s="113">
        <v>4</v>
      </c>
      <c r="Q5" s="113">
        <f t="shared" si="1"/>
        <v>4.5</v>
      </c>
      <c r="R5" s="113">
        <v>6.5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v>
      </c>
      <c r="E6">
        <v>97</v>
      </c>
      <c r="G6" s="49">
        <v>2</v>
      </c>
      <c r="H6" s="50">
        <v>1.325</v>
      </c>
      <c r="I6" s="50" t="s">
        <v>197</v>
      </c>
      <c r="J6" s="51" t="s">
        <v>71</v>
      </c>
      <c r="K6" s="4"/>
      <c r="L6" s="49">
        <v>5</v>
      </c>
      <c r="M6" s="50">
        <v>6</v>
      </c>
      <c r="N6" s="51">
        <v>0</v>
      </c>
      <c r="P6" s="113">
        <v>5</v>
      </c>
      <c r="Q6" s="113">
        <f t="shared" si="1"/>
        <v>6.5</v>
      </c>
      <c r="R6" s="113">
        <v>7.7</v>
      </c>
      <c r="S6" s="113" t="s">
        <v>224</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8.3140000000000001</v>
      </c>
      <c r="D7">
        <v>3</v>
      </c>
      <c r="E7">
        <v>96</v>
      </c>
      <c r="G7" s="49">
        <v>2.7149999999999999</v>
      </c>
      <c r="H7" s="50">
        <v>1.1100000000000001</v>
      </c>
      <c r="I7" s="50" t="s">
        <v>200</v>
      </c>
      <c r="J7" s="51" t="s">
        <v>199</v>
      </c>
      <c r="K7" s="4"/>
      <c r="L7" s="49">
        <v>6</v>
      </c>
      <c r="M7" s="50">
        <v>7.3</v>
      </c>
      <c r="N7" s="51">
        <v>1</v>
      </c>
      <c r="P7" s="113">
        <v>6</v>
      </c>
      <c r="Q7" s="113">
        <f t="shared" si="1"/>
        <v>7.7</v>
      </c>
      <c r="R7" s="113">
        <v>10.3</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8.3140000000000001</v>
      </c>
      <c r="C8">
        <v>8.6289999999999996</v>
      </c>
      <c r="D8">
        <v>3</v>
      </c>
      <c r="E8">
        <v>74</v>
      </c>
      <c r="G8" s="49">
        <v>2.8149999999999999</v>
      </c>
      <c r="H8" s="50">
        <v>1.23</v>
      </c>
      <c r="I8" s="50" t="s">
        <v>200</v>
      </c>
      <c r="J8" s="51" t="s">
        <v>199</v>
      </c>
      <c r="K8" s="4"/>
      <c r="L8" s="49">
        <v>7</v>
      </c>
      <c r="M8" s="50">
        <v>10</v>
      </c>
      <c r="N8" s="51">
        <v>0</v>
      </c>
      <c r="P8" s="113">
        <v>7</v>
      </c>
      <c r="Q8" s="113">
        <f t="shared" si="1"/>
        <v>10.3</v>
      </c>
      <c r="R8" s="113">
        <v>13.5</v>
      </c>
      <c r="S8" s="113" t="s">
        <v>223</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8.6289999999999996</v>
      </c>
      <c r="C9">
        <v>8.9429999999999996</v>
      </c>
      <c r="D9">
        <v>3</v>
      </c>
      <c r="E9">
        <v>73</v>
      </c>
      <c r="G9" s="49">
        <v>2.8849999999999998</v>
      </c>
      <c r="H9" s="50">
        <v>1.1100000000000001</v>
      </c>
      <c r="I9" s="50" t="s">
        <v>200</v>
      </c>
      <c r="J9" s="51" t="s">
        <v>199</v>
      </c>
      <c r="K9" s="4"/>
      <c r="L9" s="49">
        <v>8</v>
      </c>
      <c r="M9" s="50">
        <v>12.93</v>
      </c>
      <c r="N9" s="51">
        <v>1</v>
      </c>
      <c r="P9" s="113">
        <v>8</v>
      </c>
      <c r="Q9" s="113">
        <f t="shared" si="1"/>
        <v>13.5</v>
      </c>
      <c r="R9" s="113">
        <v>19</v>
      </c>
      <c r="S9" s="113" t="s">
        <v>223</v>
      </c>
      <c r="T9" s="105" t="s">
        <v>227</v>
      </c>
      <c r="U9" s="105">
        <v>0.5</v>
      </c>
      <c r="V9" s="105">
        <v>0.25</v>
      </c>
      <c r="W9" s="105">
        <v>2.5</v>
      </c>
      <c r="X9" s="105">
        <v>2.5</v>
      </c>
      <c r="Y9" s="105">
        <v>0</v>
      </c>
      <c r="Z9" s="105">
        <v>0</v>
      </c>
      <c r="AA9" s="105">
        <v>0</v>
      </c>
      <c r="AB9" s="105">
        <v>9</v>
      </c>
      <c r="AC9" s="105">
        <v>0.8</v>
      </c>
      <c r="AD9" s="31">
        <v>1.25</v>
      </c>
      <c r="AE9" s="31">
        <f t="shared" si="0"/>
        <v>1.5</v>
      </c>
      <c r="AF9" s="31">
        <v>0.8</v>
      </c>
      <c r="AG9" s="31"/>
    </row>
    <row r="10" spans="2:33" x14ac:dyDescent="0.25">
      <c r="B10">
        <v>8.9429999999999996</v>
      </c>
      <c r="C10">
        <v>9.19</v>
      </c>
      <c r="D10">
        <v>2.3570000000000002</v>
      </c>
      <c r="E10">
        <v>73</v>
      </c>
      <c r="G10" s="49">
        <v>2.89</v>
      </c>
      <c r="H10" s="50">
        <v>1.23</v>
      </c>
      <c r="I10" s="50" t="s">
        <v>200</v>
      </c>
      <c r="J10" s="51" t="s">
        <v>199</v>
      </c>
      <c r="K10" s="4"/>
      <c r="L10" s="49">
        <v>9</v>
      </c>
      <c r="M10" s="50">
        <v>17.399999999999999</v>
      </c>
      <c r="N10" s="51">
        <v>0</v>
      </c>
      <c r="P10" s="113">
        <v>9</v>
      </c>
      <c r="Q10" s="113">
        <f t="shared" si="1"/>
        <v>19</v>
      </c>
      <c r="R10" s="113">
        <v>22</v>
      </c>
      <c r="S10" s="113" t="s">
        <v>223</v>
      </c>
      <c r="T10" s="105" t="s">
        <v>227</v>
      </c>
      <c r="U10" s="105">
        <v>0.5</v>
      </c>
      <c r="V10" s="105">
        <v>0.25</v>
      </c>
      <c r="W10" s="105">
        <v>2.5</v>
      </c>
      <c r="X10" s="105">
        <v>2.5</v>
      </c>
      <c r="Y10" s="105">
        <v>0</v>
      </c>
      <c r="Z10" s="105">
        <v>0</v>
      </c>
      <c r="AA10" s="105">
        <v>0</v>
      </c>
      <c r="AB10" s="105">
        <v>9</v>
      </c>
      <c r="AC10" s="105">
        <v>0.8</v>
      </c>
      <c r="AD10" s="31">
        <v>1.25</v>
      </c>
      <c r="AE10" s="31">
        <f t="shared" si="0"/>
        <v>1.5</v>
      </c>
      <c r="AF10" s="31">
        <v>1.25</v>
      </c>
      <c r="AG10" s="31"/>
    </row>
    <row r="11" spans="2:33" x14ac:dyDescent="0.25">
      <c r="B11">
        <v>9.19</v>
      </c>
      <c r="C11">
        <v>9.4</v>
      </c>
      <c r="D11">
        <v>2</v>
      </c>
      <c r="E11">
        <v>85</v>
      </c>
      <c r="G11" s="49">
        <v>3.165</v>
      </c>
      <c r="H11" s="50">
        <v>1.23</v>
      </c>
      <c r="I11" s="50" t="s">
        <v>200</v>
      </c>
      <c r="J11" s="51" t="s">
        <v>199</v>
      </c>
      <c r="K11" s="4"/>
      <c r="L11" s="49">
        <v>10</v>
      </c>
      <c r="M11" s="50">
        <v>25</v>
      </c>
      <c r="N11" s="51">
        <v>0</v>
      </c>
      <c r="P11" s="113">
        <v>10</v>
      </c>
      <c r="Q11" s="113">
        <f t="shared" si="1"/>
        <v>22</v>
      </c>
      <c r="R11" s="113">
        <v>23.5</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9.4</v>
      </c>
      <c r="C12">
        <v>9.4</v>
      </c>
      <c r="D12">
        <v>2</v>
      </c>
      <c r="E12">
        <v>85</v>
      </c>
      <c r="G12" s="49">
        <v>3.24</v>
      </c>
      <c r="H12" s="50">
        <v>1.23</v>
      </c>
      <c r="I12" s="50" t="s">
        <v>200</v>
      </c>
      <c r="J12" s="51" t="s">
        <v>199</v>
      </c>
      <c r="K12" s="4"/>
      <c r="L12" s="49">
        <v>11</v>
      </c>
      <c r="M12" s="50">
        <v>34</v>
      </c>
      <c r="N12" s="51">
        <v>0</v>
      </c>
      <c r="P12" s="113">
        <v>11</v>
      </c>
      <c r="Q12" s="113">
        <f t="shared" si="1"/>
        <v>23.5</v>
      </c>
      <c r="R12" s="113">
        <v>29</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v>
      </c>
      <c r="C13">
        <v>9.4</v>
      </c>
      <c r="D13">
        <v>2.6429999999999998</v>
      </c>
      <c r="E13">
        <v>73</v>
      </c>
      <c r="G13" s="49">
        <v>3.3</v>
      </c>
      <c r="H13" s="50">
        <v>3</v>
      </c>
      <c r="I13" s="50" t="s">
        <v>198</v>
      </c>
      <c r="J13" s="51" t="s">
        <v>199</v>
      </c>
      <c r="K13" s="4"/>
      <c r="L13" s="49">
        <v>12</v>
      </c>
      <c r="M13" s="50">
        <v>51</v>
      </c>
      <c r="N13" s="51">
        <v>0</v>
      </c>
      <c r="P13" s="113">
        <v>12</v>
      </c>
      <c r="Q13" s="113">
        <f t="shared" si="1"/>
        <v>29</v>
      </c>
      <c r="R13" s="113">
        <v>32</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9.4</v>
      </c>
      <c r="C14">
        <v>9.4</v>
      </c>
      <c r="D14">
        <v>3</v>
      </c>
      <c r="E14">
        <v>75</v>
      </c>
      <c r="G14" s="49">
        <v>3.4</v>
      </c>
      <c r="H14" s="50">
        <v>3</v>
      </c>
      <c r="I14" s="50" t="s">
        <v>198</v>
      </c>
      <c r="J14" s="51" t="s">
        <v>199</v>
      </c>
      <c r="K14" s="4"/>
      <c r="L14" s="110">
        <v>13</v>
      </c>
      <c r="M14" s="111">
        <f>SUM(D2:D36)-5</f>
        <v>70.5</v>
      </c>
      <c r="N14" s="112">
        <v>0</v>
      </c>
      <c r="P14" s="113">
        <v>13</v>
      </c>
      <c r="Q14" s="113">
        <f t="shared" si="1"/>
        <v>32</v>
      </c>
      <c r="R14" s="113">
        <v>40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c r="AG14" s="31"/>
    </row>
    <row r="15" spans="2:33" x14ac:dyDescent="0.25">
      <c r="B15">
        <v>9.4</v>
      </c>
      <c r="C15">
        <v>9.4</v>
      </c>
      <c r="D15">
        <v>3</v>
      </c>
      <c r="E15">
        <v>82</v>
      </c>
      <c r="G15" s="49">
        <v>3.6819999999999999</v>
      </c>
      <c r="H15" s="50">
        <v>1.07</v>
      </c>
      <c r="I15" s="50" t="s">
        <v>200</v>
      </c>
      <c r="J15" s="51" t="s">
        <v>199</v>
      </c>
      <c r="K15" s="4"/>
      <c r="P15" s="113">
        <v>14</v>
      </c>
      <c r="Q15" s="113">
        <f t="shared" si="1"/>
        <v>40</v>
      </c>
      <c r="R15" s="113">
        <v>67</v>
      </c>
      <c r="S15" s="113" t="s">
        <v>224</v>
      </c>
      <c r="T15" s="105" t="s">
        <v>227</v>
      </c>
      <c r="U15" s="105">
        <v>0.5</v>
      </c>
      <c r="V15" s="105">
        <v>0.25</v>
      </c>
      <c r="W15" s="105">
        <v>2.5</v>
      </c>
      <c r="X15" s="105">
        <v>2.5</v>
      </c>
      <c r="Y15" s="105">
        <v>0</v>
      </c>
      <c r="Z15" s="105">
        <v>0</v>
      </c>
      <c r="AA15" s="105">
        <v>0</v>
      </c>
      <c r="AB15" s="105">
        <v>9</v>
      </c>
      <c r="AC15" s="105">
        <v>0.8</v>
      </c>
      <c r="AD15" s="31">
        <v>1.25</v>
      </c>
      <c r="AE15" s="31">
        <f t="shared" si="0"/>
        <v>1.5</v>
      </c>
      <c r="AF15" s="31">
        <v>1.5</v>
      </c>
    </row>
    <row r="16" spans="2:33" x14ac:dyDescent="0.25">
      <c r="B16">
        <v>9.4</v>
      </c>
      <c r="C16">
        <v>9.4</v>
      </c>
      <c r="D16">
        <v>3</v>
      </c>
      <c r="E16">
        <v>92</v>
      </c>
      <c r="G16" s="49">
        <v>3.6970000000000001</v>
      </c>
      <c r="H16" s="50">
        <v>1.07</v>
      </c>
      <c r="I16" s="50" t="s">
        <v>200</v>
      </c>
      <c r="J16" s="51" t="s">
        <v>199</v>
      </c>
      <c r="K16" s="4"/>
      <c r="P16" s="113">
        <v>15</v>
      </c>
      <c r="Q16" s="113">
        <f t="shared" si="1"/>
        <v>67</v>
      </c>
      <c r="R16" s="113">
        <v>80</v>
      </c>
      <c r="S16" s="113" t="s">
        <v>224</v>
      </c>
      <c r="T16" s="105" t="s">
        <v>227</v>
      </c>
      <c r="U16" s="105">
        <v>0.5</v>
      </c>
      <c r="V16" s="105">
        <v>0.25</v>
      </c>
      <c r="W16" s="105">
        <v>2.5</v>
      </c>
      <c r="X16" s="105">
        <v>2.5</v>
      </c>
      <c r="Y16" s="105">
        <v>0</v>
      </c>
      <c r="Z16" s="105">
        <v>0</v>
      </c>
      <c r="AA16" s="105">
        <v>0</v>
      </c>
      <c r="AB16" s="105">
        <v>9</v>
      </c>
      <c r="AC16" s="105">
        <v>0.8</v>
      </c>
      <c r="AD16" s="31">
        <v>1.25</v>
      </c>
      <c r="AE16" s="31">
        <f t="shared" si="0"/>
        <v>1.5</v>
      </c>
      <c r="AF16" s="31">
        <v>1.5</v>
      </c>
    </row>
    <row r="17" spans="2:31" x14ac:dyDescent="0.25">
      <c r="B17">
        <v>9.4</v>
      </c>
      <c r="C17">
        <v>9.4</v>
      </c>
      <c r="D17">
        <v>3</v>
      </c>
      <c r="E17">
        <v>87</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9.4</v>
      </c>
      <c r="C18">
        <v>9.4</v>
      </c>
      <c r="D18">
        <v>3</v>
      </c>
      <c r="E18">
        <v>91</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9.4</v>
      </c>
      <c r="C19">
        <v>9.4</v>
      </c>
      <c r="D19">
        <v>3</v>
      </c>
      <c r="E19">
        <v>91</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9.4</v>
      </c>
      <c r="C20">
        <v>9.4</v>
      </c>
      <c r="D20">
        <v>3</v>
      </c>
      <c r="E20">
        <v>89</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9.4</v>
      </c>
      <c r="C21">
        <v>9.4</v>
      </c>
      <c r="D21">
        <v>3</v>
      </c>
      <c r="E21">
        <v>85</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9.4</v>
      </c>
      <c r="C22">
        <v>9.4</v>
      </c>
      <c r="D22">
        <v>3</v>
      </c>
      <c r="E22">
        <v>74</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9.4</v>
      </c>
      <c r="C23">
        <v>9.4</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9.4</v>
      </c>
      <c r="C24">
        <v>9.4</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9.4</v>
      </c>
      <c r="C25">
        <v>9.4</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9.4</v>
      </c>
      <c r="C26">
        <v>9.4</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9.4</v>
      </c>
      <c r="C27">
        <v>9.4</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9.4</v>
      </c>
      <c r="C28">
        <v>9.4</v>
      </c>
      <c r="D28">
        <v>2</v>
      </c>
      <c r="E28" s="121">
        <v>114</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s="3"/>
      <c r="C29" s="4"/>
      <c r="D29" s="4"/>
      <c r="E29" s="5"/>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s="3"/>
      <c r="C30" s="4"/>
      <c r="D30" s="4"/>
      <c r="E30" s="5"/>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6">
    <cfRule type="expression" dxfId="383" priority="4">
      <formula>$T2="Stevens"</formula>
    </cfRule>
  </conditionalFormatting>
  <conditionalFormatting sqref="U2:X16">
    <cfRule type="expression" dxfId="382" priority="3">
      <formula>$T2="Alm_Hamre"</formula>
    </cfRule>
  </conditionalFormatting>
  <conditionalFormatting sqref="U2:X16">
    <cfRule type="expression" dxfId="381" priority="2">
      <formula>$T2="ICP_18"</formula>
    </cfRule>
  </conditionalFormatting>
  <conditionalFormatting sqref="U2:X16">
    <cfRule type="expression" dxfId="380" priority="1">
      <formula>$T$2="Stevens"</formula>
    </cfRule>
  </conditionalFormatting>
  <dataValidations count="2">
    <dataValidation type="list" allowBlank="1" showInputMessage="1" showErrorMessage="1" sqref="S2:S16" xr:uid="{9074E337-1951-4D64-96BC-295FC243A61F}">
      <formula1>$A$67:$A$71</formula1>
    </dataValidation>
    <dataValidation type="list" allowBlank="1" showInputMessage="1" showErrorMessage="1" sqref="T2:T16" xr:uid="{C0C3CBC2-5D9E-4121-8536-CED36117DAA1}">
      <formula1>$A$60:$A$63</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84DF-3972-4D57-8D2C-06C88AD0666D}">
  <sheetPr>
    <tabColor rgb="FF7030A0"/>
  </sheetPr>
  <dimension ref="A1:AG71"/>
  <sheetViews>
    <sheetView zoomScale="85" zoomScaleNormal="85" workbookViewId="0">
      <selection activeCell="D2" sqref="D2"/>
    </sheetView>
  </sheetViews>
  <sheetFormatPr defaultColWidth="8.7109375" defaultRowHeight="15" x14ac:dyDescent="0.25"/>
  <cols>
    <col min="1" max="3" width="8.7109375" style="196"/>
    <col min="4" max="4" width="12.42578125" style="196" customWidth="1"/>
    <col min="5" max="12" width="8.7109375" style="196"/>
    <col min="13" max="13" width="18.140625" style="196" bestFit="1" customWidth="1"/>
    <col min="14" max="19" width="8.7109375" style="196"/>
    <col min="20" max="20" width="17.140625" style="196" customWidth="1"/>
    <col min="21" max="21" width="12.5703125" style="196" bestFit="1" customWidth="1"/>
    <col min="22" max="22" width="13.140625" style="196" bestFit="1" customWidth="1"/>
    <col min="23" max="25" width="8.7109375" style="196"/>
    <col min="26" max="26" width="12" style="196" customWidth="1"/>
    <col min="27" max="28" width="8.7109375" style="196"/>
    <col min="29" max="29" width="12" style="196" customWidth="1"/>
    <col min="30" max="30" width="10.85546875" style="196" customWidth="1"/>
    <col min="31" max="31" width="14.42578125" style="196" customWidth="1"/>
    <col min="32" max="32" width="11.5703125" style="196" customWidth="1"/>
    <col min="33" max="16384" width="8.7109375" style="196"/>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ht="15.75" thickBot="1" x14ac:dyDescent="0.3">
      <c r="B2" s="196">
        <v>3.5</v>
      </c>
      <c r="C2" s="196">
        <v>3.5</v>
      </c>
      <c r="D2" s="196">
        <v>12</v>
      </c>
      <c r="E2" s="196">
        <v>65</v>
      </c>
      <c r="G2" s="49">
        <v>0.215</v>
      </c>
      <c r="H2" s="50">
        <v>1.383</v>
      </c>
      <c r="I2" s="50" t="s">
        <v>197</v>
      </c>
      <c r="J2" s="51" t="s">
        <v>71</v>
      </c>
      <c r="K2" s="197"/>
      <c r="L2" s="107">
        <v>1</v>
      </c>
      <c r="M2" s="108">
        <v>0.1</v>
      </c>
      <c r="N2" s="109">
        <v>1</v>
      </c>
      <c r="P2" s="198">
        <v>1</v>
      </c>
      <c r="Q2" s="198">
        <v>0</v>
      </c>
      <c r="R2" s="198">
        <v>1.7</v>
      </c>
      <c r="S2" s="198" t="s">
        <v>223</v>
      </c>
      <c r="T2" s="104" t="s">
        <v>152</v>
      </c>
      <c r="U2" s="104">
        <v>0.5</v>
      </c>
      <c r="V2" s="104">
        <v>0.25</v>
      </c>
      <c r="W2" s="104">
        <v>2.5</v>
      </c>
      <c r="X2" s="104">
        <v>2.5</v>
      </c>
      <c r="Y2" s="104">
        <v>0</v>
      </c>
      <c r="Z2" s="104">
        <v>0</v>
      </c>
      <c r="AA2" s="105">
        <v>0</v>
      </c>
      <c r="AB2" s="104">
        <v>9</v>
      </c>
      <c r="AC2" s="104">
        <f>1/1.25</f>
        <v>0.8</v>
      </c>
      <c r="AD2" s="31">
        <v>1.25</v>
      </c>
      <c r="AE2" s="31">
        <f>IF(T2="Alm_Hamre_2018",1.5,369/102)</f>
        <v>3.6176470588235294</v>
      </c>
      <c r="AF2" s="31">
        <f>IF(S2="Clay",AC2,AD2)</f>
        <v>1.25</v>
      </c>
    </row>
    <row r="3" spans="2:33" ht="15.75" thickBot="1" x14ac:dyDescent="0.3">
      <c r="B3" s="196">
        <v>3.5</v>
      </c>
      <c r="C3" s="196">
        <v>3.5</v>
      </c>
      <c r="D3" s="196">
        <v>60</v>
      </c>
      <c r="E3" s="196">
        <v>50</v>
      </c>
      <c r="G3" s="49">
        <v>1.1000000000000001</v>
      </c>
      <c r="H3" s="50">
        <v>3</v>
      </c>
      <c r="I3" s="50" t="s">
        <v>198</v>
      </c>
      <c r="J3" s="51" t="s">
        <v>199</v>
      </c>
      <c r="K3" s="197"/>
      <c r="L3" s="49">
        <v>2</v>
      </c>
      <c r="M3" s="50">
        <v>3</v>
      </c>
      <c r="N3" s="51">
        <v>0</v>
      </c>
      <c r="P3" s="198">
        <v>2</v>
      </c>
      <c r="Q3" s="198">
        <f>R2</f>
        <v>1.7</v>
      </c>
      <c r="R3" s="198">
        <v>2.5</v>
      </c>
      <c r="S3" s="198" t="s">
        <v>224</v>
      </c>
      <c r="T3" s="104" t="s">
        <v>152</v>
      </c>
      <c r="U3" s="105">
        <v>0.5</v>
      </c>
      <c r="V3" s="105">
        <v>0.25</v>
      </c>
      <c r="W3" s="105">
        <v>2.5</v>
      </c>
      <c r="X3" s="105">
        <v>2.5</v>
      </c>
      <c r="Y3" s="105">
        <v>0</v>
      </c>
      <c r="Z3" s="105">
        <v>0</v>
      </c>
      <c r="AA3" s="105">
        <v>0</v>
      </c>
      <c r="AB3" s="105">
        <v>9</v>
      </c>
      <c r="AC3" s="105">
        <v>0.8</v>
      </c>
      <c r="AD3" s="31">
        <v>1.25</v>
      </c>
      <c r="AE3" s="31">
        <f t="shared" ref="AE3:AE11" si="0">IF(T3="Alm_Hamre_2018",1.5,369/102)</f>
        <v>3.6176470588235294</v>
      </c>
      <c r="AF3" s="31">
        <v>0.8</v>
      </c>
    </row>
    <row r="4" spans="2:33" ht="15.75" thickBot="1" x14ac:dyDescent="0.3">
      <c r="G4" s="49">
        <v>1.25</v>
      </c>
      <c r="H4" s="50">
        <v>1.27</v>
      </c>
      <c r="I4" s="50" t="s">
        <v>197</v>
      </c>
      <c r="J4" s="51" t="s">
        <v>199</v>
      </c>
      <c r="K4" s="197"/>
      <c r="L4" s="49">
        <v>3</v>
      </c>
      <c r="M4" s="50">
        <v>3.7</v>
      </c>
      <c r="N4" s="51">
        <v>0</v>
      </c>
      <c r="P4" s="198">
        <v>3</v>
      </c>
      <c r="Q4" s="198">
        <f t="shared" ref="Q4:Q11" si="1">R3</f>
        <v>2.5</v>
      </c>
      <c r="R4" s="198">
        <v>4</v>
      </c>
      <c r="S4" s="198" t="s">
        <v>223</v>
      </c>
      <c r="T4" s="104" t="s">
        <v>152</v>
      </c>
      <c r="U4" s="105">
        <v>0.5</v>
      </c>
      <c r="V4" s="105">
        <v>0.25</v>
      </c>
      <c r="W4" s="105">
        <v>2.5</v>
      </c>
      <c r="X4" s="105">
        <v>2.5</v>
      </c>
      <c r="Y4" s="105">
        <v>0</v>
      </c>
      <c r="Z4" s="105">
        <v>0</v>
      </c>
      <c r="AA4" s="105">
        <v>0</v>
      </c>
      <c r="AB4" s="105">
        <v>9</v>
      </c>
      <c r="AC4" s="105">
        <v>0.8</v>
      </c>
      <c r="AD4" s="31">
        <v>1.25</v>
      </c>
      <c r="AE4" s="31">
        <f t="shared" si="0"/>
        <v>3.6176470588235294</v>
      </c>
      <c r="AF4" s="31">
        <v>0.8</v>
      </c>
      <c r="AG4" s="31"/>
    </row>
    <row r="5" spans="2:33" ht="15.75" thickBot="1" x14ac:dyDescent="0.3">
      <c r="G5" s="49">
        <v>1.35</v>
      </c>
      <c r="H5" s="50">
        <v>1.27</v>
      </c>
      <c r="I5" s="50" t="s">
        <v>197</v>
      </c>
      <c r="J5" s="51" t="s">
        <v>199</v>
      </c>
      <c r="K5" s="197"/>
      <c r="L5" s="49">
        <v>4</v>
      </c>
      <c r="M5" s="50">
        <v>5</v>
      </c>
      <c r="N5" s="51">
        <v>0</v>
      </c>
      <c r="P5" s="198">
        <v>4</v>
      </c>
      <c r="Q5" s="198">
        <f t="shared" si="1"/>
        <v>4</v>
      </c>
      <c r="R5" s="198">
        <v>5.5</v>
      </c>
      <c r="S5" s="198" t="s">
        <v>223</v>
      </c>
      <c r="T5" s="104" t="s">
        <v>152</v>
      </c>
      <c r="U5" s="105">
        <v>0.5</v>
      </c>
      <c r="V5" s="105">
        <v>0.25</v>
      </c>
      <c r="W5" s="105">
        <v>2.5</v>
      </c>
      <c r="X5" s="105">
        <v>2.5</v>
      </c>
      <c r="Y5" s="105">
        <v>0</v>
      </c>
      <c r="Z5" s="105">
        <v>0</v>
      </c>
      <c r="AA5" s="105">
        <v>0</v>
      </c>
      <c r="AB5" s="105">
        <v>9</v>
      </c>
      <c r="AC5" s="105">
        <v>0.8</v>
      </c>
      <c r="AD5" s="31">
        <v>1.25</v>
      </c>
      <c r="AE5" s="31">
        <f t="shared" si="0"/>
        <v>3.6176470588235294</v>
      </c>
      <c r="AF5" s="31">
        <v>0.8</v>
      </c>
      <c r="AG5" s="31"/>
    </row>
    <row r="6" spans="2:33" ht="15.75" thickBot="1" x14ac:dyDescent="0.3">
      <c r="G6" s="49">
        <v>2</v>
      </c>
      <c r="H6" s="50">
        <v>1.325</v>
      </c>
      <c r="I6" s="50" t="s">
        <v>197</v>
      </c>
      <c r="J6" s="51" t="s">
        <v>71</v>
      </c>
      <c r="K6" s="197"/>
      <c r="L6" s="49">
        <v>5</v>
      </c>
      <c r="M6" s="50">
        <v>6</v>
      </c>
      <c r="N6" s="51">
        <v>0</v>
      </c>
      <c r="P6" s="198">
        <v>5</v>
      </c>
      <c r="Q6" s="198">
        <f t="shared" si="1"/>
        <v>5.5</v>
      </c>
      <c r="R6" s="198">
        <v>9</v>
      </c>
      <c r="S6" s="198" t="s">
        <v>224</v>
      </c>
      <c r="T6" s="104" t="s">
        <v>152</v>
      </c>
      <c r="U6" s="105">
        <v>0.5</v>
      </c>
      <c r="V6" s="105">
        <v>0.25</v>
      </c>
      <c r="W6" s="105">
        <v>2.5</v>
      </c>
      <c r="X6" s="105">
        <v>2.5</v>
      </c>
      <c r="Y6" s="105">
        <v>0</v>
      </c>
      <c r="Z6" s="105">
        <v>0</v>
      </c>
      <c r="AA6" s="105">
        <v>0</v>
      </c>
      <c r="AB6" s="105">
        <v>9</v>
      </c>
      <c r="AC6" s="105">
        <v>0.8</v>
      </c>
      <c r="AD6" s="31">
        <v>1.25</v>
      </c>
      <c r="AE6" s="31">
        <f t="shared" si="0"/>
        <v>3.6176470588235294</v>
      </c>
      <c r="AF6" s="31">
        <v>0.8</v>
      </c>
    </row>
    <row r="7" spans="2:33" ht="15.75" thickBot="1" x14ac:dyDescent="0.3">
      <c r="G7" s="49">
        <v>2.7149999999999999</v>
      </c>
      <c r="H7" s="50">
        <v>1.1100000000000001</v>
      </c>
      <c r="I7" s="50" t="s">
        <v>200</v>
      </c>
      <c r="J7" s="51" t="s">
        <v>199</v>
      </c>
      <c r="K7" s="197"/>
      <c r="L7" s="49">
        <v>6</v>
      </c>
      <c r="M7" s="50">
        <v>7.3</v>
      </c>
      <c r="N7" s="51">
        <v>0</v>
      </c>
      <c r="P7" s="198">
        <v>6</v>
      </c>
      <c r="Q7" s="198">
        <f t="shared" si="1"/>
        <v>9</v>
      </c>
      <c r="R7" s="198">
        <v>14</v>
      </c>
      <c r="S7" s="198" t="s">
        <v>223</v>
      </c>
      <c r="T7" s="104" t="s">
        <v>152</v>
      </c>
      <c r="U7" s="105">
        <v>0.5</v>
      </c>
      <c r="V7" s="105">
        <v>0.25</v>
      </c>
      <c r="W7" s="105">
        <v>2.5</v>
      </c>
      <c r="X7" s="105">
        <v>2.5</v>
      </c>
      <c r="Y7" s="105">
        <v>0</v>
      </c>
      <c r="Z7" s="105">
        <v>0</v>
      </c>
      <c r="AA7" s="105">
        <v>0</v>
      </c>
      <c r="AB7" s="105">
        <v>9</v>
      </c>
      <c r="AC7" s="105">
        <v>0.8</v>
      </c>
      <c r="AD7" s="31">
        <v>1.25</v>
      </c>
      <c r="AE7" s="31">
        <f t="shared" si="0"/>
        <v>3.6176470588235294</v>
      </c>
      <c r="AF7" s="31">
        <v>0.8</v>
      </c>
    </row>
    <row r="8" spans="2:33" ht="15.75" thickBot="1" x14ac:dyDescent="0.3">
      <c r="G8" s="49">
        <v>2.8149999999999999</v>
      </c>
      <c r="H8" s="50">
        <v>1.23</v>
      </c>
      <c r="I8" s="50" t="s">
        <v>200</v>
      </c>
      <c r="J8" s="51" t="s">
        <v>199</v>
      </c>
      <c r="K8" s="197"/>
      <c r="L8" s="49">
        <v>7</v>
      </c>
      <c r="M8" s="50">
        <v>10</v>
      </c>
      <c r="N8" s="51">
        <v>0</v>
      </c>
      <c r="P8" s="198">
        <v>7</v>
      </c>
      <c r="Q8" s="198">
        <f t="shared" si="1"/>
        <v>14</v>
      </c>
      <c r="R8" s="198">
        <v>25</v>
      </c>
      <c r="S8" s="198" t="s">
        <v>224</v>
      </c>
      <c r="T8" s="104" t="s">
        <v>152</v>
      </c>
      <c r="U8" s="105">
        <v>0.5</v>
      </c>
      <c r="V8" s="105">
        <v>0.25</v>
      </c>
      <c r="W8" s="105">
        <v>2.5</v>
      </c>
      <c r="X8" s="105">
        <v>2.5</v>
      </c>
      <c r="Y8" s="105">
        <v>0</v>
      </c>
      <c r="Z8" s="105">
        <v>0</v>
      </c>
      <c r="AA8" s="105">
        <v>0</v>
      </c>
      <c r="AB8" s="105">
        <v>9</v>
      </c>
      <c r="AC8" s="105">
        <v>0.8</v>
      </c>
      <c r="AD8" s="31">
        <v>1.25</v>
      </c>
      <c r="AE8" s="31">
        <f t="shared" si="0"/>
        <v>3.6176470588235294</v>
      </c>
      <c r="AF8" s="31">
        <v>0.8</v>
      </c>
    </row>
    <row r="9" spans="2:33" ht="15.75" thickBot="1" x14ac:dyDescent="0.3">
      <c r="G9" s="49">
        <v>2.8849999999999998</v>
      </c>
      <c r="H9" s="50">
        <v>1.1100000000000001</v>
      </c>
      <c r="I9" s="50" t="s">
        <v>200</v>
      </c>
      <c r="J9" s="51" t="s">
        <v>199</v>
      </c>
      <c r="K9" s="197"/>
      <c r="L9" s="49">
        <v>8</v>
      </c>
      <c r="M9" s="50">
        <v>12.93</v>
      </c>
      <c r="N9" s="51">
        <v>0</v>
      </c>
      <c r="P9" s="198">
        <v>8</v>
      </c>
      <c r="Q9" s="198">
        <f t="shared" si="1"/>
        <v>25</v>
      </c>
      <c r="R9" s="198">
        <v>40.299999999999997</v>
      </c>
      <c r="S9" s="198" t="s">
        <v>224</v>
      </c>
      <c r="T9" s="104" t="s">
        <v>152</v>
      </c>
      <c r="U9" s="105">
        <v>0.5</v>
      </c>
      <c r="V9" s="105">
        <v>0.25</v>
      </c>
      <c r="W9" s="105">
        <v>2.5</v>
      </c>
      <c r="X9" s="105">
        <v>2.5</v>
      </c>
      <c r="Y9" s="105">
        <v>0</v>
      </c>
      <c r="Z9" s="105">
        <v>0</v>
      </c>
      <c r="AA9" s="105">
        <v>0</v>
      </c>
      <c r="AB9" s="105">
        <v>9</v>
      </c>
      <c r="AC9" s="105">
        <v>0.8</v>
      </c>
      <c r="AD9" s="31">
        <v>1.25</v>
      </c>
      <c r="AE9" s="31">
        <f t="shared" si="0"/>
        <v>3.6176470588235294</v>
      </c>
      <c r="AF9" s="31">
        <v>0.8</v>
      </c>
      <c r="AG9" s="183"/>
    </row>
    <row r="10" spans="2:33" ht="15.75" thickBot="1" x14ac:dyDescent="0.3">
      <c r="G10" s="49">
        <v>2.89</v>
      </c>
      <c r="H10" s="50">
        <v>1.23</v>
      </c>
      <c r="I10" s="50" t="s">
        <v>200</v>
      </c>
      <c r="J10" s="51" t="s">
        <v>199</v>
      </c>
      <c r="K10" s="197"/>
      <c r="L10" s="49">
        <v>9</v>
      </c>
      <c r="M10" s="50">
        <v>17.399999999999999</v>
      </c>
      <c r="N10" s="51">
        <v>0</v>
      </c>
      <c r="P10" s="198">
        <v>9</v>
      </c>
      <c r="Q10" s="198">
        <f t="shared" si="1"/>
        <v>40.299999999999997</v>
      </c>
      <c r="R10" s="198">
        <v>43.8</v>
      </c>
      <c r="S10" s="198" t="s">
        <v>223</v>
      </c>
      <c r="T10" s="104" t="s">
        <v>152</v>
      </c>
      <c r="U10" s="105">
        <v>0.5</v>
      </c>
      <c r="V10" s="105">
        <v>0.25</v>
      </c>
      <c r="W10" s="105">
        <v>2.5</v>
      </c>
      <c r="X10" s="105">
        <v>2.5</v>
      </c>
      <c r="Y10" s="105">
        <v>0</v>
      </c>
      <c r="Z10" s="105">
        <v>0</v>
      </c>
      <c r="AA10" s="105">
        <v>0</v>
      </c>
      <c r="AB10" s="105">
        <v>9</v>
      </c>
      <c r="AC10" s="105">
        <v>0.8</v>
      </c>
      <c r="AD10" s="31">
        <v>1.25</v>
      </c>
      <c r="AE10" s="31">
        <f t="shared" si="0"/>
        <v>3.6176470588235294</v>
      </c>
      <c r="AF10" s="31">
        <v>1.25</v>
      </c>
      <c r="AG10" s="183"/>
    </row>
    <row r="11" spans="2:33" x14ac:dyDescent="0.25">
      <c r="G11" s="49">
        <v>3.165</v>
      </c>
      <c r="H11" s="50">
        <v>1.23</v>
      </c>
      <c r="I11" s="50" t="s">
        <v>200</v>
      </c>
      <c r="J11" s="51" t="s">
        <v>199</v>
      </c>
      <c r="K11" s="197"/>
      <c r="L11" s="49">
        <v>10</v>
      </c>
      <c r="M11" s="50">
        <v>25</v>
      </c>
      <c r="N11" s="51">
        <v>0</v>
      </c>
      <c r="P11" s="198">
        <v>10</v>
      </c>
      <c r="Q11" s="198">
        <f t="shared" si="1"/>
        <v>43.8</v>
      </c>
      <c r="R11" s="198">
        <v>95</v>
      </c>
      <c r="S11" s="198" t="s">
        <v>224</v>
      </c>
      <c r="T11" s="104" t="s">
        <v>152</v>
      </c>
      <c r="U11" s="105">
        <v>0.5</v>
      </c>
      <c r="V11" s="105">
        <v>0.25</v>
      </c>
      <c r="W11" s="105">
        <v>2.5</v>
      </c>
      <c r="X11" s="105">
        <v>2.5</v>
      </c>
      <c r="Y11" s="105">
        <v>0</v>
      </c>
      <c r="Z11" s="105">
        <v>0</v>
      </c>
      <c r="AA11" s="105">
        <v>0</v>
      </c>
      <c r="AB11" s="105">
        <v>9</v>
      </c>
      <c r="AC11" s="105">
        <v>0.8</v>
      </c>
      <c r="AD11" s="31">
        <v>1.25</v>
      </c>
      <c r="AE11" s="31">
        <f t="shared" si="0"/>
        <v>3.6176470588235294</v>
      </c>
      <c r="AF11" s="31">
        <v>1.25</v>
      </c>
      <c r="AG11" s="183">
        <v>0</v>
      </c>
    </row>
    <row r="12" spans="2:33" x14ac:dyDescent="0.25">
      <c r="G12" s="49">
        <v>3.24</v>
      </c>
      <c r="H12" s="50">
        <v>1.23</v>
      </c>
      <c r="I12" s="50" t="s">
        <v>200</v>
      </c>
      <c r="J12" s="51" t="s">
        <v>199</v>
      </c>
      <c r="K12" s="197"/>
      <c r="L12" s="49">
        <v>11</v>
      </c>
      <c r="M12" s="50">
        <v>34</v>
      </c>
      <c r="N12" s="51">
        <v>0</v>
      </c>
      <c r="P12" s="3"/>
      <c r="Q12" s="197"/>
      <c r="R12" s="197"/>
      <c r="S12" s="197"/>
      <c r="T12" s="197"/>
      <c r="U12" s="197"/>
      <c r="V12" s="197"/>
      <c r="W12" s="197"/>
      <c r="X12" s="197"/>
      <c r="Y12" s="197"/>
      <c r="Z12" s="197"/>
      <c r="AA12" s="197"/>
      <c r="AB12" s="197"/>
      <c r="AC12" s="197"/>
      <c r="AD12" s="197"/>
      <c r="AE12" s="5"/>
      <c r="AG12" s="183"/>
    </row>
    <row r="13" spans="2:33" x14ac:dyDescent="0.25">
      <c r="G13" s="49">
        <v>3.3</v>
      </c>
      <c r="H13" s="50">
        <v>3</v>
      </c>
      <c r="I13" s="50" t="s">
        <v>198</v>
      </c>
      <c r="J13" s="51" t="s">
        <v>199</v>
      </c>
      <c r="K13" s="197"/>
      <c r="L13" s="49">
        <v>12</v>
      </c>
      <c r="M13" s="50">
        <v>51</v>
      </c>
      <c r="N13" s="51">
        <v>0</v>
      </c>
      <c r="P13" s="3"/>
      <c r="Q13" s="197"/>
      <c r="R13" s="197"/>
      <c r="S13" s="197"/>
      <c r="T13" s="197"/>
      <c r="U13" s="197"/>
      <c r="V13" s="197"/>
      <c r="W13" s="197"/>
      <c r="X13" s="197"/>
      <c r="Y13" s="197"/>
      <c r="Z13" s="197"/>
      <c r="AA13" s="197"/>
      <c r="AB13" s="197"/>
      <c r="AC13" s="197"/>
      <c r="AD13" s="197"/>
      <c r="AE13" s="5"/>
      <c r="AG13" s="183"/>
    </row>
    <row r="14" spans="2:33" ht="15.75" thickBot="1" x14ac:dyDescent="0.3">
      <c r="G14" s="49">
        <v>3.4</v>
      </c>
      <c r="H14" s="50">
        <v>3</v>
      </c>
      <c r="I14" s="50" t="s">
        <v>198</v>
      </c>
      <c r="J14" s="51" t="s">
        <v>199</v>
      </c>
      <c r="K14" s="197"/>
      <c r="L14" s="110">
        <v>13</v>
      </c>
      <c r="M14" s="111">
        <f>SUM(D2:D36)-5</f>
        <v>67</v>
      </c>
      <c r="N14" s="112">
        <v>0</v>
      </c>
      <c r="P14" s="3"/>
      <c r="Q14" s="197"/>
      <c r="R14" s="197"/>
      <c r="S14" s="197"/>
      <c r="T14" s="197"/>
      <c r="U14" s="197"/>
      <c r="V14" s="197"/>
      <c r="W14" s="197"/>
      <c r="X14" s="197"/>
      <c r="Y14" s="197"/>
      <c r="Z14" s="197"/>
      <c r="AA14" s="197"/>
      <c r="AB14" s="197"/>
      <c r="AC14" s="197"/>
      <c r="AD14" s="197"/>
      <c r="AE14" s="5"/>
    </row>
    <row r="15" spans="2:33" x14ac:dyDescent="0.25">
      <c r="G15" s="49">
        <v>3.6819999999999999</v>
      </c>
      <c r="H15" s="50">
        <v>1.07</v>
      </c>
      <c r="I15" s="50" t="s">
        <v>200</v>
      </c>
      <c r="J15" s="51" t="s">
        <v>199</v>
      </c>
      <c r="K15" s="197"/>
      <c r="P15" s="3"/>
      <c r="Q15" s="197"/>
      <c r="R15" s="197"/>
      <c r="S15" s="197"/>
      <c r="T15" s="197"/>
      <c r="U15" s="197"/>
      <c r="V15" s="197"/>
      <c r="W15" s="197"/>
      <c r="X15" s="197"/>
      <c r="Y15" s="197"/>
      <c r="Z15" s="197"/>
      <c r="AA15" s="197"/>
      <c r="AB15" s="197"/>
      <c r="AC15" s="197"/>
      <c r="AD15" s="197"/>
      <c r="AE15" s="5"/>
    </row>
    <row r="16" spans="2:33" x14ac:dyDescent="0.25">
      <c r="G16" s="49">
        <v>3.6970000000000001</v>
      </c>
      <c r="H16" s="50">
        <v>1.07</v>
      </c>
      <c r="I16" s="50" t="s">
        <v>200</v>
      </c>
      <c r="J16" s="51" t="s">
        <v>199</v>
      </c>
      <c r="K16" s="197"/>
      <c r="P16" s="3"/>
      <c r="Q16" s="197"/>
      <c r="R16" s="197"/>
      <c r="S16" s="197"/>
      <c r="T16" s="197"/>
      <c r="U16" s="197"/>
      <c r="V16" s="197"/>
      <c r="W16" s="197"/>
      <c r="X16" s="197"/>
      <c r="Y16" s="197"/>
      <c r="Z16" s="197"/>
      <c r="AA16" s="197"/>
      <c r="AB16" s="197"/>
      <c r="AC16" s="197"/>
      <c r="AD16" s="197"/>
      <c r="AE16" s="5"/>
    </row>
    <row r="17" spans="2:31" x14ac:dyDescent="0.25">
      <c r="G17" s="49">
        <v>3.722</v>
      </c>
      <c r="H17" s="50">
        <v>1.1399999999999999</v>
      </c>
      <c r="I17" s="50" t="s">
        <v>200</v>
      </c>
      <c r="J17" s="51" t="s">
        <v>199</v>
      </c>
      <c r="K17" s="197"/>
      <c r="P17" s="3"/>
      <c r="Q17" s="197"/>
      <c r="R17" s="197"/>
      <c r="S17" s="197"/>
      <c r="T17" s="197"/>
      <c r="U17" s="197"/>
      <c r="V17" s="197"/>
      <c r="W17" s="197"/>
      <c r="X17" s="197"/>
      <c r="Y17" s="197"/>
      <c r="Z17" s="197"/>
      <c r="AA17" s="197"/>
      <c r="AB17" s="197"/>
      <c r="AC17" s="197"/>
      <c r="AD17" s="197"/>
      <c r="AE17" s="5"/>
    </row>
    <row r="18" spans="2:31" x14ac:dyDescent="0.25">
      <c r="G18" s="49">
        <v>4.077</v>
      </c>
      <c r="H18" s="50">
        <v>1.1399999999999999</v>
      </c>
      <c r="I18" s="50" t="s">
        <v>200</v>
      </c>
      <c r="J18" s="51" t="s">
        <v>199</v>
      </c>
      <c r="K18" s="197"/>
      <c r="P18" s="3"/>
      <c r="Q18" s="197"/>
      <c r="R18" s="197"/>
      <c r="S18" s="197"/>
      <c r="T18" s="197"/>
      <c r="U18" s="197"/>
      <c r="V18" s="197"/>
      <c r="W18" s="197"/>
      <c r="X18" s="197"/>
      <c r="Y18" s="197"/>
      <c r="Z18" s="197"/>
      <c r="AA18" s="197"/>
      <c r="AB18" s="197"/>
      <c r="AC18" s="197"/>
      <c r="AD18" s="197"/>
      <c r="AE18" s="5"/>
    </row>
    <row r="19" spans="2:31" x14ac:dyDescent="0.25">
      <c r="G19" s="49">
        <v>4.125</v>
      </c>
      <c r="H19" s="50">
        <v>3</v>
      </c>
      <c r="I19" s="50" t="s">
        <v>198</v>
      </c>
      <c r="J19" s="51" t="s">
        <v>199</v>
      </c>
      <c r="K19" s="197"/>
      <c r="P19" s="3"/>
      <c r="Q19" s="197"/>
      <c r="R19" s="197"/>
      <c r="S19" s="197"/>
      <c r="T19" s="197"/>
      <c r="U19" s="197"/>
      <c r="V19" s="197"/>
      <c r="W19" s="197"/>
      <c r="X19" s="197"/>
      <c r="Y19" s="197"/>
      <c r="Z19" s="197"/>
      <c r="AA19" s="197"/>
      <c r="AB19" s="197"/>
      <c r="AC19" s="197"/>
      <c r="AD19" s="197"/>
      <c r="AE19" s="5"/>
    </row>
    <row r="20" spans="2:31" x14ac:dyDescent="0.25">
      <c r="G20" s="49">
        <v>5.2</v>
      </c>
      <c r="H20" s="50">
        <v>1.0509999999999999</v>
      </c>
      <c r="I20" s="50" t="s">
        <v>200</v>
      </c>
      <c r="J20" s="51" t="s">
        <v>71</v>
      </c>
      <c r="K20" s="197"/>
      <c r="P20" s="3"/>
      <c r="Q20" s="197"/>
      <c r="R20" s="197"/>
      <c r="S20" s="197"/>
      <c r="T20" s="197"/>
      <c r="U20" s="197"/>
      <c r="V20" s="197"/>
      <c r="W20" s="197"/>
      <c r="X20" s="197"/>
      <c r="Y20" s="197"/>
      <c r="Z20" s="197"/>
      <c r="AA20" s="197"/>
      <c r="AB20" s="197"/>
      <c r="AC20" s="197"/>
      <c r="AD20" s="197"/>
      <c r="AE20" s="5"/>
    </row>
    <row r="21" spans="2:31" x14ac:dyDescent="0.25">
      <c r="G21" s="49">
        <v>6.9320000000000004</v>
      </c>
      <c r="H21" s="50">
        <v>1.1599999999999999</v>
      </c>
      <c r="I21" s="50" t="s">
        <v>197</v>
      </c>
      <c r="J21" s="51" t="s">
        <v>199</v>
      </c>
      <c r="K21" s="197"/>
      <c r="P21" s="3"/>
      <c r="Q21" s="197"/>
      <c r="R21" s="197"/>
      <c r="S21" s="197"/>
      <c r="T21" s="197"/>
      <c r="U21" s="197"/>
      <c r="V21" s="197"/>
      <c r="W21" s="197"/>
      <c r="X21" s="197"/>
      <c r="Y21" s="197"/>
      <c r="Z21" s="197"/>
      <c r="AA21" s="197"/>
      <c r="AB21" s="197"/>
      <c r="AC21" s="197"/>
      <c r="AD21" s="197"/>
      <c r="AE21" s="5"/>
    </row>
    <row r="22" spans="2:31" x14ac:dyDescent="0.25">
      <c r="G22" s="49">
        <v>7.2880000000000003</v>
      </c>
      <c r="H22" s="50">
        <v>1.1599999999999999</v>
      </c>
      <c r="I22" s="50" t="s">
        <v>197</v>
      </c>
      <c r="J22" s="51" t="s">
        <v>199</v>
      </c>
      <c r="K22" s="197"/>
      <c r="P22" s="3"/>
      <c r="Q22" s="197"/>
      <c r="R22" s="197"/>
      <c r="S22" s="197"/>
      <c r="T22" s="197"/>
      <c r="U22" s="197"/>
      <c r="V22" s="197"/>
      <c r="W22" s="197"/>
      <c r="X22" s="197"/>
      <c r="Y22" s="197"/>
      <c r="Z22" s="197"/>
      <c r="AA22" s="197"/>
      <c r="AB22" s="197"/>
      <c r="AC22" s="197"/>
      <c r="AD22" s="197"/>
      <c r="AE22" s="5"/>
    </row>
    <row r="23" spans="2:31" x14ac:dyDescent="0.25">
      <c r="G23" s="49">
        <v>8.6</v>
      </c>
      <c r="H23" s="50">
        <v>0.97599999999999998</v>
      </c>
      <c r="I23" s="50" t="s">
        <v>200</v>
      </c>
      <c r="J23" s="51" t="s">
        <v>71</v>
      </c>
      <c r="K23" s="197"/>
      <c r="P23" s="3"/>
      <c r="Q23" s="197"/>
      <c r="R23" s="197"/>
      <c r="S23" s="197"/>
      <c r="T23" s="197"/>
      <c r="U23" s="197"/>
      <c r="V23" s="197"/>
      <c r="W23" s="197"/>
      <c r="X23" s="197"/>
      <c r="Y23" s="197"/>
      <c r="Z23" s="197"/>
      <c r="AA23" s="197"/>
      <c r="AB23" s="197"/>
      <c r="AC23" s="197"/>
      <c r="AD23" s="197"/>
      <c r="AE23" s="5"/>
    </row>
    <row r="24" spans="2:31" x14ac:dyDescent="0.25">
      <c r="G24" s="49">
        <v>12.1</v>
      </c>
      <c r="H24" s="50">
        <v>1.0509999999999999</v>
      </c>
      <c r="I24" s="50" t="s">
        <v>200</v>
      </c>
      <c r="J24" s="51" t="s">
        <v>71</v>
      </c>
      <c r="K24" s="197"/>
      <c r="P24" s="3"/>
      <c r="Q24" s="197"/>
      <c r="R24" s="197"/>
      <c r="S24" s="197"/>
      <c r="T24" s="197"/>
      <c r="U24" s="197"/>
      <c r="V24" s="197"/>
      <c r="W24" s="197"/>
      <c r="X24" s="197"/>
      <c r="Y24" s="197"/>
      <c r="Z24" s="197"/>
      <c r="AA24" s="197"/>
      <c r="AB24" s="197"/>
      <c r="AC24" s="197"/>
      <c r="AD24" s="197"/>
      <c r="AE24" s="5"/>
    </row>
    <row r="25" spans="2:31" x14ac:dyDescent="0.25">
      <c r="G25" s="49">
        <v>13.092000000000001</v>
      </c>
      <c r="H25" s="50">
        <v>1.1000000000000001</v>
      </c>
      <c r="I25" s="50" t="s">
        <v>197</v>
      </c>
      <c r="J25" s="51" t="s">
        <v>199</v>
      </c>
      <c r="K25" s="197"/>
      <c r="P25" s="3"/>
      <c r="Q25" s="197"/>
      <c r="R25" s="197"/>
      <c r="S25" s="197"/>
      <c r="T25" s="197"/>
      <c r="U25" s="197"/>
      <c r="V25" s="197"/>
      <c r="W25" s="197"/>
      <c r="X25" s="197"/>
      <c r="Y25" s="197"/>
      <c r="Z25" s="197"/>
      <c r="AA25" s="197"/>
      <c r="AB25" s="197"/>
      <c r="AC25" s="197"/>
      <c r="AD25" s="197"/>
      <c r="AE25" s="5"/>
    </row>
    <row r="26" spans="2:31" x14ac:dyDescent="0.25">
      <c r="G26" s="49">
        <v>13.448</v>
      </c>
      <c r="H26" s="50">
        <v>1.1000000000000001</v>
      </c>
      <c r="I26" s="50" t="s">
        <v>197</v>
      </c>
      <c r="J26" s="51" t="s">
        <v>199</v>
      </c>
      <c r="K26" s="197"/>
      <c r="P26" s="3"/>
      <c r="Q26" s="197"/>
      <c r="R26" s="197"/>
      <c r="S26" s="197"/>
      <c r="T26" s="197"/>
      <c r="U26" s="197"/>
      <c r="V26" s="197"/>
      <c r="W26" s="197"/>
      <c r="X26" s="197"/>
      <c r="Y26" s="197"/>
      <c r="Z26" s="197"/>
      <c r="AA26" s="197"/>
      <c r="AB26" s="197"/>
      <c r="AC26" s="197"/>
      <c r="AD26" s="197"/>
      <c r="AE26" s="5"/>
    </row>
    <row r="27" spans="2:31" x14ac:dyDescent="0.25">
      <c r="G27" s="49">
        <v>15</v>
      </c>
      <c r="H27" s="50">
        <v>1.524</v>
      </c>
      <c r="I27" s="50" t="s">
        <v>197</v>
      </c>
      <c r="J27" s="51" t="s">
        <v>71</v>
      </c>
      <c r="K27" s="197"/>
      <c r="P27" s="3"/>
      <c r="Q27" s="197"/>
      <c r="R27" s="197"/>
      <c r="S27" s="197"/>
      <c r="T27" s="197"/>
      <c r="U27" s="197"/>
      <c r="V27" s="197"/>
      <c r="W27" s="197"/>
      <c r="X27" s="197"/>
      <c r="Y27" s="197"/>
      <c r="Z27" s="197"/>
      <c r="AA27" s="197"/>
      <c r="AB27" s="197"/>
      <c r="AC27" s="197"/>
      <c r="AD27" s="197"/>
      <c r="AE27" s="5"/>
    </row>
    <row r="28" spans="2:31" x14ac:dyDescent="0.25">
      <c r="G28" s="49">
        <v>17</v>
      </c>
      <c r="H28" s="50">
        <v>2</v>
      </c>
      <c r="I28" s="50" t="s">
        <v>198</v>
      </c>
      <c r="J28" s="51" t="s">
        <v>199</v>
      </c>
      <c r="K28" s="197"/>
      <c r="P28" s="3"/>
      <c r="Q28" s="197"/>
      <c r="R28" s="197"/>
      <c r="S28" s="197"/>
      <c r="T28" s="197"/>
      <c r="U28" s="197"/>
      <c r="V28" s="197"/>
      <c r="W28" s="197"/>
      <c r="X28" s="197"/>
      <c r="Y28" s="197"/>
      <c r="Z28" s="197"/>
      <c r="AA28" s="197"/>
      <c r="AB28" s="197"/>
      <c r="AC28" s="197"/>
      <c r="AD28" s="197"/>
      <c r="AE28" s="5"/>
    </row>
    <row r="29" spans="2:31" x14ac:dyDescent="0.25">
      <c r="D29" s="193"/>
      <c r="G29" s="49">
        <v>19</v>
      </c>
      <c r="H29" s="50">
        <v>1.145</v>
      </c>
      <c r="I29" s="50" t="s">
        <v>200</v>
      </c>
      <c r="J29" s="51" t="s">
        <v>71</v>
      </c>
      <c r="K29" s="197"/>
      <c r="P29" s="3"/>
      <c r="Q29" s="197"/>
      <c r="R29" s="197"/>
      <c r="S29" s="197"/>
      <c r="T29" s="197"/>
      <c r="U29" s="197"/>
      <c r="V29" s="197"/>
      <c r="W29" s="197"/>
      <c r="X29" s="197"/>
      <c r="Y29" s="197"/>
      <c r="Z29" s="197"/>
      <c r="AA29" s="197"/>
      <c r="AB29" s="197"/>
      <c r="AC29" s="197"/>
      <c r="AD29" s="197"/>
      <c r="AE29" s="5"/>
    </row>
    <row r="30" spans="2:31" x14ac:dyDescent="0.25">
      <c r="D30" s="193"/>
      <c r="G30" s="49">
        <v>21.8</v>
      </c>
      <c r="H30" s="50">
        <v>1.4</v>
      </c>
      <c r="I30" s="50" t="s">
        <v>197</v>
      </c>
      <c r="J30" s="51" t="s">
        <v>199</v>
      </c>
      <c r="K30" s="197"/>
      <c r="P30" s="3"/>
      <c r="Q30" s="197"/>
      <c r="R30" s="197"/>
      <c r="S30" s="197"/>
      <c r="T30" s="197"/>
      <c r="U30" s="197"/>
      <c r="V30" s="197"/>
      <c r="W30" s="197"/>
      <c r="X30" s="197"/>
      <c r="Y30" s="197"/>
      <c r="Z30" s="197"/>
      <c r="AA30" s="197"/>
      <c r="AB30" s="197"/>
      <c r="AC30" s="197"/>
      <c r="AD30" s="197"/>
      <c r="AE30" s="5"/>
    </row>
    <row r="31" spans="2:31" x14ac:dyDescent="0.25">
      <c r="B31" s="3"/>
      <c r="C31" s="3"/>
      <c r="D31" s="3"/>
      <c r="E31" s="5"/>
      <c r="G31" s="49">
        <v>22.2</v>
      </c>
      <c r="H31" s="50">
        <v>1.4</v>
      </c>
      <c r="I31" s="50" t="s">
        <v>197</v>
      </c>
      <c r="J31" s="51" t="s">
        <v>199</v>
      </c>
      <c r="K31" s="197"/>
      <c r="P31" s="3"/>
      <c r="Q31" s="197"/>
      <c r="R31" s="197"/>
      <c r="S31" s="197"/>
      <c r="T31" s="197"/>
      <c r="U31" s="197"/>
      <c r="V31" s="197"/>
      <c r="W31" s="197"/>
      <c r="X31" s="197"/>
      <c r="Y31" s="197"/>
      <c r="Z31" s="197"/>
      <c r="AA31" s="197"/>
      <c r="AB31" s="197"/>
      <c r="AC31" s="197"/>
      <c r="AD31" s="197"/>
      <c r="AE31" s="5"/>
    </row>
    <row r="32" spans="2:31" x14ac:dyDescent="0.25">
      <c r="B32" s="3"/>
      <c r="C32" s="3"/>
      <c r="D32" s="3"/>
      <c r="E32" s="5"/>
      <c r="G32" s="49">
        <v>23</v>
      </c>
      <c r="H32" s="50">
        <v>1.143</v>
      </c>
      <c r="I32" s="50" t="s">
        <v>200</v>
      </c>
      <c r="J32" s="51" t="s">
        <v>71</v>
      </c>
      <c r="K32" s="197"/>
      <c r="P32" s="3"/>
      <c r="Q32" s="197"/>
      <c r="R32" s="197"/>
      <c r="S32" s="197"/>
      <c r="T32" s="197"/>
      <c r="U32" s="197"/>
      <c r="V32" s="197"/>
      <c r="W32" s="197"/>
      <c r="X32" s="197"/>
      <c r="Y32" s="197"/>
      <c r="Z32" s="197"/>
      <c r="AA32" s="197"/>
      <c r="AB32" s="197"/>
      <c r="AC32" s="197"/>
      <c r="AD32" s="197"/>
      <c r="AE32" s="5"/>
    </row>
    <row r="33" spans="2:31" x14ac:dyDescent="0.25">
      <c r="B33" s="3"/>
      <c r="C33" s="3"/>
      <c r="D33" s="3"/>
      <c r="E33" s="5"/>
      <c r="G33" s="49">
        <v>27</v>
      </c>
      <c r="H33" s="50">
        <v>1.048</v>
      </c>
      <c r="I33" s="50" t="s">
        <v>200</v>
      </c>
      <c r="J33" s="51" t="s">
        <v>71</v>
      </c>
      <c r="K33" s="197"/>
      <c r="P33" s="3"/>
      <c r="Q33" s="197"/>
      <c r="R33" s="197"/>
      <c r="S33" s="197"/>
      <c r="T33" s="197"/>
      <c r="U33" s="197"/>
      <c r="V33" s="197"/>
      <c r="W33" s="197"/>
      <c r="X33" s="197"/>
      <c r="Y33" s="197"/>
      <c r="Z33" s="197"/>
      <c r="AA33" s="197"/>
      <c r="AB33" s="197"/>
      <c r="AC33" s="197"/>
      <c r="AD33" s="197"/>
      <c r="AE33" s="5"/>
    </row>
    <row r="34" spans="2:31" x14ac:dyDescent="0.25">
      <c r="B34" s="3"/>
      <c r="C34" s="3"/>
      <c r="D34" s="3"/>
      <c r="E34" s="5"/>
      <c r="G34" s="49">
        <v>31</v>
      </c>
      <c r="H34" s="50">
        <v>1.18</v>
      </c>
      <c r="I34" s="50" t="s">
        <v>200</v>
      </c>
      <c r="J34" s="51" t="s">
        <v>71</v>
      </c>
      <c r="K34" s="197"/>
      <c r="P34" s="3"/>
      <c r="Q34" s="197"/>
      <c r="R34" s="197"/>
      <c r="S34" s="197"/>
      <c r="T34" s="197"/>
      <c r="U34" s="197"/>
      <c r="V34" s="197"/>
      <c r="W34" s="197"/>
      <c r="X34" s="197"/>
      <c r="Y34" s="197"/>
      <c r="Z34" s="197"/>
      <c r="AA34" s="197"/>
      <c r="AB34" s="197"/>
      <c r="AC34" s="197"/>
      <c r="AD34" s="197"/>
      <c r="AE34" s="5"/>
    </row>
    <row r="35" spans="2:31" x14ac:dyDescent="0.25">
      <c r="B35" s="3"/>
      <c r="C35" s="3"/>
      <c r="D35" s="3"/>
      <c r="E35" s="5"/>
      <c r="G35" s="3"/>
      <c r="H35" s="197"/>
      <c r="I35" s="197"/>
      <c r="J35" s="5"/>
      <c r="K35" s="197"/>
      <c r="P35" s="3"/>
      <c r="Q35" s="197"/>
      <c r="R35" s="197"/>
      <c r="S35" s="197"/>
      <c r="T35" s="197"/>
      <c r="U35" s="197"/>
      <c r="V35" s="197"/>
      <c r="W35" s="197"/>
      <c r="X35" s="197"/>
      <c r="Y35" s="197"/>
      <c r="Z35" s="197"/>
      <c r="AA35" s="197"/>
      <c r="AB35" s="197"/>
      <c r="AC35" s="197"/>
      <c r="AD35" s="197"/>
      <c r="AE35" s="5"/>
    </row>
    <row r="36" spans="2:31" ht="15.75" thickBot="1" x14ac:dyDescent="0.3">
      <c r="B36" s="3"/>
      <c r="C36" s="3"/>
      <c r="D36" s="3"/>
      <c r="E36" s="8"/>
      <c r="G36" s="6"/>
      <c r="H36" s="7"/>
      <c r="I36" s="197"/>
      <c r="J36" s="5"/>
      <c r="K36" s="197"/>
      <c r="P36" s="6"/>
      <c r="Q36" s="7"/>
      <c r="R36" s="7"/>
      <c r="S36" s="7"/>
      <c r="T36" s="7"/>
      <c r="U36" s="7"/>
      <c r="V36" s="7"/>
      <c r="W36" s="7"/>
      <c r="X36" s="7"/>
      <c r="Y36" s="7"/>
      <c r="Z36" s="7"/>
      <c r="AA36" s="7"/>
      <c r="AB36" s="7"/>
      <c r="AC36" s="7"/>
      <c r="AD36" s="7"/>
      <c r="AE36" s="8"/>
    </row>
    <row r="37" spans="2:31" x14ac:dyDescent="0.25">
      <c r="B37" s="3"/>
      <c r="C37" s="3"/>
      <c r="D37" s="3"/>
      <c r="I37" s="197"/>
      <c r="J37" s="5"/>
    </row>
    <row r="38" spans="2:31" x14ac:dyDescent="0.25">
      <c r="B38" s="3"/>
      <c r="C38" s="3"/>
      <c r="D38" s="3"/>
      <c r="I38" s="197"/>
      <c r="J38" s="5"/>
    </row>
    <row r="39" spans="2:31" x14ac:dyDescent="0.25">
      <c r="B39" s="3"/>
      <c r="C39" s="3"/>
      <c r="D39" s="3"/>
      <c r="I39" s="197"/>
      <c r="J39" s="5"/>
    </row>
    <row r="40" spans="2:31" x14ac:dyDescent="0.25">
      <c r="B40" s="3"/>
      <c r="C40" s="3"/>
      <c r="D40" s="3"/>
      <c r="I40" s="197"/>
      <c r="J40" s="5"/>
    </row>
    <row r="41" spans="2:31" x14ac:dyDescent="0.25">
      <c r="B41" s="3"/>
      <c r="C41" s="3"/>
      <c r="D41" s="3"/>
      <c r="I41" s="197"/>
      <c r="J41" s="5"/>
    </row>
    <row r="42" spans="2:31" x14ac:dyDescent="0.25">
      <c r="B42" s="3"/>
      <c r="C42" s="3"/>
      <c r="D42" s="3"/>
      <c r="I42" s="197"/>
      <c r="J42" s="5"/>
    </row>
    <row r="43" spans="2:31" x14ac:dyDescent="0.25">
      <c r="B43" s="3"/>
      <c r="C43" s="3"/>
      <c r="D43" s="3"/>
      <c r="I43" s="197"/>
      <c r="J43" s="5"/>
    </row>
    <row r="44" spans="2:31" x14ac:dyDescent="0.25">
      <c r="B44" s="3"/>
      <c r="C44" s="3"/>
      <c r="D44" s="3"/>
      <c r="I44" s="197"/>
      <c r="J44" s="5"/>
    </row>
    <row r="45" spans="2:31" x14ac:dyDescent="0.25">
      <c r="B45" s="3"/>
      <c r="C45" s="3"/>
      <c r="D45" s="3"/>
      <c r="I45" s="197"/>
      <c r="J45" s="5"/>
    </row>
    <row r="46" spans="2:31" x14ac:dyDescent="0.25">
      <c r="B46" s="3"/>
      <c r="C46" s="3"/>
      <c r="D46" s="3"/>
      <c r="I46" s="197"/>
      <c r="J46" s="5"/>
    </row>
    <row r="47" spans="2:31" x14ac:dyDescent="0.25">
      <c r="B47" s="3"/>
      <c r="C47" s="3"/>
      <c r="D47" s="3"/>
      <c r="I47" s="197"/>
      <c r="J47" s="5"/>
    </row>
    <row r="48" spans="2:31" x14ac:dyDescent="0.25">
      <c r="B48" s="3"/>
      <c r="C48" s="3"/>
      <c r="D48" s="3"/>
      <c r="I48" s="197"/>
      <c r="J48" s="5"/>
    </row>
    <row r="49" spans="1:10" x14ac:dyDescent="0.25">
      <c r="B49" s="3"/>
      <c r="C49" s="3"/>
      <c r="D49" s="3"/>
      <c r="I49" s="197"/>
      <c r="J49" s="5"/>
    </row>
    <row r="50" spans="1:10" x14ac:dyDescent="0.25">
      <c r="B50" s="3"/>
      <c r="C50" s="3"/>
      <c r="D50" s="3"/>
      <c r="I50" s="197"/>
      <c r="J50" s="5"/>
    </row>
    <row r="51" spans="1:10" x14ac:dyDescent="0.25">
      <c r="B51" s="3"/>
      <c r="C51" s="3"/>
      <c r="D51" s="3"/>
      <c r="I51" s="197"/>
      <c r="J51" s="5"/>
    </row>
    <row r="52" spans="1:10" x14ac:dyDescent="0.25">
      <c r="B52" s="3"/>
      <c r="C52" s="3"/>
      <c r="D52" s="3"/>
      <c r="I52" s="197"/>
      <c r="J52" s="5"/>
    </row>
    <row r="53" spans="1:10" x14ac:dyDescent="0.25">
      <c r="B53" s="3"/>
      <c r="C53" s="3"/>
      <c r="D53" s="3"/>
      <c r="I53" s="197"/>
      <c r="J53" s="5"/>
    </row>
    <row r="54" spans="1:10" x14ac:dyDescent="0.25">
      <c r="B54" s="3"/>
      <c r="C54" s="3"/>
      <c r="D54" s="3"/>
      <c r="I54" s="197"/>
      <c r="J54" s="5"/>
    </row>
    <row r="55" spans="1:10" x14ac:dyDescent="0.25">
      <c r="B55" s="3"/>
      <c r="C55" s="3"/>
      <c r="D55" s="3"/>
      <c r="I55" s="197"/>
      <c r="J55" s="5"/>
    </row>
    <row r="56" spans="1:10" x14ac:dyDescent="0.25">
      <c r="B56" s="3"/>
      <c r="C56" s="3"/>
      <c r="D56" s="3"/>
      <c r="I56" s="197"/>
      <c r="J56" s="5"/>
    </row>
    <row r="57" spans="1:10" x14ac:dyDescent="0.25">
      <c r="B57" s="3"/>
      <c r="C57" s="3"/>
      <c r="D57" s="3"/>
      <c r="I57" s="197"/>
      <c r="J57" s="5"/>
    </row>
    <row r="58" spans="1:10" x14ac:dyDescent="0.25">
      <c r="B58" s="3"/>
      <c r="C58" s="3"/>
      <c r="D58" s="3"/>
      <c r="I58" s="197"/>
      <c r="J58" s="5"/>
    </row>
    <row r="59" spans="1:10" x14ac:dyDescent="0.25">
      <c r="B59" s="3"/>
      <c r="C59" s="3"/>
      <c r="D59" s="3"/>
      <c r="I59" s="197"/>
      <c r="J59" s="5"/>
    </row>
    <row r="60" spans="1:10" x14ac:dyDescent="0.25">
      <c r="A60" s="194" t="s">
        <v>45</v>
      </c>
      <c r="I60" s="197"/>
      <c r="J60" s="5"/>
    </row>
    <row r="61" spans="1:10" x14ac:dyDescent="0.25">
      <c r="A61" s="194" t="s">
        <v>152</v>
      </c>
      <c r="I61" s="197"/>
      <c r="J61" s="5"/>
    </row>
    <row r="62" spans="1:10" x14ac:dyDescent="0.25">
      <c r="A62" s="194" t="s">
        <v>76</v>
      </c>
      <c r="I62" s="197"/>
      <c r="J62" s="5"/>
    </row>
    <row r="63" spans="1:10" x14ac:dyDescent="0.25">
      <c r="A63" s="194" t="s">
        <v>227</v>
      </c>
      <c r="I63" s="197"/>
      <c r="J63" s="5"/>
    </row>
    <row r="67" spans="1:1" x14ac:dyDescent="0.25">
      <c r="A67" s="194" t="s">
        <v>223</v>
      </c>
    </row>
    <row r="68" spans="1:1" x14ac:dyDescent="0.25">
      <c r="A68" s="194" t="s">
        <v>224</v>
      </c>
    </row>
    <row r="69" spans="1:1" x14ac:dyDescent="0.25">
      <c r="A69" s="194" t="s">
        <v>228</v>
      </c>
    </row>
    <row r="70" spans="1:1" x14ac:dyDescent="0.25">
      <c r="A70" s="194" t="s">
        <v>229</v>
      </c>
    </row>
    <row r="71" spans="1:1" x14ac:dyDescent="0.25">
      <c r="A71" s="194" t="s">
        <v>225</v>
      </c>
    </row>
  </sheetData>
  <conditionalFormatting sqref="Y2:AB11">
    <cfRule type="expression" dxfId="703" priority="4">
      <formula>$T2="Stevens"</formula>
    </cfRule>
  </conditionalFormatting>
  <conditionalFormatting sqref="U2:X11">
    <cfRule type="expression" dxfId="702" priority="3">
      <formula>$T2="Alm_Hamre"</formula>
    </cfRule>
  </conditionalFormatting>
  <conditionalFormatting sqref="U2:X11">
    <cfRule type="expression" dxfId="701" priority="2">
      <formula>$T2="ICP_18"</formula>
    </cfRule>
  </conditionalFormatting>
  <conditionalFormatting sqref="U2:X11">
    <cfRule type="expression" dxfId="700" priority="1">
      <formula>$T$2="Stevens"</formula>
    </cfRule>
  </conditionalFormatting>
  <dataValidations count="2">
    <dataValidation type="list" allowBlank="1" showInputMessage="1" showErrorMessage="1" sqref="S2:S11" xr:uid="{C3C640C2-F009-4A88-B5B3-5B94748FD0B9}">
      <formula1>$A$67:$A$71</formula1>
    </dataValidation>
    <dataValidation type="list" allowBlank="1" showInputMessage="1" showErrorMessage="1" sqref="T2:T11" xr:uid="{715503A5-6D94-4D0A-B498-3F0033E6AA61}">
      <formula1>$A$60:$A$63</formula1>
    </dataValidation>
  </dataValidations>
  <pageMargins left="0.7" right="0.7" top="0.75" bottom="0.75" header="0.3" footer="0.3"/>
  <pageSetup paperSize="9" orientation="portrait" horizontalDpi="300" verticalDpi="300" r:id="rId1"/>
  <legacyDrawing r:id="rId2"/>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2495-0233-4FD0-A139-ADD56759B07C}">
  <sheetPr codeName="Sheet27"/>
  <dimension ref="A1:AG71"/>
  <sheetViews>
    <sheetView topLeftCell="A2" zoomScale="70" zoomScaleNormal="70" workbookViewId="0">
      <selection activeCell="B2" sqref="B2:E30"/>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32">
        <v>2</v>
      </c>
      <c r="AF8" s="31">
        <v>0.8</v>
      </c>
      <c r="AG8" s="31">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32">
        <v>2</v>
      </c>
      <c r="AF9" s="31">
        <v>0.8</v>
      </c>
      <c r="AG9" s="31">
        <v>1</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31">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31">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31">
        <v>1</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32">
        <v>2</v>
      </c>
      <c r="AF15" s="31">
        <v>1.5</v>
      </c>
      <c r="AG15" s="31">
        <v>1</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79" priority="4">
      <formula>$T2="Stevens"</formula>
    </cfRule>
  </conditionalFormatting>
  <conditionalFormatting sqref="U2:X15">
    <cfRule type="expression" dxfId="378" priority="3">
      <formula>$T2="Alm_Hamre"</formula>
    </cfRule>
  </conditionalFormatting>
  <conditionalFormatting sqref="U2:X15">
    <cfRule type="expression" dxfId="377" priority="2">
      <formula>$T2="ICP_18"</formula>
    </cfRule>
  </conditionalFormatting>
  <conditionalFormatting sqref="U2:X15">
    <cfRule type="expression" dxfId="376" priority="1">
      <formula>$T$2="Stevens"</formula>
    </cfRule>
  </conditionalFormatting>
  <dataValidations count="2">
    <dataValidation type="list" allowBlank="1" showInputMessage="1" showErrorMessage="1" sqref="T2:T15" xr:uid="{C777646D-825F-4DB1-B361-2E58F1BCB792}">
      <formula1>$A$60:$A$63</formula1>
    </dataValidation>
    <dataValidation type="list" allowBlank="1" showInputMessage="1" showErrorMessage="1" sqref="S2:S15" xr:uid="{420ABA16-E9DE-4688-A05A-241E46626851}">
      <formula1>$A$67:$A$71</formula1>
    </dataValidation>
  </dataValidations>
  <pageMargins left="0.7" right="0.7" top="0.75" bottom="0.75" header="0.3" footer="0.3"/>
  <pageSetup paperSize="9" orientation="portrait" horizontalDpi="300" verticalDpi="300" r:id="rId1"/>
  <legacyDrawing r:id="rId2"/>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28E3-BE14-41D8-BBAE-FA63FFDC4663}">
  <sheetPr codeName="Sheet28"/>
  <dimension ref="A1:AG71"/>
  <sheetViews>
    <sheetView zoomScale="70" zoomScaleNormal="70" workbookViewId="0">
      <selection activeCell="AG8" sqref="P8:AG8"/>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15" si="0">IF(S3="sand",1.25,IF(S3="clay",2.5,2))</f>
        <v>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1.25</v>
      </c>
      <c r="AF7" s="31">
        <v>0.8</v>
      </c>
      <c r="AG7" s="31"/>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65">
        <f t="shared" si="0"/>
        <v>2</v>
      </c>
      <c r="AF8" s="31">
        <v>0.8</v>
      </c>
      <c r="AG8" s="128">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65">
        <f t="shared" si="0"/>
        <v>2</v>
      </c>
      <c r="AF9" s="31">
        <v>0.8</v>
      </c>
      <c r="AG9" s="122">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65">
        <f t="shared" si="0"/>
        <v>2</v>
      </c>
      <c r="AF10" s="31">
        <v>1.25</v>
      </c>
      <c r="AG10" s="122">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8">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65">
        <f t="shared" si="0"/>
        <v>2</v>
      </c>
      <c r="AF12" s="31">
        <v>1.5</v>
      </c>
      <c r="AG12" s="122">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65">
        <f t="shared" si="0"/>
        <v>2</v>
      </c>
      <c r="AF13" s="31">
        <v>1.5</v>
      </c>
      <c r="AG13" s="122">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65">
        <f t="shared" si="0"/>
        <v>2</v>
      </c>
      <c r="AF14" s="31">
        <v>1.5</v>
      </c>
      <c r="AG14" s="122">
        <v>2</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65">
        <f t="shared" si="0"/>
        <v>2</v>
      </c>
      <c r="AF15" s="31">
        <v>1.5</v>
      </c>
      <c r="AG15" s="122">
        <v>2</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75" priority="4">
      <formula>$T2="Stevens"</formula>
    </cfRule>
  </conditionalFormatting>
  <conditionalFormatting sqref="U2:X15">
    <cfRule type="expression" dxfId="374" priority="3">
      <formula>$T2="Alm_Hamre"</formula>
    </cfRule>
  </conditionalFormatting>
  <conditionalFormatting sqref="U2:X15">
    <cfRule type="expression" dxfId="373" priority="2">
      <formula>$T2="ICP_18"</formula>
    </cfRule>
  </conditionalFormatting>
  <conditionalFormatting sqref="U2:X15">
    <cfRule type="expression" dxfId="372" priority="1">
      <formula>$T$2="Stevens"</formula>
    </cfRule>
  </conditionalFormatting>
  <dataValidations disablePrompts="1" count="2">
    <dataValidation type="list" allowBlank="1" showInputMessage="1" showErrorMessage="1" sqref="S2:S15" xr:uid="{3B59B359-A84C-4B14-A338-482368ADEE17}">
      <formula1>$A$67:$A$71</formula1>
    </dataValidation>
    <dataValidation type="list" allowBlank="1" showInputMessage="1" showErrorMessage="1" sqref="T2:T15" xr:uid="{B6475B53-688B-40A4-834F-35FAC5DC1837}">
      <formula1>$A$60:$A$63</formula1>
    </dataValidation>
  </dataValidations>
  <pageMargins left="0.7" right="0.7" top="0.75" bottom="0.75" header="0.3" footer="0.3"/>
  <pageSetup paperSize="9" orientation="portrait" horizontalDpi="300" verticalDpi="300" r:id="rId1"/>
  <legacyDrawing r:id="rId2"/>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97A5-B773-4230-A73C-6A668354BBAF}">
  <dimension ref="A1:AG71"/>
  <sheetViews>
    <sheetView topLeftCell="N1" zoomScale="70" zoomScaleNormal="70" workbookViewId="0">
      <selection activeCell="AG12" sqref="AG12"/>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2"/>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32">
        <v>2</v>
      </c>
      <c r="AF8" s="31">
        <v>0.8</v>
      </c>
      <c r="AG8" s="128">
        <v>3</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32">
        <v>2</v>
      </c>
      <c r="AF9" s="31">
        <v>0.8</v>
      </c>
      <c r="AG9" s="122">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2">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3</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2">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2">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2</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32">
        <v>2</v>
      </c>
      <c r="AF15" s="31">
        <v>1.5</v>
      </c>
      <c r="AG15" s="122">
        <v>2</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71" priority="4">
      <formula>$T2="Stevens"</formula>
    </cfRule>
  </conditionalFormatting>
  <conditionalFormatting sqref="U2:X15">
    <cfRule type="expression" dxfId="370" priority="3">
      <formula>$T2="Alm_Hamre"</formula>
    </cfRule>
  </conditionalFormatting>
  <conditionalFormatting sqref="U2:X15">
    <cfRule type="expression" dxfId="369" priority="2">
      <formula>$T2="ICP_18"</formula>
    </cfRule>
  </conditionalFormatting>
  <conditionalFormatting sqref="U2:X15">
    <cfRule type="expression" dxfId="368" priority="1">
      <formula>$T$2="Stevens"</formula>
    </cfRule>
  </conditionalFormatting>
  <dataValidations count="2">
    <dataValidation type="list" allowBlank="1" showInputMessage="1" showErrorMessage="1" sqref="S2:S15" xr:uid="{31DC049B-ACC3-4046-9A10-EE67BE6036D3}">
      <formula1>$A$67:$A$71</formula1>
    </dataValidation>
    <dataValidation type="list" allowBlank="1" showInputMessage="1" showErrorMessage="1" sqref="T2:T15" xr:uid="{BB5124A6-BD3D-40C0-8112-47D28AF6B876}">
      <formula1>$A$60:$A$63</formula1>
    </dataValidation>
  </dataValidations>
  <pageMargins left="0.7" right="0.7" top="0.75" bottom="0.75" header="0.3" footer="0.3"/>
  <pageSetup paperSize="9" orientation="portrait" horizontalDpi="300" verticalDpi="300" r:id="rId1"/>
  <legacyDrawing r:id="rId2"/>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CE84-9199-4593-BCBD-96C8ABE325A8}">
  <sheetPr codeName="Sheet29"/>
  <dimension ref="A1:AG71"/>
  <sheetViews>
    <sheetView topLeftCell="G1" zoomScale="70" zoomScaleNormal="70" workbookViewId="0">
      <selection activeCell="Q8" sqref="Q8:AG8"/>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2"/>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32">
        <v>2</v>
      </c>
      <c r="AF8" s="31">
        <v>0.8</v>
      </c>
      <c r="AG8" s="128">
        <v>4</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32">
        <v>2</v>
      </c>
      <c r="AF9" s="31">
        <v>0.8</v>
      </c>
      <c r="AG9" s="122">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2">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4</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2">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2">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2</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32">
        <v>2</v>
      </c>
      <c r="AF15" s="31">
        <v>1.5</v>
      </c>
      <c r="AG15" s="122">
        <v>2</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67" priority="4">
      <formula>$T2="Stevens"</formula>
    </cfRule>
  </conditionalFormatting>
  <conditionalFormatting sqref="U2:X15">
    <cfRule type="expression" dxfId="366" priority="3">
      <formula>$T2="Alm_Hamre"</formula>
    </cfRule>
  </conditionalFormatting>
  <conditionalFormatting sqref="U2:X15">
    <cfRule type="expression" dxfId="365" priority="2">
      <formula>$T2="ICP_18"</formula>
    </cfRule>
  </conditionalFormatting>
  <conditionalFormatting sqref="U2:X15">
    <cfRule type="expression" dxfId="364" priority="1">
      <formula>$T$2="Stevens"</formula>
    </cfRule>
  </conditionalFormatting>
  <dataValidations count="2">
    <dataValidation type="list" allowBlank="1" showInputMessage="1" showErrorMessage="1" sqref="T2:T15" xr:uid="{AC489FFF-65B8-45FF-B6A3-EFE88A395C5A}">
      <formula1>$A$60:$A$63</formula1>
    </dataValidation>
    <dataValidation type="list" allowBlank="1" showInputMessage="1" showErrorMessage="1" sqref="S2:S15" xr:uid="{C86F4251-C88B-4F1C-9B53-E616A09FA5A7}">
      <formula1>$A$67:$A$71</formula1>
    </dataValidation>
  </dataValidations>
  <pageMargins left="0.7" right="0.7" top="0.75" bottom="0.75" header="0.3" footer="0.3"/>
  <pageSetup paperSize="9" orientation="portrait" horizontalDpi="300" verticalDpi="300" r:id="rId1"/>
  <legacyDrawing r:id="rId2"/>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4CDE-4C02-4CD9-AD7A-59F86E9996F3}">
  <dimension ref="A1:AG71"/>
  <sheetViews>
    <sheetView topLeftCell="G1" zoomScale="70" zoomScaleNormal="70" workbookViewId="0">
      <selection activeCell="AG12" sqref="AG12"/>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2"/>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32">
        <v>2</v>
      </c>
      <c r="AF8" s="31">
        <v>0.8</v>
      </c>
      <c r="AG8" s="128">
        <v>2</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32">
        <v>2</v>
      </c>
      <c r="AF9" s="31">
        <v>0.8</v>
      </c>
      <c r="AG9" s="122">
        <v>2</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2">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8">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2">
        <v>2</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2">
        <v>2</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2">
        <v>2</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32">
        <v>2</v>
      </c>
      <c r="AF15" s="31">
        <v>1.5</v>
      </c>
      <c r="AG15" s="122">
        <v>2</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63" priority="4">
      <formula>$T2="Stevens"</formula>
    </cfRule>
  </conditionalFormatting>
  <conditionalFormatting sqref="U2:X15">
    <cfRule type="expression" dxfId="362" priority="3">
      <formula>$T2="Alm_Hamre"</formula>
    </cfRule>
  </conditionalFormatting>
  <conditionalFormatting sqref="U2:X15">
    <cfRule type="expression" dxfId="361" priority="2">
      <formula>$T2="ICP_18"</formula>
    </cfRule>
  </conditionalFormatting>
  <conditionalFormatting sqref="U2:X15">
    <cfRule type="expression" dxfId="360" priority="1">
      <formula>$T$2="Stevens"</formula>
    </cfRule>
  </conditionalFormatting>
  <dataValidations count="2">
    <dataValidation type="list" allowBlank="1" showInputMessage="1" showErrorMessage="1" sqref="S2:S15" xr:uid="{DCB0BA6F-C4D8-458C-AA07-4EDD1553A2DA}">
      <formula1>$A$67:$A$71</formula1>
    </dataValidation>
    <dataValidation type="list" allowBlank="1" showInputMessage="1" showErrorMessage="1" sqref="T2:T15" xr:uid="{074CFEB5-63AC-4A95-9A69-27E78B7F4187}">
      <formula1>$A$60:$A$63</formula1>
    </dataValidation>
  </dataValidations>
  <pageMargins left="0.7" right="0.7" top="0.75" bottom="0.75" header="0.3" footer="0.3"/>
  <pageSetup paperSize="9" orientation="portrait" horizontalDpi="300" verticalDpi="300" r:id="rId1"/>
  <legacyDrawing r:id="rId2"/>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6DC15-46FA-4F60-92A1-C022B8E297B0}">
  <sheetPr codeName="Sheet30"/>
  <dimension ref="A1:AG71"/>
  <sheetViews>
    <sheetView zoomScale="70" zoomScaleNormal="70" workbookViewId="0">
      <selection activeCell="P2" sqref="P2:S15"/>
    </sheetView>
  </sheetViews>
  <sheetFormatPr defaultRowHeight="15" x14ac:dyDescent="0.25"/>
  <cols>
    <col min="4" max="4" width="12.42578125" customWidth="1"/>
    <col min="13" max="13" width="18.140625" bestFit="1" customWidth="1"/>
    <col min="19" max="19" width="16.28515625"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0.8</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0.8</v>
      </c>
      <c r="R3" s="113">
        <v>1.5</v>
      </c>
      <c r="S3" s="113" t="s">
        <v>224</v>
      </c>
      <c r="T3" s="105" t="s">
        <v>227</v>
      </c>
      <c r="U3" s="105">
        <v>0.5</v>
      </c>
      <c r="V3" s="105">
        <v>0.25</v>
      </c>
      <c r="W3" s="105">
        <v>2.5</v>
      </c>
      <c r="X3" s="105">
        <v>2.5</v>
      </c>
      <c r="Y3" s="105">
        <v>0</v>
      </c>
      <c r="Z3" s="105">
        <v>0</v>
      </c>
      <c r="AA3" s="105">
        <v>0</v>
      </c>
      <c r="AB3" s="105">
        <v>9</v>
      </c>
      <c r="AC3" s="105">
        <v>0.8</v>
      </c>
      <c r="AD3" s="31">
        <v>1.25</v>
      </c>
      <c r="AE3" s="31">
        <f t="shared" ref="AE3:AE7"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5" si="1">R3</f>
        <v>1.5</v>
      </c>
      <c r="R4" s="113">
        <v>5</v>
      </c>
      <c r="S4" s="113" t="s">
        <v>223</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5</v>
      </c>
      <c r="R5" s="113">
        <v>9</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9</v>
      </c>
      <c r="R6" s="113">
        <v>9.5</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9.5</v>
      </c>
      <c r="R7" s="113">
        <v>10.5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c r="AG7" s="127"/>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10.5</v>
      </c>
      <c r="R8" s="113">
        <v>14.5</v>
      </c>
      <c r="S8" s="113" t="s">
        <v>225</v>
      </c>
      <c r="T8" s="105" t="s">
        <v>227</v>
      </c>
      <c r="U8" s="105">
        <v>0.5</v>
      </c>
      <c r="V8" s="105">
        <v>0.25</v>
      </c>
      <c r="W8" s="105">
        <v>2.5</v>
      </c>
      <c r="X8" s="105">
        <v>2.5</v>
      </c>
      <c r="Y8" s="105">
        <v>0</v>
      </c>
      <c r="Z8" s="105">
        <v>0</v>
      </c>
      <c r="AA8" s="105">
        <v>0</v>
      </c>
      <c r="AB8" s="105">
        <v>9</v>
      </c>
      <c r="AC8" s="105">
        <v>0.8</v>
      </c>
      <c r="AD8" s="31">
        <v>1.25</v>
      </c>
      <c r="AE8" s="132">
        <v>2</v>
      </c>
      <c r="AF8" s="31">
        <v>0.8</v>
      </c>
      <c r="AG8" s="127">
        <v>1</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14.5</v>
      </c>
      <c r="R9" s="113">
        <v>19</v>
      </c>
      <c r="S9" s="113" t="s">
        <v>225</v>
      </c>
      <c r="T9" s="105" t="s">
        <v>227</v>
      </c>
      <c r="U9" s="105">
        <v>0.5</v>
      </c>
      <c r="V9" s="105">
        <v>0.25</v>
      </c>
      <c r="W9" s="105">
        <v>2.5</v>
      </c>
      <c r="X9" s="105">
        <v>2.5</v>
      </c>
      <c r="Y9" s="105">
        <v>0</v>
      </c>
      <c r="Z9" s="105">
        <v>0</v>
      </c>
      <c r="AA9" s="105">
        <v>0</v>
      </c>
      <c r="AB9" s="105">
        <v>9</v>
      </c>
      <c r="AC9" s="105">
        <v>0.8</v>
      </c>
      <c r="AD9" s="31">
        <v>1.25</v>
      </c>
      <c r="AE9" s="132">
        <v>2</v>
      </c>
      <c r="AF9" s="31">
        <v>0.8</v>
      </c>
      <c r="AG9" s="127">
        <v>1</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19</v>
      </c>
      <c r="R10" s="113">
        <v>23</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127">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23</v>
      </c>
      <c r="R11" s="113">
        <v>26</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127">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26</v>
      </c>
      <c r="R12" s="113">
        <v>27.5</v>
      </c>
      <c r="S12" s="113" t="s">
        <v>225</v>
      </c>
      <c r="T12" s="105" t="s">
        <v>227</v>
      </c>
      <c r="U12" s="105">
        <v>0.5</v>
      </c>
      <c r="V12" s="105">
        <v>0.25</v>
      </c>
      <c r="W12" s="105">
        <v>2.5</v>
      </c>
      <c r="X12" s="105">
        <v>2.5</v>
      </c>
      <c r="Y12" s="105">
        <v>0</v>
      </c>
      <c r="Z12" s="105">
        <v>0</v>
      </c>
      <c r="AA12" s="105">
        <v>0</v>
      </c>
      <c r="AB12" s="105">
        <v>9</v>
      </c>
      <c r="AC12" s="105">
        <v>0.8</v>
      </c>
      <c r="AD12" s="31">
        <v>1.25</v>
      </c>
      <c r="AE12" s="132">
        <v>2</v>
      </c>
      <c r="AF12" s="31">
        <v>1.5</v>
      </c>
      <c r="AG12" s="127">
        <v>1</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27.5</v>
      </c>
      <c r="R13" s="113">
        <v>30</v>
      </c>
      <c r="S13" s="113" t="s">
        <v>225</v>
      </c>
      <c r="T13" s="105" t="s">
        <v>227</v>
      </c>
      <c r="U13" s="105">
        <v>0.5</v>
      </c>
      <c r="V13" s="105">
        <v>0.25</v>
      </c>
      <c r="W13" s="105">
        <v>2.5</v>
      </c>
      <c r="X13" s="105">
        <v>2.5</v>
      </c>
      <c r="Y13" s="105">
        <v>0</v>
      </c>
      <c r="Z13" s="105">
        <v>0</v>
      </c>
      <c r="AA13" s="105">
        <v>0</v>
      </c>
      <c r="AB13" s="105">
        <v>9</v>
      </c>
      <c r="AC13" s="105">
        <v>0.8</v>
      </c>
      <c r="AD13" s="31">
        <v>1.25</v>
      </c>
      <c r="AE13" s="132">
        <v>2</v>
      </c>
      <c r="AF13" s="31">
        <v>1.5</v>
      </c>
      <c r="AG13" s="127">
        <v>1</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30</v>
      </c>
      <c r="R14" s="113">
        <v>40</v>
      </c>
      <c r="S14" s="113" t="s">
        <v>225</v>
      </c>
      <c r="T14" s="105" t="s">
        <v>227</v>
      </c>
      <c r="U14" s="105">
        <v>0.5</v>
      </c>
      <c r="V14" s="105">
        <v>0.25</v>
      </c>
      <c r="W14" s="105">
        <v>2.5</v>
      </c>
      <c r="X14" s="105">
        <v>2.5</v>
      </c>
      <c r="Y14" s="105">
        <v>0</v>
      </c>
      <c r="Z14" s="105">
        <v>0</v>
      </c>
      <c r="AA14" s="105">
        <v>0</v>
      </c>
      <c r="AB14" s="105">
        <v>9</v>
      </c>
      <c r="AC14" s="105">
        <v>0.8</v>
      </c>
      <c r="AD14" s="31">
        <v>1.25</v>
      </c>
      <c r="AE14" s="132">
        <v>2</v>
      </c>
      <c r="AF14" s="31">
        <v>1.5</v>
      </c>
      <c r="AG14" s="127">
        <v>1</v>
      </c>
    </row>
    <row r="15" spans="2:33" x14ac:dyDescent="0.25">
      <c r="B15">
        <v>9.6999999999999993</v>
      </c>
      <c r="C15">
        <v>9.6999999999999993</v>
      </c>
      <c r="D15">
        <v>3</v>
      </c>
      <c r="E15">
        <v>73</v>
      </c>
      <c r="G15" s="49">
        <v>3.6819999999999999</v>
      </c>
      <c r="H15" s="50">
        <v>1.07</v>
      </c>
      <c r="I15" s="50" t="s">
        <v>200</v>
      </c>
      <c r="J15" s="51" t="s">
        <v>199</v>
      </c>
      <c r="K15" s="4"/>
      <c r="P15" s="113">
        <v>14</v>
      </c>
      <c r="Q15" s="113">
        <f t="shared" si="1"/>
        <v>40</v>
      </c>
      <c r="R15" s="113">
        <v>46</v>
      </c>
      <c r="S15" s="113" t="s">
        <v>225</v>
      </c>
      <c r="T15" s="105" t="s">
        <v>227</v>
      </c>
      <c r="U15" s="105">
        <v>0.5</v>
      </c>
      <c r="V15" s="105">
        <v>0.25</v>
      </c>
      <c r="W15" s="105">
        <v>2.5</v>
      </c>
      <c r="X15" s="105">
        <v>2.5</v>
      </c>
      <c r="Y15" s="105">
        <v>0</v>
      </c>
      <c r="Z15" s="105">
        <v>0</v>
      </c>
      <c r="AA15" s="105">
        <v>0</v>
      </c>
      <c r="AB15" s="105">
        <v>9</v>
      </c>
      <c r="AC15" s="105">
        <v>0.8</v>
      </c>
      <c r="AD15" s="31">
        <v>1.25</v>
      </c>
      <c r="AE15" s="132">
        <v>2</v>
      </c>
      <c r="AF15" s="31">
        <v>1.5</v>
      </c>
      <c r="AG15" s="127">
        <v>1</v>
      </c>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s="121">
        <v>93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3"/>
      <c r="D32" s="3"/>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5">
    <cfRule type="expression" dxfId="359" priority="4">
      <formula>$T2="Stevens"</formula>
    </cfRule>
  </conditionalFormatting>
  <conditionalFormatting sqref="U2:X15">
    <cfRule type="expression" dxfId="358" priority="3">
      <formula>$T2="Alm_Hamre"</formula>
    </cfRule>
  </conditionalFormatting>
  <conditionalFormatting sqref="U2:X15">
    <cfRule type="expression" dxfId="357" priority="2">
      <formula>$T2="ICP_18"</formula>
    </cfRule>
  </conditionalFormatting>
  <conditionalFormatting sqref="U2:X15">
    <cfRule type="expression" dxfId="356" priority="1">
      <formula>$T$2="Stevens"</formula>
    </cfRule>
  </conditionalFormatting>
  <dataValidations count="2">
    <dataValidation type="list" allowBlank="1" showInputMessage="1" showErrorMessage="1" sqref="T2:T15" xr:uid="{16A39957-00FF-427F-AF8E-83191D176068}">
      <formula1>$A$60:$A$63</formula1>
    </dataValidation>
    <dataValidation type="list" allowBlank="1" showInputMessage="1" showErrorMessage="1" sqref="S2:S15" xr:uid="{067C8581-9192-4B74-A129-F8D74E1CC06C}">
      <formula1>$A$67:$A$71</formula1>
    </dataValidation>
  </dataValidations>
  <pageMargins left="0.7" right="0.7" top="0.75" bottom="0.75" header="0.3" footer="0.3"/>
  <pageSetup paperSize="9" orientation="portrait" horizontalDpi="300" verticalDpi="300" r:id="rId1"/>
  <legacyDrawing r:id="rId2"/>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04C75-831C-4D7F-A6BF-3FF6E463756F}">
  <sheetPr codeName="Sheet31"/>
  <dimension ref="A1:AG71"/>
  <sheetViews>
    <sheetView zoomScale="70" zoomScaleNormal="70" workbookViewId="0">
      <selection activeCell="B2" sqref="B2:E30"/>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IF(T2="Alm_Hamre_2018",1.5,369/102)</f>
        <v>1.5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IF(T3="Alm_Hamre_2018",1.5,369/102)</f>
        <v>1.5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1.5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1.5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32">
        <v>2</v>
      </c>
      <c r="AF10" s="31">
        <v>1.25</v>
      </c>
      <c r="AG10" s="31">
        <v>1</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32">
        <v>2</v>
      </c>
      <c r="AF11" s="31">
        <v>1.5</v>
      </c>
      <c r="AG11" s="31">
        <v>1</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1.5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1.5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1.5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55" priority="4">
      <formula>$T2="Stevens"</formula>
    </cfRule>
  </conditionalFormatting>
  <conditionalFormatting sqref="U2:X14">
    <cfRule type="expression" dxfId="354" priority="3">
      <formula>$T2="Alm_Hamre"</formula>
    </cfRule>
  </conditionalFormatting>
  <conditionalFormatting sqref="U2:X14">
    <cfRule type="expression" dxfId="353" priority="2">
      <formula>$T2="ICP_18"</formula>
    </cfRule>
  </conditionalFormatting>
  <conditionalFormatting sqref="U2:X14">
    <cfRule type="expression" dxfId="352" priority="1">
      <formula>$T$2="Stevens"</formula>
    </cfRule>
  </conditionalFormatting>
  <dataValidations count="2">
    <dataValidation type="list" allowBlank="1" showInputMessage="1" showErrorMessage="1" sqref="T2:T14" xr:uid="{1D9A0AA4-E709-4FFF-8391-4CC7307E2E45}">
      <formula1>$A$60:$A$63</formula1>
    </dataValidation>
    <dataValidation type="list" allowBlank="1" showInputMessage="1" showErrorMessage="1" sqref="S2:S14" xr:uid="{3A939CB1-664E-477B-8E1B-FDEADC9207B0}">
      <formula1>$A$67:$A$71</formula1>
    </dataValidation>
  </dataValidations>
  <pageMargins left="0.7" right="0.7" top="0.75" bottom="0.75" header="0.3" footer="0.3"/>
  <pageSetup paperSize="9" orientation="portrait" horizontalDpi="300" verticalDpi="300" r:id="rId1"/>
  <legacyDrawing r:id="rId2"/>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04CD-2EFF-492A-A872-C85451A7567E}">
  <sheetPr>
    <tabColor theme="4" tint="0.79998168889431442"/>
  </sheetPr>
  <dimension ref="A1:AG71"/>
  <sheetViews>
    <sheetView zoomScale="70" zoomScaleNormal="70" workbookViewId="0">
      <selection activeCell="AE10" sqref="AE10:AE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65">
        <f t="shared" si="0"/>
        <v>2</v>
      </c>
      <c r="AF10" s="31">
        <v>1.25</v>
      </c>
      <c r="AG10" s="128">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2">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2.5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2.5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2.5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51" priority="4">
      <formula>$T2="Stevens"</formula>
    </cfRule>
  </conditionalFormatting>
  <conditionalFormatting sqref="U2:X14">
    <cfRule type="expression" dxfId="350" priority="3">
      <formula>$T2="Alm_Hamre"</formula>
    </cfRule>
  </conditionalFormatting>
  <conditionalFormatting sqref="U2:X14">
    <cfRule type="expression" dxfId="349" priority="2">
      <formula>$T2="ICP_18"</formula>
    </cfRule>
  </conditionalFormatting>
  <conditionalFormatting sqref="U2:X14">
    <cfRule type="expression" dxfId="348" priority="1">
      <formula>$T$2="Stevens"</formula>
    </cfRule>
  </conditionalFormatting>
  <dataValidations count="2">
    <dataValidation type="list" allowBlank="1" showInputMessage="1" showErrorMessage="1" sqref="S2:S14" xr:uid="{14016D33-8AEB-4855-81C0-6359C0B38102}">
      <formula1>$A$67:$A$71</formula1>
    </dataValidation>
    <dataValidation type="list" allowBlank="1" showInputMessage="1" showErrorMessage="1" sqref="T2:T14" xr:uid="{D7912E8B-6CCD-4978-A94F-4453A7790E19}">
      <formula1>$A$60:$A$63</formula1>
    </dataValidation>
  </dataValidations>
  <pageMargins left="0.7" right="0.7" top="0.75" bottom="0.75" header="0.3" footer="0.3"/>
  <pageSetup paperSize="9" orientation="portrait" horizontalDpi="300" verticalDpi="300" r:id="rId1"/>
  <legacyDrawing r:id="rId2"/>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1C53-8EAE-4746-917A-447FB06DDEF1}">
  <sheetPr>
    <tabColor theme="4" tint="0.79998168889431442"/>
  </sheetPr>
  <dimension ref="A1:AG71"/>
  <sheetViews>
    <sheetView zoomScale="70" zoomScaleNormal="70" workbookViewId="0">
      <selection activeCell="AE10" sqref="AE10:AE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65">
        <f t="shared" si="0"/>
        <v>2</v>
      </c>
      <c r="AF10" s="31">
        <v>1.25</v>
      </c>
      <c r="AG10" s="128">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2">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2.5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2.5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2.5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47" priority="4">
      <formula>$T2="Stevens"</formula>
    </cfRule>
  </conditionalFormatting>
  <conditionalFormatting sqref="U2:X14">
    <cfRule type="expression" dxfId="346" priority="3">
      <formula>$T2="Alm_Hamre"</formula>
    </cfRule>
  </conditionalFormatting>
  <conditionalFormatting sqref="U2:X14">
    <cfRule type="expression" dxfId="345" priority="2">
      <formula>$T2="ICP_18"</formula>
    </cfRule>
  </conditionalFormatting>
  <conditionalFormatting sqref="U2:X14">
    <cfRule type="expression" dxfId="344" priority="1">
      <formula>$T$2="Stevens"</formula>
    </cfRule>
  </conditionalFormatting>
  <dataValidations count="2">
    <dataValidation type="list" allowBlank="1" showInputMessage="1" showErrorMessage="1" sqref="T2:T14" xr:uid="{2E08E060-4388-49C6-B09F-653570211024}">
      <formula1>$A$60:$A$63</formula1>
    </dataValidation>
    <dataValidation type="list" allowBlank="1" showInputMessage="1" showErrorMessage="1" sqref="S2:S14" xr:uid="{1270FFC4-A8DD-445F-9CF3-F097FD4835A1}">
      <formula1>$A$67:$A$71</formula1>
    </dataValidation>
  </dataValidations>
  <pageMargins left="0.7" right="0.7" top="0.75" bottom="0.75" header="0.3" footer="0.3"/>
  <pageSetup paperSize="9" orientation="portrait" horizontalDpi="300" verticalDpi="300" r:id="rId1"/>
  <legacyDrawing r:id="rId2"/>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26C3-70E8-4075-806B-18A6C21FCAD1}">
  <sheetPr codeName="Sheet32"/>
  <dimension ref="A1:AG71"/>
  <sheetViews>
    <sheetView zoomScale="70" zoomScaleNormal="70" workbookViewId="0">
      <selection activeCell="AE10" sqref="AE10:AE11"/>
    </sheetView>
  </sheetViews>
  <sheetFormatPr defaultRowHeight="15" x14ac:dyDescent="0.25"/>
  <cols>
    <col min="4" max="4" width="12.42578125" customWidth="1"/>
    <col min="13" max="13" width="18.140625" bestFit="1" customWidth="1"/>
    <col min="20" max="20" width="17.140625" customWidth="1"/>
    <col min="21" max="21" width="12.5703125" bestFit="1" customWidth="1"/>
    <col min="22" max="22" width="13.140625" bestFit="1" customWidth="1"/>
    <col min="26" max="26" width="12" customWidth="1"/>
    <col min="29" max="29" width="12" customWidth="1"/>
    <col min="30" max="30" width="10.85546875" customWidth="1"/>
    <col min="31" max="31" width="14.42578125" customWidth="1"/>
    <col min="32" max="32" width="11.5703125" customWidth="1"/>
  </cols>
  <sheetData>
    <row r="1" spans="2:33" s="39" customFormat="1" ht="54" customHeight="1" thickBot="1" x14ac:dyDescent="0.3">
      <c r="B1" s="36" t="s">
        <v>168</v>
      </c>
      <c r="C1" s="37" t="s">
        <v>169</v>
      </c>
      <c r="D1" s="37" t="s">
        <v>154</v>
      </c>
      <c r="E1" s="38" t="s">
        <v>153</v>
      </c>
      <c r="G1" s="36" t="s">
        <v>35</v>
      </c>
      <c r="H1" s="37" t="s">
        <v>31</v>
      </c>
      <c r="I1" s="37" t="s">
        <v>36</v>
      </c>
      <c r="J1" s="38" t="s">
        <v>72</v>
      </c>
      <c r="K1" s="40"/>
      <c r="L1" s="36" t="s">
        <v>77</v>
      </c>
      <c r="M1" s="38" t="s">
        <v>165</v>
      </c>
      <c r="N1" s="38" t="s">
        <v>201</v>
      </c>
      <c r="P1" s="67" t="s">
        <v>79</v>
      </c>
      <c r="Q1" s="41" t="s">
        <v>166</v>
      </c>
      <c r="R1" s="41" t="s">
        <v>167</v>
      </c>
      <c r="S1" s="41" t="s">
        <v>74</v>
      </c>
      <c r="T1" s="41" t="s">
        <v>75</v>
      </c>
      <c r="U1" s="41" t="s">
        <v>172</v>
      </c>
      <c r="V1" s="41" t="s">
        <v>173</v>
      </c>
      <c r="W1" s="41" t="s">
        <v>170</v>
      </c>
      <c r="X1" s="41" t="s">
        <v>171</v>
      </c>
      <c r="Y1" s="41" t="s">
        <v>78</v>
      </c>
      <c r="Z1" s="41" t="s">
        <v>174</v>
      </c>
      <c r="AA1" s="41" t="s">
        <v>18</v>
      </c>
      <c r="AB1" s="41" t="s">
        <v>19</v>
      </c>
      <c r="AC1" s="41" t="s">
        <v>83</v>
      </c>
      <c r="AD1" s="41" t="s">
        <v>84</v>
      </c>
      <c r="AE1" s="86" t="s">
        <v>105</v>
      </c>
      <c r="AF1" s="86" t="s">
        <v>217</v>
      </c>
      <c r="AG1" s="117" t="s">
        <v>226</v>
      </c>
    </row>
    <row r="2" spans="2:33" x14ac:dyDescent="0.25">
      <c r="B2">
        <v>8</v>
      </c>
      <c r="C2">
        <v>8</v>
      </c>
      <c r="D2">
        <v>0.28999999999999998</v>
      </c>
      <c r="E2">
        <v>100</v>
      </c>
      <c r="G2" s="49">
        <v>0.215</v>
      </c>
      <c r="H2" s="50">
        <v>1.383</v>
      </c>
      <c r="I2" s="50" t="s">
        <v>197</v>
      </c>
      <c r="J2" s="51" t="s">
        <v>71</v>
      </c>
      <c r="K2" s="4"/>
      <c r="L2" s="107">
        <v>1</v>
      </c>
      <c r="M2" s="108">
        <v>2</v>
      </c>
      <c r="N2" s="109">
        <v>0</v>
      </c>
      <c r="P2" s="113">
        <v>1</v>
      </c>
      <c r="Q2" s="113">
        <v>0</v>
      </c>
      <c r="R2" s="113">
        <v>0.5</v>
      </c>
      <c r="S2" s="113" t="s">
        <v>223</v>
      </c>
      <c r="T2" s="104" t="s">
        <v>227</v>
      </c>
      <c r="U2" s="104">
        <v>0.5</v>
      </c>
      <c r="V2" s="104">
        <v>0.25</v>
      </c>
      <c r="W2" s="104">
        <v>2.5</v>
      </c>
      <c r="X2" s="104">
        <v>2.5</v>
      </c>
      <c r="Y2" s="104">
        <v>0</v>
      </c>
      <c r="Z2" s="104">
        <v>0</v>
      </c>
      <c r="AA2" s="105">
        <v>0</v>
      </c>
      <c r="AB2" s="104">
        <v>9</v>
      </c>
      <c r="AC2" s="104">
        <f>1/1.25</f>
        <v>0.8</v>
      </c>
      <c r="AD2" s="31">
        <v>1.25</v>
      </c>
      <c r="AE2" s="31">
        <f>IF(S2="sand",1.25,IF(S2="clay",2.5,2))</f>
        <v>1.25</v>
      </c>
      <c r="AF2" s="31">
        <f>IF(S2="Clay",AC2,AD2)</f>
        <v>1.25</v>
      </c>
    </row>
    <row r="3" spans="2:33" x14ac:dyDescent="0.25">
      <c r="B3">
        <v>8</v>
      </c>
      <c r="C3">
        <v>8</v>
      </c>
      <c r="D3">
        <v>2.71</v>
      </c>
      <c r="E3">
        <v>100</v>
      </c>
      <c r="G3" s="49">
        <v>1.1000000000000001</v>
      </c>
      <c r="H3" s="50">
        <v>3</v>
      </c>
      <c r="I3" s="50" t="s">
        <v>198</v>
      </c>
      <c r="J3" s="51" t="s">
        <v>199</v>
      </c>
      <c r="K3" s="4"/>
      <c r="L3" s="49">
        <v>2</v>
      </c>
      <c r="M3" s="50">
        <v>3</v>
      </c>
      <c r="N3" s="51">
        <v>0</v>
      </c>
      <c r="P3" s="113">
        <v>2</v>
      </c>
      <c r="Q3" s="113">
        <f>R2</f>
        <v>0.5</v>
      </c>
      <c r="R3" s="113">
        <v>1.5</v>
      </c>
      <c r="S3" s="113" t="s">
        <v>223</v>
      </c>
      <c r="T3" s="105" t="s">
        <v>227</v>
      </c>
      <c r="U3" s="105">
        <v>0.5</v>
      </c>
      <c r="V3" s="105">
        <v>0.25</v>
      </c>
      <c r="W3" s="105">
        <v>2.5</v>
      </c>
      <c r="X3" s="105">
        <v>2.5</v>
      </c>
      <c r="Y3" s="105">
        <v>0</v>
      </c>
      <c r="Z3" s="105">
        <v>0</v>
      </c>
      <c r="AA3" s="105">
        <v>0</v>
      </c>
      <c r="AB3" s="105">
        <v>9</v>
      </c>
      <c r="AC3" s="105">
        <v>0.8</v>
      </c>
      <c r="AD3" s="31">
        <v>1.25</v>
      </c>
      <c r="AE3" s="31">
        <f t="shared" ref="AE3:AE14" si="0">IF(S3="sand",1.25,IF(S3="clay",2.5,2))</f>
        <v>1.25</v>
      </c>
      <c r="AF3" s="31">
        <v>0.8</v>
      </c>
    </row>
    <row r="4" spans="2:33" x14ac:dyDescent="0.25">
      <c r="B4">
        <v>8</v>
      </c>
      <c r="C4">
        <v>8</v>
      </c>
      <c r="D4">
        <v>3</v>
      </c>
      <c r="E4">
        <v>89</v>
      </c>
      <c r="G4" s="49">
        <v>1.25</v>
      </c>
      <c r="H4" s="50">
        <v>1.27</v>
      </c>
      <c r="I4" s="50" t="s">
        <v>197</v>
      </c>
      <c r="J4" s="51" t="s">
        <v>199</v>
      </c>
      <c r="K4" s="4"/>
      <c r="L4" s="49">
        <v>3</v>
      </c>
      <c r="M4" s="50">
        <v>3.7</v>
      </c>
      <c r="N4" s="51">
        <v>1</v>
      </c>
      <c r="P4" s="113">
        <v>3</v>
      </c>
      <c r="Q4" s="113">
        <f t="shared" ref="Q4:Q14" si="1">R3</f>
        <v>1.5</v>
      </c>
      <c r="R4" s="113">
        <v>2</v>
      </c>
      <c r="S4" s="113" t="s">
        <v>224</v>
      </c>
      <c r="T4" s="105" t="s">
        <v>227</v>
      </c>
      <c r="U4" s="105">
        <v>0.5</v>
      </c>
      <c r="V4" s="105">
        <v>0.25</v>
      </c>
      <c r="W4" s="105">
        <v>2.5</v>
      </c>
      <c r="X4" s="105">
        <v>2.5</v>
      </c>
      <c r="Y4" s="105">
        <v>0</v>
      </c>
      <c r="Z4" s="105">
        <v>0</v>
      </c>
      <c r="AA4" s="105">
        <v>0</v>
      </c>
      <c r="AB4" s="105">
        <v>9</v>
      </c>
      <c r="AC4" s="105">
        <v>0.8</v>
      </c>
      <c r="AD4" s="31">
        <v>1.25</v>
      </c>
      <c r="AE4" s="31">
        <f t="shared" si="0"/>
        <v>2.5</v>
      </c>
      <c r="AF4" s="31">
        <v>0.8</v>
      </c>
    </row>
    <row r="5" spans="2:33" x14ac:dyDescent="0.25">
      <c r="B5">
        <v>8</v>
      </c>
      <c r="C5">
        <v>8</v>
      </c>
      <c r="D5">
        <v>3</v>
      </c>
      <c r="E5">
        <v>89</v>
      </c>
      <c r="G5" s="49">
        <v>1.35</v>
      </c>
      <c r="H5" s="50">
        <v>1.27</v>
      </c>
      <c r="I5" s="50" t="s">
        <v>197</v>
      </c>
      <c r="J5" s="51" t="s">
        <v>199</v>
      </c>
      <c r="K5" s="4"/>
      <c r="L5" s="49">
        <v>4</v>
      </c>
      <c r="M5" s="50">
        <v>5</v>
      </c>
      <c r="N5" s="51">
        <v>0</v>
      </c>
      <c r="P5" s="113">
        <v>4</v>
      </c>
      <c r="Q5" s="113">
        <f t="shared" si="1"/>
        <v>2</v>
      </c>
      <c r="R5" s="113">
        <v>2.5</v>
      </c>
      <c r="S5" s="113" t="s">
        <v>223</v>
      </c>
      <c r="T5" s="105" t="s">
        <v>227</v>
      </c>
      <c r="U5" s="105">
        <v>0.5</v>
      </c>
      <c r="V5" s="105">
        <v>0.25</v>
      </c>
      <c r="W5" s="105">
        <v>2.5</v>
      </c>
      <c r="X5" s="105">
        <v>2.5</v>
      </c>
      <c r="Y5" s="105">
        <v>0</v>
      </c>
      <c r="Z5" s="105">
        <v>0</v>
      </c>
      <c r="AA5" s="105">
        <v>0</v>
      </c>
      <c r="AB5" s="105">
        <v>9</v>
      </c>
      <c r="AC5" s="105">
        <v>0.8</v>
      </c>
      <c r="AD5" s="31">
        <v>1.25</v>
      </c>
      <c r="AE5" s="31">
        <f t="shared" si="0"/>
        <v>1.25</v>
      </c>
      <c r="AF5" s="31">
        <v>0.8</v>
      </c>
    </row>
    <row r="6" spans="2:33" x14ac:dyDescent="0.25">
      <c r="B6">
        <v>8</v>
      </c>
      <c r="C6">
        <v>8</v>
      </c>
      <c r="D6">
        <v>2.5</v>
      </c>
      <c r="E6">
        <v>86</v>
      </c>
      <c r="G6" s="49">
        <v>2</v>
      </c>
      <c r="H6" s="50">
        <v>1.325</v>
      </c>
      <c r="I6" s="50" t="s">
        <v>197</v>
      </c>
      <c r="J6" s="51" t="s">
        <v>71</v>
      </c>
      <c r="K6" s="4"/>
      <c r="L6" s="49">
        <v>5</v>
      </c>
      <c r="M6" s="50">
        <v>6</v>
      </c>
      <c r="N6" s="51">
        <v>0</v>
      </c>
      <c r="P6" s="113">
        <v>5</v>
      </c>
      <c r="Q6" s="113">
        <f t="shared" si="1"/>
        <v>2.5</v>
      </c>
      <c r="R6" s="113">
        <v>8</v>
      </c>
      <c r="S6" s="113" t="s">
        <v>223</v>
      </c>
      <c r="T6" s="105" t="s">
        <v>227</v>
      </c>
      <c r="U6" s="105">
        <v>0.5</v>
      </c>
      <c r="V6" s="105">
        <v>0.25</v>
      </c>
      <c r="W6" s="105">
        <v>2.5</v>
      </c>
      <c r="X6" s="105">
        <v>2.5</v>
      </c>
      <c r="Y6" s="105">
        <v>0</v>
      </c>
      <c r="Z6" s="105">
        <v>0</v>
      </c>
      <c r="AA6" s="105">
        <v>0</v>
      </c>
      <c r="AB6" s="105">
        <v>9</v>
      </c>
      <c r="AC6" s="105">
        <v>0.8</v>
      </c>
      <c r="AD6" s="31">
        <v>1.25</v>
      </c>
      <c r="AE6" s="31">
        <f t="shared" si="0"/>
        <v>1.25</v>
      </c>
      <c r="AF6" s="31">
        <v>0.8</v>
      </c>
    </row>
    <row r="7" spans="2:33" x14ac:dyDescent="0.25">
      <c r="B7">
        <v>8</v>
      </c>
      <c r="C7">
        <v>8</v>
      </c>
      <c r="D7">
        <v>2</v>
      </c>
      <c r="E7">
        <v>101</v>
      </c>
      <c r="G7" s="49">
        <v>2.7149999999999999</v>
      </c>
      <c r="H7" s="50">
        <v>1.1100000000000001</v>
      </c>
      <c r="I7" s="50" t="s">
        <v>200</v>
      </c>
      <c r="J7" s="51" t="s">
        <v>199</v>
      </c>
      <c r="K7" s="4"/>
      <c r="L7" s="49">
        <v>6</v>
      </c>
      <c r="M7" s="50">
        <v>7.3</v>
      </c>
      <c r="N7" s="51">
        <v>1</v>
      </c>
      <c r="P7" s="113">
        <v>6</v>
      </c>
      <c r="Q7" s="113">
        <f t="shared" si="1"/>
        <v>8</v>
      </c>
      <c r="R7" s="113">
        <v>9.5</v>
      </c>
      <c r="S7" s="113" t="s">
        <v>223</v>
      </c>
      <c r="T7" s="105" t="s">
        <v>227</v>
      </c>
      <c r="U7" s="105">
        <v>0.5</v>
      </c>
      <c r="V7" s="105">
        <v>0.25</v>
      </c>
      <c r="W7" s="105">
        <v>2.5</v>
      </c>
      <c r="X7" s="105">
        <v>2.5</v>
      </c>
      <c r="Y7" s="105">
        <v>0</v>
      </c>
      <c r="Z7" s="105">
        <v>0</v>
      </c>
      <c r="AA7" s="105">
        <v>0</v>
      </c>
      <c r="AB7" s="105">
        <v>9</v>
      </c>
      <c r="AC7" s="105">
        <v>0.8</v>
      </c>
      <c r="AD7" s="31">
        <v>1.25</v>
      </c>
      <c r="AE7" s="31">
        <f t="shared" si="0"/>
        <v>1.25</v>
      </c>
      <c r="AF7" s="31">
        <v>0.8</v>
      </c>
    </row>
    <row r="8" spans="2:33" x14ac:dyDescent="0.25">
      <c r="B8">
        <v>8</v>
      </c>
      <c r="C8">
        <v>8.3140000000000001</v>
      </c>
      <c r="D8">
        <v>3</v>
      </c>
      <c r="E8">
        <v>100</v>
      </c>
      <c r="G8" s="49">
        <v>2.8149999999999999</v>
      </c>
      <c r="H8" s="50">
        <v>1.23</v>
      </c>
      <c r="I8" s="50" t="s">
        <v>200</v>
      </c>
      <c r="J8" s="51" t="s">
        <v>199</v>
      </c>
      <c r="K8" s="4"/>
      <c r="L8" s="49">
        <v>7</v>
      </c>
      <c r="M8" s="50">
        <v>10</v>
      </c>
      <c r="N8" s="51">
        <v>0</v>
      </c>
      <c r="P8" s="113">
        <v>7</v>
      </c>
      <c r="Q8" s="113">
        <f t="shared" si="1"/>
        <v>9.5</v>
      </c>
      <c r="R8" s="113">
        <v>11</v>
      </c>
      <c r="S8" s="113" t="s">
        <v>224</v>
      </c>
      <c r="T8" s="105" t="s">
        <v>227</v>
      </c>
      <c r="U8" s="105">
        <v>0.5</v>
      </c>
      <c r="V8" s="105">
        <v>0.25</v>
      </c>
      <c r="W8" s="105">
        <v>2.5</v>
      </c>
      <c r="X8" s="105">
        <v>2.5</v>
      </c>
      <c r="Y8" s="105">
        <v>0</v>
      </c>
      <c r="Z8" s="105">
        <v>0</v>
      </c>
      <c r="AA8" s="105">
        <v>0</v>
      </c>
      <c r="AB8" s="105">
        <v>9</v>
      </c>
      <c r="AC8" s="105">
        <v>0.8</v>
      </c>
      <c r="AD8" s="31">
        <v>1.25</v>
      </c>
      <c r="AE8" s="31">
        <f t="shared" si="0"/>
        <v>2.5</v>
      </c>
      <c r="AF8" s="31">
        <v>0.8</v>
      </c>
    </row>
    <row r="9" spans="2:33" x14ac:dyDescent="0.25">
      <c r="B9">
        <v>8.3140000000000001</v>
      </c>
      <c r="C9">
        <v>8.6289999999999996</v>
      </c>
      <c r="D9">
        <v>3</v>
      </c>
      <c r="E9">
        <v>78</v>
      </c>
      <c r="G9" s="49">
        <v>2.8849999999999998</v>
      </c>
      <c r="H9" s="50">
        <v>1.1100000000000001</v>
      </c>
      <c r="I9" s="50" t="s">
        <v>200</v>
      </c>
      <c r="J9" s="51" t="s">
        <v>199</v>
      </c>
      <c r="K9" s="4"/>
      <c r="L9" s="49">
        <v>8</v>
      </c>
      <c r="M9" s="50">
        <v>12.93</v>
      </c>
      <c r="N9" s="51">
        <v>1</v>
      </c>
      <c r="P9" s="113">
        <v>8</v>
      </c>
      <c r="Q9" s="113">
        <f t="shared" si="1"/>
        <v>11</v>
      </c>
      <c r="R9" s="113">
        <v>13.3</v>
      </c>
      <c r="S9" s="113" t="s">
        <v>223</v>
      </c>
      <c r="T9" s="105" t="s">
        <v>227</v>
      </c>
      <c r="U9" s="105">
        <v>0.5</v>
      </c>
      <c r="V9" s="105">
        <v>0.25</v>
      </c>
      <c r="W9" s="105">
        <v>2.5</v>
      </c>
      <c r="X9" s="105">
        <v>2.5</v>
      </c>
      <c r="Y9" s="105">
        <v>0</v>
      </c>
      <c r="Z9" s="105">
        <v>0</v>
      </c>
      <c r="AA9" s="105">
        <v>0</v>
      </c>
      <c r="AB9" s="105">
        <v>9</v>
      </c>
      <c r="AC9" s="105">
        <v>0.8</v>
      </c>
      <c r="AD9" s="31">
        <v>1.25</v>
      </c>
      <c r="AE9" s="31">
        <f t="shared" si="0"/>
        <v>1.25</v>
      </c>
      <c r="AF9" s="31">
        <v>0.8</v>
      </c>
    </row>
    <row r="10" spans="2:33" x14ac:dyDescent="0.25">
      <c r="B10">
        <v>8.6289999999999996</v>
      </c>
      <c r="C10">
        <v>8.9429999999999996</v>
      </c>
      <c r="D10">
        <v>3</v>
      </c>
      <c r="E10">
        <v>73</v>
      </c>
      <c r="G10" s="49">
        <v>2.89</v>
      </c>
      <c r="H10" s="50">
        <v>1.23</v>
      </c>
      <c r="I10" s="50" t="s">
        <v>200</v>
      </c>
      <c r="J10" s="51" t="s">
        <v>199</v>
      </c>
      <c r="K10" s="4"/>
      <c r="L10" s="49">
        <v>9</v>
      </c>
      <c r="M10" s="50">
        <v>17.399999999999999</v>
      </c>
      <c r="N10" s="51">
        <v>0</v>
      </c>
      <c r="P10" s="113">
        <v>9</v>
      </c>
      <c r="Q10" s="113">
        <f t="shared" si="1"/>
        <v>13.3</v>
      </c>
      <c r="R10" s="113">
        <v>28</v>
      </c>
      <c r="S10" s="113" t="s">
        <v>225</v>
      </c>
      <c r="T10" s="105" t="s">
        <v>227</v>
      </c>
      <c r="U10" s="105">
        <v>0.5</v>
      </c>
      <c r="V10" s="105">
        <v>0.25</v>
      </c>
      <c r="W10" s="105">
        <v>2.5</v>
      </c>
      <c r="X10" s="105">
        <v>2.5</v>
      </c>
      <c r="Y10" s="105">
        <v>0</v>
      </c>
      <c r="Z10" s="105">
        <v>0</v>
      </c>
      <c r="AA10" s="105">
        <v>0</v>
      </c>
      <c r="AB10" s="105">
        <v>9</v>
      </c>
      <c r="AC10" s="105">
        <v>0.8</v>
      </c>
      <c r="AD10" s="31">
        <v>1.25</v>
      </c>
      <c r="AE10" s="165">
        <f t="shared" si="0"/>
        <v>2</v>
      </c>
      <c r="AF10" s="31">
        <v>1.25</v>
      </c>
      <c r="AG10" s="128">
        <v>2</v>
      </c>
    </row>
    <row r="11" spans="2:33" x14ac:dyDescent="0.25">
      <c r="B11">
        <v>8.9429999999999996</v>
      </c>
      <c r="C11">
        <v>9.2579999999999991</v>
      </c>
      <c r="D11">
        <v>3</v>
      </c>
      <c r="E11">
        <v>73</v>
      </c>
      <c r="G11" s="49">
        <v>3.165</v>
      </c>
      <c r="H11" s="50">
        <v>1.23</v>
      </c>
      <c r="I11" s="50" t="s">
        <v>200</v>
      </c>
      <c r="J11" s="51" t="s">
        <v>199</v>
      </c>
      <c r="K11" s="4"/>
      <c r="L11" s="49">
        <v>10</v>
      </c>
      <c r="M11" s="50">
        <v>25</v>
      </c>
      <c r="N11" s="51">
        <v>0</v>
      </c>
      <c r="P11" s="113">
        <v>10</v>
      </c>
      <c r="Q11" s="113">
        <f t="shared" si="1"/>
        <v>28</v>
      </c>
      <c r="R11" s="113">
        <v>37</v>
      </c>
      <c r="S11" s="113" t="s">
        <v>225</v>
      </c>
      <c r="T11" s="105" t="s">
        <v>227</v>
      </c>
      <c r="U11" s="105">
        <v>0.5</v>
      </c>
      <c r="V11" s="105">
        <v>0.25</v>
      </c>
      <c r="W11" s="105">
        <v>2.5</v>
      </c>
      <c r="X11" s="105">
        <v>2.5</v>
      </c>
      <c r="Y11" s="105">
        <v>0</v>
      </c>
      <c r="Z11" s="105">
        <v>0</v>
      </c>
      <c r="AA11" s="105">
        <v>0</v>
      </c>
      <c r="AB11" s="105">
        <v>9</v>
      </c>
      <c r="AC11" s="105">
        <v>0.8</v>
      </c>
      <c r="AD11" s="31">
        <v>1.25</v>
      </c>
      <c r="AE11" s="165">
        <f t="shared" si="0"/>
        <v>2</v>
      </c>
      <c r="AF11" s="31">
        <v>1.5</v>
      </c>
      <c r="AG11" s="122">
        <v>2</v>
      </c>
    </row>
    <row r="12" spans="2:33" x14ac:dyDescent="0.25">
      <c r="B12">
        <v>9.2579999999999991</v>
      </c>
      <c r="C12">
        <v>9.49</v>
      </c>
      <c r="D12">
        <v>2.2189999999999999</v>
      </c>
      <c r="E12">
        <v>73</v>
      </c>
      <c r="G12" s="49">
        <v>3.24</v>
      </c>
      <c r="H12" s="50">
        <v>1.23</v>
      </c>
      <c r="I12" s="50" t="s">
        <v>200</v>
      </c>
      <c r="J12" s="51" t="s">
        <v>199</v>
      </c>
      <c r="K12" s="4"/>
      <c r="L12" s="49">
        <v>11</v>
      </c>
      <c r="M12" s="50">
        <v>34</v>
      </c>
      <c r="N12" s="51">
        <v>0</v>
      </c>
      <c r="P12" s="113">
        <v>11</v>
      </c>
      <c r="Q12" s="113">
        <f t="shared" si="1"/>
        <v>37</v>
      </c>
      <c r="R12" s="113">
        <v>45</v>
      </c>
      <c r="S12" s="113" t="s">
        <v>224</v>
      </c>
      <c r="T12" s="105" t="s">
        <v>227</v>
      </c>
      <c r="U12" s="105">
        <v>0.5</v>
      </c>
      <c r="V12" s="105">
        <v>0.25</v>
      </c>
      <c r="W12" s="105">
        <v>2.5</v>
      </c>
      <c r="X12" s="105">
        <v>2.5</v>
      </c>
      <c r="Y12" s="105">
        <v>0</v>
      </c>
      <c r="Z12" s="105">
        <v>0</v>
      </c>
      <c r="AA12" s="105">
        <v>0</v>
      </c>
      <c r="AB12" s="105">
        <v>9</v>
      </c>
      <c r="AC12" s="105">
        <v>0.8</v>
      </c>
      <c r="AD12" s="31">
        <v>1.25</v>
      </c>
      <c r="AE12" s="31">
        <f t="shared" si="0"/>
        <v>2.5</v>
      </c>
      <c r="AF12" s="31">
        <v>1.5</v>
      </c>
    </row>
    <row r="13" spans="2:33" x14ac:dyDescent="0.25">
      <c r="B13">
        <v>9.49</v>
      </c>
      <c r="C13">
        <v>9.6999999999999993</v>
      </c>
      <c r="D13">
        <v>2</v>
      </c>
      <c r="E13">
        <v>83</v>
      </c>
      <c r="G13" s="49">
        <v>3.3</v>
      </c>
      <c r="H13" s="50">
        <v>3</v>
      </c>
      <c r="I13" s="50" t="s">
        <v>198</v>
      </c>
      <c r="J13" s="51" t="s">
        <v>199</v>
      </c>
      <c r="K13" s="4"/>
      <c r="L13" s="49">
        <v>12</v>
      </c>
      <c r="M13" s="50">
        <v>51</v>
      </c>
      <c r="N13" s="51">
        <v>0</v>
      </c>
      <c r="P13" s="113">
        <v>12</v>
      </c>
      <c r="Q13" s="113">
        <f t="shared" si="1"/>
        <v>45</v>
      </c>
      <c r="R13" s="113">
        <v>48.9</v>
      </c>
      <c r="S13" s="113" t="s">
        <v>224</v>
      </c>
      <c r="T13" s="105" t="s">
        <v>227</v>
      </c>
      <c r="U13" s="105">
        <v>0.5</v>
      </c>
      <c r="V13" s="105">
        <v>0.25</v>
      </c>
      <c r="W13" s="105">
        <v>2.5</v>
      </c>
      <c r="X13" s="105">
        <v>2.5</v>
      </c>
      <c r="Y13" s="105">
        <v>0</v>
      </c>
      <c r="Z13" s="105">
        <v>0</v>
      </c>
      <c r="AA13" s="105">
        <v>0</v>
      </c>
      <c r="AB13" s="105">
        <v>9</v>
      </c>
      <c r="AC13" s="105">
        <v>0.8</v>
      </c>
      <c r="AD13" s="31">
        <v>1.25</v>
      </c>
      <c r="AE13" s="31">
        <f t="shared" si="0"/>
        <v>2.5</v>
      </c>
      <c r="AF13" s="31">
        <v>1.5</v>
      </c>
    </row>
    <row r="14" spans="2:33" ht="15.75" thickBot="1" x14ac:dyDescent="0.3">
      <c r="B14">
        <v>9.6999999999999993</v>
      </c>
      <c r="C14">
        <v>9.6999999999999993</v>
      </c>
      <c r="D14">
        <v>2.681</v>
      </c>
      <c r="E14">
        <v>83</v>
      </c>
      <c r="G14" s="49">
        <v>3.4</v>
      </c>
      <c r="H14" s="50">
        <v>3</v>
      </c>
      <c r="I14" s="50" t="s">
        <v>198</v>
      </c>
      <c r="J14" s="51" t="s">
        <v>199</v>
      </c>
      <c r="K14" s="4"/>
      <c r="L14" s="110">
        <v>13</v>
      </c>
      <c r="M14" s="111">
        <f>SUM(D2:D36)-5</f>
        <v>75</v>
      </c>
      <c r="N14" s="112">
        <v>0</v>
      </c>
      <c r="P14" s="113">
        <v>13</v>
      </c>
      <c r="Q14" s="113">
        <f t="shared" si="1"/>
        <v>48.9</v>
      </c>
      <c r="R14" s="113">
        <v>80</v>
      </c>
      <c r="S14" s="113" t="s">
        <v>224</v>
      </c>
      <c r="T14" s="105" t="s">
        <v>227</v>
      </c>
      <c r="U14" s="105">
        <v>0.5</v>
      </c>
      <c r="V14" s="105">
        <v>0.25</v>
      </c>
      <c r="W14" s="105">
        <v>2.5</v>
      </c>
      <c r="X14" s="105">
        <v>2.5</v>
      </c>
      <c r="Y14" s="105">
        <v>0</v>
      </c>
      <c r="Z14" s="105">
        <v>0</v>
      </c>
      <c r="AA14" s="105">
        <v>0</v>
      </c>
      <c r="AB14" s="105">
        <v>9</v>
      </c>
      <c r="AC14" s="105">
        <v>0.8</v>
      </c>
      <c r="AD14" s="31">
        <v>1.25</v>
      </c>
      <c r="AE14" s="31">
        <f t="shared" si="0"/>
        <v>2.5</v>
      </c>
      <c r="AF14" s="31">
        <v>1.5</v>
      </c>
    </row>
    <row r="15" spans="2:33" x14ac:dyDescent="0.25">
      <c r="B15">
        <v>9.6999999999999993</v>
      </c>
      <c r="C15">
        <v>9.6999999999999993</v>
      </c>
      <c r="D15">
        <v>3</v>
      </c>
      <c r="E15">
        <v>73</v>
      </c>
      <c r="G15" s="49">
        <v>3.6819999999999999</v>
      </c>
      <c r="H15" s="50">
        <v>1.07</v>
      </c>
      <c r="I15" s="50" t="s">
        <v>200</v>
      </c>
      <c r="J15" s="51" t="s">
        <v>199</v>
      </c>
      <c r="K15" s="4"/>
      <c r="P15" s="3"/>
      <c r="Q15" s="4"/>
      <c r="R15" s="4"/>
      <c r="S15" s="4"/>
      <c r="T15" s="4"/>
      <c r="U15" s="4"/>
      <c r="V15" s="4"/>
      <c r="W15" s="4"/>
      <c r="X15" s="4"/>
      <c r="Y15" s="4"/>
      <c r="Z15" s="4"/>
      <c r="AA15" s="4"/>
      <c r="AB15" s="4"/>
      <c r="AC15" s="4"/>
      <c r="AD15" s="4"/>
      <c r="AE15" s="5"/>
    </row>
    <row r="16" spans="2:33" x14ac:dyDescent="0.25">
      <c r="B16">
        <v>9.6999999999999993</v>
      </c>
      <c r="C16">
        <v>9.6999999999999993</v>
      </c>
      <c r="D16">
        <v>3</v>
      </c>
      <c r="E16">
        <v>77</v>
      </c>
      <c r="G16" s="49">
        <v>3.6970000000000001</v>
      </c>
      <c r="H16" s="50">
        <v>1.07</v>
      </c>
      <c r="I16" s="50" t="s">
        <v>200</v>
      </c>
      <c r="J16" s="51" t="s">
        <v>199</v>
      </c>
      <c r="K16" s="4"/>
      <c r="P16" s="3"/>
      <c r="Q16" s="4"/>
      <c r="R16" s="4"/>
      <c r="S16" s="4"/>
      <c r="T16" s="4"/>
      <c r="U16" s="4"/>
      <c r="V16" s="4"/>
      <c r="W16" s="4"/>
      <c r="X16" s="4"/>
      <c r="Y16" s="4"/>
      <c r="Z16" s="4"/>
      <c r="AA16" s="4"/>
      <c r="AB16" s="4"/>
      <c r="AC16" s="4"/>
      <c r="AD16" s="4"/>
      <c r="AE16" s="5"/>
    </row>
    <row r="17" spans="2:31" x14ac:dyDescent="0.25">
      <c r="B17">
        <v>9.6999999999999993</v>
      </c>
      <c r="C17">
        <v>9.6999999999999993</v>
      </c>
      <c r="D17">
        <v>3</v>
      </c>
      <c r="E17">
        <v>73</v>
      </c>
      <c r="G17" s="49">
        <v>3.722</v>
      </c>
      <c r="H17" s="50">
        <v>1.1399999999999999</v>
      </c>
      <c r="I17" s="50" t="s">
        <v>200</v>
      </c>
      <c r="J17" s="51" t="s">
        <v>199</v>
      </c>
      <c r="K17" s="4"/>
      <c r="P17" s="3"/>
      <c r="Q17" s="4"/>
      <c r="R17" s="4"/>
      <c r="S17" s="4"/>
      <c r="T17" s="4"/>
      <c r="U17" s="4"/>
      <c r="V17" s="4"/>
      <c r="W17" s="4"/>
      <c r="X17" s="4"/>
      <c r="Y17" s="4"/>
      <c r="Z17" s="4"/>
      <c r="AA17" s="4"/>
      <c r="AB17" s="4"/>
      <c r="AC17" s="4"/>
      <c r="AD17" s="4"/>
      <c r="AE17" s="5"/>
    </row>
    <row r="18" spans="2:31" x14ac:dyDescent="0.25">
      <c r="B18">
        <v>9.6999999999999993</v>
      </c>
      <c r="C18">
        <v>9.6999999999999993</v>
      </c>
      <c r="D18">
        <v>3</v>
      </c>
      <c r="E18">
        <v>74</v>
      </c>
      <c r="G18" s="49">
        <v>4.077</v>
      </c>
      <c r="H18" s="50">
        <v>1.1399999999999999</v>
      </c>
      <c r="I18" s="50" t="s">
        <v>200</v>
      </c>
      <c r="J18" s="51" t="s">
        <v>199</v>
      </c>
      <c r="K18" s="4"/>
      <c r="P18" s="3"/>
      <c r="Q18" s="4"/>
      <c r="R18" s="4"/>
      <c r="S18" s="4"/>
      <c r="T18" s="4"/>
      <c r="U18" s="4"/>
      <c r="V18" s="4"/>
      <c r="W18" s="4"/>
      <c r="X18" s="4"/>
      <c r="Y18" s="4"/>
      <c r="Z18" s="4"/>
      <c r="AA18" s="4"/>
      <c r="AB18" s="4"/>
      <c r="AC18" s="4"/>
      <c r="AD18" s="4"/>
      <c r="AE18" s="5"/>
    </row>
    <row r="19" spans="2:31" x14ac:dyDescent="0.25">
      <c r="B19">
        <v>9.6999999999999993</v>
      </c>
      <c r="C19">
        <v>9.6999999999999993</v>
      </c>
      <c r="D19">
        <v>3</v>
      </c>
      <c r="E19">
        <v>76</v>
      </c>
      <c r="G19" s="49">
        <v>4.125</v>
      </c>
      <c r="H19" s="50">
        <v>3</v>
      </c>
      <c r="I19" s="50" t="s">
        <v>198</v>
      </c>
      <c r="J19" s="51" t="s">
        <v>199</v>
      </c>
      <c r="K19" s="4"/>
      <c r="P19" s="3"/>
      <c r="Q19" s="4"/>
      <c r="R19" s="4"/>
      <c r="S19" s="4"/>
      <c r="T19" s="4"/>
      <c r="U19" s="4"/>
      <c r="V19" s="4"/>
      <c r="W19" s="4"/>
      <c r="X19" s="4"/>
      <c r="Y19" s="4"/>
      <c r="Z19" s="4"/>
      <c r="AA19" s="4"/>
      <c r="AB19" s="4"/>
      <c r="AC19" s="4"/>
      <c r="AD19" s="4"/>
      <c r="AE19" s="5"/>
    </row>
    <row r="20" spans="2:31" x14ac:dyDescent="0.25">
      <c r="B20">
        <v>9.6999999999999993</v>
      </c>
      <c r="C20">
        <v>9.6999999999999993</v>
      </c>
      <c r="D20">
        <v>3</v>
      </c>
      <c r="E20">
        <v>76</v>
      </c>
      <c r="G20" s="49">
        <v>5.2</v>
      </c>
      <c r="H20" s="50">
        <v>1.0509999999999999</v>
      </c>
      <c r="I20" s="50" t="s">
        <v>200</v>
      </c>
      <c r="J20" s="51" t="s">
        <v>71</v>
      </c>
      <c r="K20" s="4"/>
      <c r="P20" s="3"/>
      <c r="Q20" s="4"/>
      <c r="R20" s="4"/>
      <c r="S20" s="4"/>
      <c r="T20" s="4"/>
      <c r="U20" s="4"/>
      <c r="V20" s="4"/>
      <c r="W20" s="4"/>
      <c r="X20" s="4"/>
      <c r="Y20" s="4"/>
      <c r="Z20" s="4"/>
      <c r="AA20" s="4"/>
      <c r="AB20" s="4"/>
      <c r="AC20" s="4"/>
      <c r="AD20" s="4"/>
      <c r="AE20" s="5"/>
    </row>
    <row r="21" spans="2:31" x14ac:dyDescent="0.25">
      <c r="B21">
        <v>9.6999999999999993</v>
      </c>
      <c r="C21">
        <v>9.6999999999999993</v>
      </c>
      <c r="D21">
        <v>3</v>
      </c>
      <c r="E21">
        <v>76</v>
      </c>
      <c r="G21" s="49">
        <v>6.9320000000000004</v>
      </c>
      <c r="H21" s="50">
        <v>1.1599999999999999</v>
      </c>
      <c r="I21" s="50" t="s">
        <v>197</v>
      </c>
      <c r="J21" s="51" t="s">
        <v>199</v>
      </c>
      <c r="K21" s="4"/>
      <c r="P21" s="3"/>
      <c r="Q21" s="4"/>
      <c r="R21" s="4"/>
      <c r="S21" s="4"/>
      <c r="T21" s="4"/>
      <c r="U21" s="4"/>
      <c r="V21" s="4"/>
      <c r="W21" s="4"/>
      <c r="X21" s="4"/>
      <c r="Y21" s="4"/>
      <c r="Z21" s="4"/>
      <c r="AA21" s="4"/>
      <c r="AB21" s="4"/>
      <c r="AC21" s="4"/>
      <c r="AD21" s="4"/>
      <c r="AE21" s="5"/>
    </row>
    <row r="22" spans="2:31" x14ac:dyDescent="0.25">
      <c r="B22">
        <v>9.6999999999999993</v>
      </c>
      <c r="C22">
        <v>9.6999999999999993</v>
      </c>
      <c r="D22">
        <v>3</v>
      </c>
      <c r="E22">
        <v>75</v>
      </c>
      <c r="G22" s="49">
        <v>7.2880000000000003</v>
      </c>
      <c r="H22" s="50">
        <v>1.1599999999999999</v>
      </c>
      <c r="I22" s="50" t="s">
        <v>197</v>
      </c>
      <c r="J22" s="51" t="s">
        <v>199</v>
      </c>
      <c r="K22" s="4"/>
      <c r="P22" s="3"/>
      <c r="Q22" s="4"/>
      <c r="R22" s="4"/>
      <c r="S22" s="4"/>
      <c r="T22" s="4"/>
      <c r="U22" s="4"/>
      <c r="V22" s="4"/>
      <c r="W22" s="4"/>
      <c r="X22" s="4"/>
      <c r="Y22" s="4"/>
      <c r="Z22" s="4"/>
      <c r="AA22" s="4"/>
      <c r="AB22" s="4"/>
      <c r="AC22" s="4"/>
      <c r="AD22" s="4"/>
      <c r="AE22" s="5"/>
    </row>
    <row r="23" spans="2:31" x14ac:dyDescent="0.25">
      <c r="B23">
        <v>9.6999999999999993</v>
      </c>
      <c r="C23">
        <v>9.6999999999999993</v>
      </c>
      <c r="D23">
        <v>3</v>
      </c>
      <c r="E23">
        <v>73</v>
      </c>
      <c r="G23" s="49">
        <v>8.6</v>
      </c>
      <c r="H23" s="50">
        <v>0.97599999999999998</v>
      </c>
      <c r="I23" s="50" t="s">
        <v>200</v>
      </c>
      <c r="J23" s="51" t="s">
        <v>71</v>
      </c>
      <c r="K23" s="4"/>
      <c r="P23" s="3"/>
      <c r="Q23" s="4"/>
      <c r="R23" s="4"/>
      <c r="S23" s="4"/>
      <c r="T23" s="4"/>
      <c r="U23" s="4"/>
      <c r="V23" s="4"/>
      <c r="W23" s="4"/>
      <c r="X23" s="4"/>
      <c r="Y23" s="4"/>
      <c r="Z23" s="4"/>
      <c r="AA23" s="4"/>
      <c r="AB23" s="4"/>
      <c r="AC23" s="4"/>
      <c r="AD23" s="4"/>
      <c r="AE23" s="5"/>
    </row>
    <row r="24" spans="2:31" x14ac:dyDescent="0.25">
      <c r="B24">
        <v>9.6999999999999993</v>
      </c>
      <c r="C24">
        <v>9.6999999999999993</v>
      </c>
      <c r="D24">
        <v>3</v>
      </c>
      <c r="E24">
        <v>73</v>
      </c>
      <c r="G24" s="49">
        <v>12.1</v>
      </c>
      <c r="H24" s="50">
        <v>1.0509999999999999</v>
      </c>
      <c r="I24" s="50" t="s">
        <v>200</v>
      </c>
      <c r="J24" s="51" t="s">
        <v>71</v>
      </c>
      <c r="K24" s="4"/>
      <c r="P24" s="3"/>
      <c r="Q24" s="4"/>
      <c r="R24" s="4"/>
      <c r="S24" s="4"/>
      <c r="T24" s="4"/>
      <c r="U24" s="4"/>
      <c r="V24" s="4"/>
      <c r="W24" s="4"/>
      <c r="X24" s="4"/>
      <c r="Y24" s="4"/>
      <c r="Z24" s="4"/>
      <c r="AA24" s="4"/>
      <c r="AB24" s="4"/>
      <c r="AC24" s="4"/>
      <c r="AD24" s="4"/>
      <c r="AE24" s="5"/>
    </row>
    <row r="25" spans="2:31" x14ac:dyDescent="0.25">
      <c r="B25">
        <v>9.6999999999999993</v>
      </c>
      <c r="C25">
        <v>9.6999999999999993</v>
      </c>
      <c r="D25">
        <v>3</v>
      </c>
      <c r="E25">
        <v>73</v>
      </c>
      <c r="G25" s="49">
        <v>13.092000000000001</v>
      </c>
      <c r="H25" s="50">
        <v>1.1000000000000001</v>
      </c>
      <c r="I25" s="50" t="s">
        <v>197</v>
      </c>
      <c r="J25" s="51" t="s">
        <v>199</v>
      </c>
      <c r="K25" s="4"/>
      <c r="P25" s="3"/>
      <c r="Q25" s="4"/>
      <c r="R25" s="4"/>
      <c r="S25" s="4"/>
      <c r="T25" s="4"/>
      <c r="U25" s="4"/>
      <c r="V25" s="4"/>
      <c r="W25" s="4"/>
      <c r="X25" s="4"/>
      <c r="Y25" s="4"/>
      <c r="Z25" s="4"/>
      <c r="AA25" s="4"/>
      <c r="AB25" s="4"/>
      <c r="AC25" s="4"/>
      <c r="AD25" s="4"/>
      <c r="AE25" s="5"/>
    </row>
    <row r="26" spans="2:31" x14ac:dyDescent="0.25">
      <c r="B26">
        <v>9.6999999999999993</v>
      </c>
      <c r="C26">
        <v>9.6999999999999993</v>
      </c>
      <c r="D26">
        <v>3</v>
      </c>
      <c r="E26">
        <v>73</v>
      </c>
      <c r="G26" s="49">
        <v>13.448</v>
      </c>
      <c r="H26" s="50">
        <v>1.1000000000000001</v>
      </c>
      <c r="I26" s="50" t="s">
        <v>197</v>
      </c>
      <c r="J26" s="51" t="s">
        <v>199</v>
      </c>
      <c r="K26" s="4"/>
      <c r="P26" s="3"/>
      <c r="Q26" s="4"/>
      <c r="R26" s="4"/>
      <c r="S26" s="4"/>
      <c r="T26" s="4"/>
      <c r="U26" s="4"/>
      <c r="V26" s="4"/>
      <c r="W26" s="4"/>
      <c r="X26" s="4"/>
      <c r="Y26" s="4"/>
      <c r="Z26" s="4"/>
      <c r="AA26" s="4"/>
      <c r="AB26" s="4"/>
      <c r="AC26" s="4"/>
      <c r="AD26" s="4"/>
      <c r="AE26" s="5"/>
    </row>
    <row r="27" spans="2:31" x14ac:dyDescent="0.25">
      <c r="B27">
        <v>9.6999999999999993</v>
      </c>
      <c r="C27">
        <v>9.6999999999999993</v>
      </c>
      <c r="D27">
        <v>3</v>
      </c>
      <c r="E27">
        <v>73</v>
      </c>
      <c r="G27" s="49">
        <v>15</v>
      </c>
      <c r="H27" s="50">
        <v>1.524</v>
      </c>
      <c r="I27" s="50" t="s">
        <v>197</v>
      </c>
      <c r="J27" s="51" t="s">
        <v>71</v>
      </c>
      <c r="K27" s="4"/>
      <c r="P27" s="3"/>
      <c r="Q27" s="4"/>
      <c r="R27" s="4"/>
      <c r="S27" s="4"/>
      <c r="T27" s="4"/>
      <c r="U27" s="4"/>
      <c r="V27" s="4"/>
      <c r="W27" s="4"/>
      <c r="X27" s="4"/>
      <c r="Y27" s="4"/>
      <c r="Z27" s="4"/>
      <c r="AA27" s="4"/>
      <c r="AB27" s="4"/>
      <c r="AC27" s="4"/>
      <c r="AD27" s="4"/>
      <c r="AE27" s="5"/>
    </row>
    <row r="28" spans="2:31" x14ac:dyDescent="0.25">
      <c r="B28">
        <v>9.6999999999999993</v>
      </c>
      <c r="C28">
        <v>9.6999999999999993</v>
      </c>
      <c r="D28">
        <v>3</v>
      </c>
      <c r="E28">
        <v>73</v>
      </c>
      <c r="G28" s="49">
        <v>17</v>
      </c>
      <c r="H28" s="50">
        <v>2</v>
      </c>
      <c r="I28" s="50" t="s">
        <v>198</v>
      </c>
      <c r="J28" s="51" t="s">
        <v>199</v>
      </c>
      <c r="K28" s="4"/>
      <c r="P28" s="3"/>
      <c r="Q28" s="4"/>
      <c r="R28" s="4"/>
      <c r="S28" s="4"/>
      <c r="T28" s="4"/>
      <c r="U28" s="4"/>
      <c r="V28" s="4"/>
      <c r="W28" s="4"/>
      <c r="X28" s="4"/>
      <c r="Y28" s="4"/>
      <c r="Z28" s="4"/>
      <c r="AA28" s="4"/>
      <c r="AB28" s="4"/>
      <c r="AC28" s="4"/>
      <c r="AD28" s="4"/>
      <c r="AE28" s="5"/>
    </row>
    <row r="29" spans="2:31" x14ac:dyDescent="0.25">
      <c r="B29">
        <v>9.6999999999999993</v>
      </c>
      <c r="C29">
        <v>9.6999999999999993</v>
      </c>
      <c r="D29">
        <v>3</v>
      </c>
      <c r="E29">
        <v>73</v>
      </c>
      <c r="G29" s="49">
        <v>19</v>
      </c>
      <c r="H29" s="50">
        <v>1.145</v>
      </c>
      <c r="I29" s="50" t="s">
        <v>200</v>
      </c>
      <c r="J29" s="51" t="s">
        <v>71</v>
      </c>
      <c r="K29" s="4"/>
      <c r="P29" s="3"/>
      <c r="Q29" s="4"/>
      <c r="R29" s="4"/>
      <c r="S29" s="4"/>
      <c r="T29" s="4"/>
      <c r="U29" s="4"/>
      <c r="V29" s="4"/>
      <c r="W29" s="4"/>
      <c r="X29" s="4"/>
      <c r="Y29" s="4"/>
      <c r="Z29" s="4"/>
      <c r="AA29" s="4"/>
      <c r="AB29" s="4"/>
      <c r="AC29" s="4"/>
      <c r="AD29" s="4"/>
      <c r="AE29" s="5"/>
    </row>
    <row r="30" spans="2:31" x14ac:dyDescent="0.25">
      <c r="B30">
        <v>9.6999999999999993</v>
      </c>
      <c r="C30">
        <v>9.6999999999999993</v>
      </c>
      <c r="D30">
        <v>2.6</v>
      </c>
      <c r="E30">
        <v>73</v>
      </c>
      <c r="G30" s="49">
        <v>21.8</v>
      </c>
      <c r="H30" s="50">
        <v>1.4</v>
      </c>
      <c r="I30" s="50" t="s">
        <v>197</v>
      </c>
      <c r="J30" s="51" t="s">
        <v>199</v>
      </c>
      <c r="K30" s="4"/>
      <c r="P30" s="3"/>
      <c r="Q30" s="4"/>
      <c r="R30" s="4"/>
      <c r="S30" s="4"/>
      <c r="T30" s="4"/>
      <c r="U30" s="4"/>
      <c r="V30" s="4"/>
      <c r="W30" s="4"/>
      <c r="X30" s="4"/>
      <c r="Y30" s="4"/>
      <c r="Z30" s="4"/>
      <c r="AA30" s="4"/>
      <c r="AB30" s="4"/>
      <c r="AC30" s="4"/>
      <c r="AD30" s="4"/>
      <c r="AE30" s="5"/>
    </row>
    <row r="31" spans="2:31" x14ac:dyDescent="0.25">
      <c r="B31" s="3"/>
      <c r="C31" s="4"/>
      <c r="D31" s="4"/>
      <c r="E31" s="5"/>
      <c r="G31" s="49">
        <v>22.2</v>
      </c>
      <c r="H31" s="50">
        <v>1.4</v>
      </c>
      <c r="I31" s="50" t="s">
        <v>197</v>
      </c>
      <c r="J31" s="51" t="s">
        <v>199</v>
      </c>
      <c r="K31" s="4"/>
      <c r="P31" s="3"/>
      <c r="Q31" s="4"/>
      <c r="R31" s="4"/>
      <c r="S31" s="4"/>
      <c r="T31" s="4"/>
      <c r="U31" s="4"/>
      <c r="V31" s="4"/>
      <c r="W31" s="4"/>
      <c r="X31" s="4"/>
      <c r="Y31" s="4"/>
      <c r="Z31" s="4"/>
      <c r="AA31" s="4"/>
      <c r="AB31" s="4"/>
      <c r="AC31" s="4"/>
      <c r="AD31" s="4"/>
      <c r="AE31" s="5"/>
    </row>
    <row r="32" spans="2:31" x14ac:dyDescent="0.25">
      <c r="B32" s="3"/>
      <c r="C32" s="4"/>
      <c r="D32" s="4"/>
      <c r="E32" s="5"/>
      <c r="G32" s="49">
        <v>23</v>
      </c>
      <c r="H32" s="50">
        <v>1.143</v>
      </c>
      <c r="I32" s="50" t="s">
        <v>200</v>
      </c>
      <c r="J32" s="51" t="s">
        <v>71</v>
      </c>
      <c r="K32" s="4"/>
      <c r="P32" s="3"/>
      <c r="Q32" s="4"/>
      <c r="R32" s="4"/>
      <c r="S32" s="4"/>
      <c r="T32" s="4"/>
      <c r="U32" s="4"/>
      <c r="V32" s="4"/>
      <c r="W32" s="4"/>
      <c r="X32" s="4"/>
      <c r="Y32" s="4"/>
      <c r="Z32" s="4"/>
      <c r="AA32" s="4"/>
      <c r="AB32" s="4"/>
      <c r="AC32" s="4"/>
      <c r="AD32" s="4"/>
      <c r="AE32" s="5"/>
    </row>
    <row r="33" spans="2:31" x14ac:dyDescent="0.25">
      <c r="B33" s="3"/>
      <c r="C33" s="3"/>
      <c r="D33" s="3"/>
      <c r="E33" s="5"/>
      <c r="G33" s="49">
        <v>27</v>
      </c>
      <c r="H33" s="50">
        <v>1.048</v>
      </c>
      <c r="I33" s="50" t="s">
        <v>200</v>
      </c>
      <c r="J33" s="51" t="s">
        <v>71</v>
      </c>
      <c r="K33" s="4"/>
      <c r="P33" s="3"/>
      <c r="Q33" s="4"/>
      <c r="R33" s="4"/>
      <c r="S33" s="4"/>
      <c r="T33" s="4"/>
      <c r="U33" s="4"/>
      <c r="V33" s="4"/>
      <c r="W33" s="4"/>
      <c r="X33" s="4"/>
      <c r="Y33" s="4"/>
      <c r="Z33" s="4"/>
      <c r="AA33" s="4"/>
      <c r="AB33" s="4"/>
      <c r="AC33" s="4"/>
      <c r="AD33" s="4"/>
      <c r="AE33" s="5"/>
    </row>
    <row r="34" spans="2:31" x14ac:dyDescent="0.25">
      <c r="B34" s="3"/>
      <c r="C34" s="3"/>
      <c r="D34" s="3"/>
      <c r="E34" s="5"/>
      <c r="G34" s="49">
        <v>31</v>
      </c>
      <c r="H34" s="50">
        <v>1.18</v>
      </c>
      <c r="I34" s="50" t="s">
        <v>200</v>
      </c>
      <c r="J34" s="51" t="s">
        <v>71</v>
      </c>
      <c r="K34" s="4"/>
      <c r="P34" s="3"/>
      <c r="Q34" s="4"/>
      <c r="R34" s="4"/>
      <c r="S34" s="4"/>
      <c r="T34" s="4"/>
      <c r="U34" s="4"/>
      <c r="V34" s="4"/>
      <c r="W34" s="4"/>
      <c r="X34" s="4"/>
      <c r="Y34" s="4"/>
      <c r="Z34" s="4"/>
      <c r="AA34" s="4"/>
      <c r="AB34" s="4"/>
      <c r="AC34" s="4"/>
      <c r="AD34" s="4"/>
      <c r="AE34" s="5"/>
    </row>
    <row r="35" spans="2:31" x14ac:dyDescent="0.25">
      <c r="B35" s="3"/>
      <c r="C35" s="3"/>
      <c r="D35" s="3"/>
      <c r="E35" s="5"/>
      <c r="G35" s="3"/>
      <c r="H35" s="4"/>
      <c r="I35" s="4"/>
      <c r="J35" s="5"/>
      <c r="K35" s="4"/>
      <c r="P35" s="3"/>
      <c r="Q35" s="4"/>
      <c r="R35" s="4"/>
      <c r="S35" s="4"/>
      <c r="T35" s="4"/>
      <c r="U35" s="4"/>
      <c r="V35" s="4"/>
      <c r="W35" s="4"/>
      <c r="X35" s="4"/>
      <c r="Y35" s="4"/>
      <c r="Z35" s="4"/>
      <c r="AA35" s="4"/>
      <c r="AB35" s="4"/>
      <c r="AC35" s="4"/>
      <c r="AD35" s="4"/>
      <c r="AE35" s="5"/>
    </row>
    <row r="36" spans="2:31" ht="15.75" thickBot="1" x14ac:dyDescent="0.3">
      <c r="B36" s="3"/>
      <c r="C36" s="3"/>
      <c r="D36" s="3"/>
      <c r="E36" s="8"/>
      <c r="G36" s="6"/>
      <c r="H36" s="7"/>
      <c r="I36" s="4"/>
      <c r="J36" s="5"/>
      <c r="K36" s="4"/>
      <c r="P36" s="6"/>
      <c r="Q36" s="7"/>
      <c r="R36" s="7"/>
      <c r="S36" s="7"/>
      <c r="T36" s="7"/>
      <c r="U36" s="7"/>
      <c r="V36" s="7"/>
      <c r="W36" s="7"/>
      <c r="X36" s="7"/>
      <c r="Y36" s="7"/>
      <c r="Z36" s="7"/>
      <c r="AA36" s="7"/>
      <c r="AB36" s="7"/>
      <c r="AC36" s="7"/>
      <c r="AD36" s="7"/>
      <c r="AE36" s="8"/>
    </row>
    <row r="37" spans="2:31" x14ac:dyDescent="0.25">
      <c r="B37" s="3"/>
      <c r="C37" s="3"/>
      <c r="D37" s="3"/>
      <c r="I37" s="4"/>
      <c r="J37" s="5"/>
    </row>
    <row r="38" spans="2:31" x14ac:dyDescent="0.25">
      <c r="B38" s="3"/>
      <c r="C38" s="3"/>
      <c r="D38" s="3"/>
      <c r="I38" s="4"/>
      <c r="J38" s="5"/>
    </row>
    <row r="39" spans="2:31" x14ac:dyDescent="0.25">
      <c r="B39" s="3"/>
      <c r="C39" s="3"/>
      <c r="D39" s="3"/>
      <c r="I39" s="4"/>
      <c r="J39" s="5"/>
    </row>
    <row r="40" spans="2:31" x14ac:dyDescent="0.25">
      <c r="B40" s="3"/>
      <c r="C40" s="3"/>
      <c r="D40" s="3"/>
      <c r="I40" s="4"/>
      <c r="J40" s="5"/>
    </row>
    <row r="41" spans="2:31" x14ac:dyDescent="0.25">
      <c r="B41" s="3"/>
      <c r="C41" s="3"/>
      <c r="D41" s="3"/>
      <c r="I41" s="4"/>
      <c r="J41" s="5"/>
    </row>
    <row r="42" spans="2:31" x14ac:dyDescent="0.25">
      <c r="B42" s="3"/>
      <c r="C42" s="3"/>
      <c r="D42" s="3"/>
      <c r="I42" s="4"/>
      <c r="J42" s="5"/>
    </row>
    <row r="43" spans="2:31" x14ac:dyDescent="0.25">
      <c r="B43" s="3"/>
      <c r="C43" s="3"/>
      <c r="D43" s="3"/>
      <c r="I43" s="4"/>
      <c r="J43" s="5"/>
    </row>
    <row r="44" spans="2:31" x14ac:dyDescent="0.25">
      <c r="B44" s="3"/>
      <c r="C44" s="3"/>
      <c r="D44" s="3"/>
      <c r="I44" s="4"/>
      <c r="J44" s="5"/>
    </row>
    <row r="45" spans="2:31" x14ac:dyDescent="0.25">
      <c r="B45" s="3"/>
      <c r="C45" s="3"/>
      <c r="D45" s="3"/>
      <c r="I45" s="4"/>
      <c r="J45" s="5"/>
    </row>
    <row r="46" spans="2:31" x14ac:dyDescent="0.25">
      <c r="B46" s="3"/>
      <c r="C46" s="3"/>
      <c r="D46" s="3"/>
      <c r="I46" s="4"/>
      <c r="J46" s="5"/>
    </row>
    <row r="47" spans="2:31" x14ac:dyDescent="0.25">
      <c r="B47" s="3"/>
      <c r="C47" s="3"/>
      <c r="D47" s="3"/>
      <c r="I47" s="4"/>
      <c r="J47" s="5"/>
    </row>
    <row r="48" spans="2:31" x14ac:dyDescent="0.25">
      <c r="B48" s="3"/>
      <c r="C48" s="3"/>
      <c r="D48" s="3"/>
      <c r="I48" s="4"/>
      <c r="J48" s="5"/>
    </row>
    <row r="49" spans="1:10" x14ac:dyDescent="0.25">
      <c r="B49" s="3"/>
      <c r="C49" s="3"/>
      <c r="D49" s="3"/>
      <c r="I49" s="4"/>
      <c r="J49" s="5"/>
    </row>
    <row r="50" spans="1:10" x14ac:dyDescent="0.25">
      <c r="B50" s="3"/>
      <c r="C50" s="3"/>
      <c r="D50" s="3"/>
      <c r="I50" s="4"/>
      <c r="J50" s="5"/>
    </row>
    <row r="51" spans="1:10" x14ac:dyDescent="0.25">
      <c r="B51" s="3"/>
      <c r="C51" s="3"/>
      <c r="D51" s="3"/>
      <c r="I51" s="4"/>
      <c r="J51" s="5"/>
    </row>
    <row r="52" spans="1:10" x14ac:dyDescent="0.25">
      <c r="B52" s="3"/>
      <c r="C52" s="3"/>
      <c r="D52" s="3"/>
      <c r="I52" s="4"/>
      <c r="J52" s="5"/>
    </row>
    <row r="53" spans="1:10" x14ac:dyDescent="0.25">
      <c r="B53" s="3"/>
      <c r="C53" s="3"/>
      <c r="D53" s="3"/>
      <c r="I53" s="4"/>
      <c r="J53" s="5"/>
    </row>
    <row r="54" spans="1:10" x14ac:dyDescent="0.25">
      <c r="B54" s="3"/>
      <c r="C54" s="3"/>
      <c r="D54" s="3"/>
      <c r="I54" s="4"/>
      <c r="J54" s="5"/>
    </row>
    <row r="55" spans="1:10" x14ac:dyDescent="0.25">
      <c r="B55" s="3"/>
      <c r="C55" s="3"/>
      <c r="D55" s="3"/>
      <c r="I55" s="4"/>
      <c r="J55" s="5"/>
    </row>
    <row r="56" spans="1:10" x14ac:dyDescent="0.25">
      <c r="B56" s="3"/>
      <c r="C56" s="3"/>
      <c r="D56" s="3"/>
      <c r="I56" s="4"/>
      <c r="J56" s="5"/>
    </row>
    <row r="57" spans="1:10" x14ac:dyDescent="0.25">
      <c r="B57" s="3"/>
      <c r="C57" s="3"/>
      <c r="D57" s="3"/>
      <c r="I57" s="4"/>
      <c r="J57" s="5"/>
    </row>
    <row r="58" spans="1:10" x14ac:dyDescent="0.25">
      <c r="B58" s="3"/>
      <c r="C58" s="3"/>
      <c r="D58" s="3"/>
      <c r="I58" s="4"/>
      <c r="J58" s="5"/>
    </row>
    <row r="59" spans="1:10" x14ac:dyDescent="0.25">
      <c r="B59" s="3"/>
      <c r="C59" s="3"/>
      <c r="D59" s="3"/>
      <c r="I59" s="4"/>
      <c r="J59" s="5"/>
    </row>
    <row r="60" spans="1:10" x14ac:dyDescent="0.25">
      <c r="A60" s="116" t="s">
        <v>45</v>
      </c>
      <c r="B60" s="3"/>
      <c r="C60" s="3"/>
      <c r="D60" s="3"/>
      <c r="I60" s="4"/>
      <c r="J60" s="5"/>
    </row>
    <row r="61" spans="1:10" x14ac:dyDescent="0.25">
      <c r="A61" s="116" t="s">
        <v>152</v>
      </c>
      <c r="I61" s="4"/>
      <c r="J61" s="5"/>
    </row>
    <row r="62" spans="1:10" x14ac:dyDescent="0.25">
      <c r="A62" s="116" t="s">
        <v>76</v>
      </c>
      <c r="I62" s="4"/>
      <c r="J62" s="5"/>
    </row>
    <row r="63" spans="1:10" x14ac:dyDescent="0.25">
      <c r="A63" s="116" t="s">
        <v>227</v>
      </c>
      <c r="I63" s="4"/>
      <c r="J63" s="5"/>
    </row>
    <row r="67" spans="1:1" x14ac:dyDescent="0.25">
      <c r="A67" s="116" t="s">
        <v>223</v>
      </c>
    </row>
    <row r="68" spans="1:1" x14ac:dyDescent="0.25">
      <c r="A68" s="116" t="s">
        <v>224</v>
      </c>
    </row>
    <row r="69" spans="1:1" x14ac:dyDescent="0.25">
      <c r="A69" s="116" t="s">
        <v>228</v>
      </c>
    </row>
    <row r="70" spans="1:1" x14ac:dyDescent="0.25">
      <c r="A70" s="116" t="s">
        <v>229</v>
      </c>
    </row>
    <row r="71" spans="1:1" x14ac:dyDescent="0.25">
      <c r="A71" s="116" t="s">
        <v>225</v>
      </c>
    </row>
  </sheetData>
  <conditionalFormatting sqref="Y2:AB14">
    <cfRule type="expression" dxfId="343" priority="4">
      <formula>$T2="Stevens"</formula>
    </cfRule>
  </conditionalFormatting>
  <conditionalFormatting sqref="U2:X14">
    <cfRule type="expression" dxfId="342" priority="3">
      <formula>$T2="Alm_Hamre"</formula>
    </cfRule>
  </conditionalFormatting>
  <conditionalFormatting sqref="U2:X14">
    <cfRule type="expression" dxfId="341" priority="2">
      <formula>$T2="ICP_18"</formula>
    </cfRule>
  </conditionalFormatting>
  <conditionalFormatting sqref="U2:X14">
    <cfRule type="expression" dxfId="340" priority="1">
      <formula>$T$2="Stevens"</formula>
    </cfRule>
  </conditionalFormatting>
  <dataValidations count="2">
    <dataValidation type="list" allowBlank="1" showInputMessage="1" showErrorMessage="1" sqref="S2:S14" xr:uid="{3137AE0D-9F66-4972-8A04-A3147A055A22}">
      <formula1>$A$67:$A$71</formula1>
    </dataValidation>
    <dataValidation type="list" allowBlank="1" showInputMessage="1" showErrorMessage="1" sqref="T2:T14" xr:uid="{147FD101-66FE-4E9C-A393-3CDE682E9707}">
      <formula1>$A$60:$A$63</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184</vt:i4>
      </vt:variant>
    </vt:vector>
  </HeadingPairs>
  <TitlesOfParts>
    <vt:vector size="184" baseType="lpstr">
      <vt:lpstr>Log</vt:lpstr>
      <vt:lpstr>LOCATIONS</vt:lpstr>
      <vt:lpstr>PROJ</vt:lpstr>
      <vt:lpstr>DataBase_Fatigue</vt:lpstr>
      <vt:lpstr>Plots</vt:lpstr>
      <vt:lpstr>Appendix</vt:lpstr>
      <vt:lpstr>EW1_OSS_35_J</vt:lpstr>
      <vt:lpstr>EW1_OSS_35_AH</vt:lpstr>
      <vt:lpstr>EW2_OSS_35_AH</vt:lpstr>
      <vt:lpstr>EW2_OSS_35_J</vt:lpstr>
      <vt:lpstr>EW1_OSS_25_J</vt:lpstr>
      <vt:lpstr>EW1_OSS_25_AH</vt:lpstr>
      <vt:lpstr>EW2_OSS_25_AH</vt:lpstr>
      <vt:lpstr>EW2_OSS_25_J</vt:lpstr>
      <vt:lpstr>EW1_OSS_30_J</vt:lpstr>
      <vt:lpstr>EW1_OSS_30_AH</vt:lpstr>
      <vt:lpstr>EW2_OSS_30_J</vt:lpstr>
      <vt:lpstr>EW2_OSS_30_AH</vt:lpstr>
      <vt:lpstr>FA46</vt:lpstr>
      <vt:lpstr>FA46 original</vt:lpstr>
      <vt:lpstr>EW2_46_NOISE</vt:lpstr>
      <vt:lpstr>EW2_46_NORM</vt:lpstr>
      <vt:lpstr>EW2_46_SAND</vt:lpstr>
      <vt:lpstr>EW2_46_BORS</vt:lpstr>
      <vt:lpstr>EW2_46_SHOE</vt:lpstr>
      <vt:lpstr>FA48</vt:lpstr>
      <vt:lpstr>EW2_48_NOISE</vt:lpstr>
      <vt:lpstr>EW2_48_NORM</vt:lpstr>
      <vt:lpstr>EW2_48_SAND</vt:lpstr>
      <vt:lpstr>EW2_48_BORS</vt:lpstr>
      <vt:lpstr>EW2_48_SHOE</vt:lpstr>
      <vt:lpstr>FA53</vt:lpstr>
      <vt:lpstr>EW2_53_NOISE</vt:lpstr>
      <vt:lpstr>EW2_53_NORM</vt:lpstr>
      <vt:lpstr>EW2_53_SAND</vt:lpstr>
      <vt:lpstr>EW2_53_BORS</vt:lpstr>
      <vt:lpstr>EW2_53_SHOE</vt:lpstr>
      <vt:lpstr>FA55</vt:lpstr>
      <vt:lpstr>EW2_55_NOISE</vt:lpstr>
      <vt:lpstr>EW2_55_NORM</vt:lpstr>
      <vt:lpstr>EW2_55_SAND</vt:lpstr>
      <vt:lpstr>EW2_55_BORS</vt:lpstr>
      <vt:lpstr>EW2_55_SHOE</vt:lpstr>
      <vt:lpstr>EW1_05_NOISE</vt:lpstr>
      <vt:lpstr>EW1_05_SAND_NGI_LOW</vt:lpstr>
      <vt:lpstr>EW1_05_NOISE_NGI_LOW</vt:lpstr>
      <vt:lpstr>EW1_05_NOISE_NGI</vt:lpstr>
      <vt:lpstr>EW1_08_NOISE2</vt:lpstr>
      <vt:lpstr>EW1_08_NOISE5</vt:lpstr>
      <vt:lpstr>EW1_08_NOISE</vt:lpstr>
      <vt:lpstr>EW1_20_NOISE2</vt:lpstr>
      <vt:lpstr>EW1_20_NOISE5</vt:lpstr>
      <vt:lpstr>EW1_20_NOISE</vt:lpstr>
      <vt:lpstr>EW1_23_NORM</vt:lpstr>
      <vt:lpstr>EW1_26_NORM</vt:lpstr>
      <vt:lpstr>EW1_34_NOISE2</vt:lpstr>
      <vt:lpstr>EW1_34_NOISE5</vt:lpstr>
      <vt:lpstr>EW1_34_NOISE</vt:lpstr>
      <vt:lpstr>EW1_47_NOISE_SENSI</vt:lpstr>
      <vt:lpstr>EW1_47_NOISE2</vt:lpstr>
      <vt:lpstr>EW1_47_NOISE5</vt:lpstr>
      <vt:lpstr>EW1_47_NOISE</vt:lpstr>
      <vt:lpstr>EW1_69_NOISE2</vt:lpstr>
      <vt:lpstr>EW1_69_NOISE5</vt:lpstr>
      <vt:lpstr>EW1_69_NOISE</vt:lpstr>
      <vt:lpstr>EW1_15_NORM_UB</vt:lpstr>
      <vt:lpstr>EW1_15_NORM_LB</vt:lpstr>
      <vt:lpstr>EW1_15_BLOW</vt:lpstr>
      <vt:lpstr>FA15</vt:lpstr>
      <vt:lpstr>EW1_15_NORM</vt:lpstr>
      <vt:lpstr>EW1_15_SAND</vt:lpstr>
      <vt:lpstr>EW1_15_BORS</vt:lpstr>
      <vt:lpstr>EW1_15_SHOE</vt:lpstr>
      <vt:lpstr>EW1_16_NORM</vt:lpstr>
      <vt:lpstr>EW1_16_SAND</vt:lpstr>
      <vt:lpstr>EW1_16_BORS</vt:lpstr>
      <vt:lpstr>EW1_16_SHOE</vt:lpstr>
      <vt:lpstr>EW1_18_NORM</vt:lpstr>
      <vt:lpstr>EW1_18_SAND</vt:lpstr>
      <vt:lpstr>EW1_18_BORS3</vt:lpstr>
      <vt:lpstr>EW1_18_BORS</vt:lpstr>
      <vt:lpstr>EW1_18_SHOE</vt:lpstr>
      <vt:lpstr>EW1_24_NORM</vt:lpstr>
      <vt:lpstr>EW1_24_SAND</vt:lpstr>
      <vt:lpstr>EW1_24_BORS</vt:lpstr>
      <vt:lpstr>EW1_24_SHOE</vt:lpstr>
      <vt:lpstr>EW1_26_SAND</vt:lpstr>
      <vt:lpstr>EW1_26_BORS</vt:lpstr>
      <vt:lpstr>EW1_26_SHOE</vt:lpstr>
      <vt:lpstr>EW1_32_NORM</vt:lpstr>
      <vt:lpstr>EW1_32_SAND</vt:lpstr>
      <vt:lpstr>EW1_32_BORS3</vt:lpstr>
      <vt:lpstr>EW1_32_BORS</vt:lpstr>
      <vt:lpstr>EW1_32_BORS_NEW</vt:lpstr>
      <vt:lpstr>EW1_32_SHOE</vt:lpstr>
      <vt:lpstr>EW1_33_NORM</vt:lpstr>
      <vt:lpstr>EW1_33_NOISE5</vt:lpstr>
      <vt:lpstr>EW1_33_NOISE2</vt:lpstr>
      <vt:lpstr>EW1_33_SAND</vt:lpstr>
      <vt:lpstr>EW1_33_BORS3</vt:lpstr>
      <vt:lpstr>EW1_33_BORS</vt:lpstr>
      <vt:lpstr>EW1_33_SHOE</vt:lpstr>
      <vt:lpstr>EW1_37_NORM</vt:lpstr>
      <vt:lpstr>EW1_37_BLOW</vt:lpstr>
      <vt:lpstr>FA37</vt:lpstr>
      <vt:lpstr>EW1_37_SAND</vt:lpstr>
      <vt:lpstr>EW1_37_BORS3</vt:lpstr>
      <vt:lpstr>EW1_37_BORS5</vt:lpstr>
      <vt:lpstr>EW1_37_BORS</vt:lpstr>
      <vt:lpstr>EW1_37_SHOE</vt:lpstr>
      <vt:lpstr>EW1_38_NORM</vt:lpstr>
      <vt:lpstr>EW1_39_NORM</vt:lpstr>
      <vt:lpstr>EW1_39_SAND</vt:lpstr>
      <vt:lpstr>EW1_39_BORS3</vt:lpstr>
      <vt:lpstr>EW1_39_BORS5</vt:lpstr>
      <vt:lpstr>EW1_39_BORS</vt:lpstr>
      <vt:lpstr>EW1_39_BORS_NEW</vt:lpstr>
      <vt:lpstr>EW1_39_SHOE</vt:lpstr>
      <vt:lpstr>EW1_41_NORM</vt:lpstr>
      <vt:lpstr>EW1_41_SAND</vt:lpstr>
      <vt:lpstr>EW1_41_BORS3</vt:lpstr>
      <vt:lpstr>EW1_41_BORS5</vt:lpstr>
      <vt:lpstr>EW1_41_BORS</vt:lpstr>
      <vt:lpstr>EW1_41_BORS_NEW</vt:lpstr>
      <vt:lpstr>EW1_41_BORS_AVG</vt:lpstr>
      <vt:lpstr>EW1_41_SHOE</vt:lpstr>
      <vt:lpstr>EW1_43_NORM</vt:lpstr>
      <vt:lpstr>EW1_43_NOISE2</vt:lpstr>
      <vt:lpstr>EW1_43_NOISE5</vt:lpstr>
      <vt:lpstr>EW1_43_NOISE</vt:lpstr>
      <vt:lpstr>EW1_43_BLOW</vt:lpstr>
      <vt:lpstr>FA43</vt:lpstr>
      <vt:lpstr>EW1_43_SAND</vt:lpstr>
      <vt:lpstr>EW1_43_BORS3</vt:lpstr>
      <vt:lpstr>EW1_43_BORS6</vt:lpstr>
      <vt:lpstr>EW1_43_BORS5</vt:lpstr>
      <vt:lpstr>EW1_43_BORS</vt:lpstr>
      <vt:lpstr>EW1_43_BORS_NEW</vt:lpstr>
      <vt:lpstr>EW1_43_BORS_AVG</vt:lpstr>
      <vt:lpstr>EW1_43_SHOE</vt:lpstr>
      <vt:lpstr>EW1_44_NORM</vt:lpstr>
      <vt:lpstr>EW1_45_NORM</vt:lpstr>
      <vt:lpstr>EW1_45_SAND</vt:lpstr>
      <vt:lpstr>EW1_45_BORS</vt:lpstr>
      <vt:lpstr>EW1_45_BORS5</vt:lpstr>
      <vt:lpstr>EW1_45_SHOE</vt:lpstr>
      <vt:lpstr>EW1_47_CHBE</vt:lpstr>
      <vt:lpstr>EW1_47_NORM5</vt:lpstr>
      <vt:lpstr>EW1_47_NORM</vt:lpstr>
      <vt:lpstr>EW1_47_SAND</vt:lpstr>
      <vt:lpstr>EW1_47_BORS</vt:lpstr>
      <vt:lpstr>EW1_47_SHOE</vt:lpstr>
      <vt:lpstr>EW1_47_FULL</vt:lpstr>
      <vt:lpstr>EW1_48_NORM</vt:lpstr>
      <vt:lpstr>EW1_50_NORM</vt:lpstr>
      <vt:lpstr>EW1_50_SAND</vt:lpstr>
      <vt:lpstr>EW1_50_BORS</vt:lpstr>
      <vt:lpstr>EW1_50_BORS5</vt:lpstr>
      <vt:lpstr>EW1_50_SHOE</vt:lpstr>
      <vt:lpstr>EW1_51_NORM</vt:lpstr>
      <vt:lpstr>EW1_51_SAND</vt:lpstr>
      <vt:lpstr>EW1_51_BORS</vt:lpstr>
      <vt:lpstr>EW1_51_BORS5</vt:lpstr>
      <vt:lpstr>EW1_51_SHOE</vt:lpstr>
      <vt:lpstr>EW1_53_NORM</vt:lpstr>
      <vt:lpstr>EW1_53_SAND</vt:lpstr>
      <vt:lpstr>EW1_53_BORS</vt:lpstr>
      <vt:lpstr>EW1_53_BORS5</vt:lpstr>
      <vt:lpstr>EW1_53_BORS_TRY</vt:lpstr>
      <vt:lpstr>EW1_53_BORS_OLD</vt:lpstr>
      <vt:lpstr>EW1_53_BORS5_OLD</vt:lpstr>
      <vt:lpstr>EW1_53_SHOE</vt:lpstr>
      <vt:lpstr>EW1_55_NORM</vt:lpstr>
      <vt:lpstr>EW1_55_SAND</vt:lpstr>
      <vt:lpstr>EW1_55_BORS3</vt:lpstr>
      <vt:lpstr>EW1_55_BORS5</vt:lpstr>
      <vt:lpstr>EW1_55_BORS</vt:lpstr>
      <vt:lpstr>EW1_55_SHOE</vt:lpstr>
      <vt:lpstr>EW1_62_NORM</vt:lpstr>
      <vt:lpstr>EW1_62_SAND</vt:lpstr>
      <vt:lpstr>EW1_62_BORS</vt:lpstr>
      <vt:lpstr>EW1_62_BORS5</vt:lpstr>
      <vt:lpstr>EW1_62_SHOE</vt:lpstr>
      <vt:lpstr>EW1_56_NORM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2022-02-07T13:40:47Z</dcterms:modified>
</cp:coreProperties>
</file>