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filterPrivacy="1" codeName="ThisWorkbook"/>
  <xr:revisionPtr revIDLastSave="0" documentId="13_ncr:1_{E8CF0B70-4C2F-49EB-9223-2B4B8576E13F}" xr6:coauthVersionLast="47" xr6:coauthVersionMax="47" xr10:uidLastSave="{00000000-0000-0000-0000-000000000000}"/>
  <bookViews>
    <workbookView xWindow="-120" yWindow="-120" windowWidth="29040" windowHeight="15840" tabRatio="592" activeTab="1" xr2:uid="{00000000-000D-0000-FFFF-FFFF00000000}"/>
  </bookViews>
  <sheets>
    <sheet name="LOCATIONS" sheetId="66" r:id="rId1"/>
    <sheet name="PROJ" sheetId="1" r:id="rId2"/>
    <sheet name="PLOTS" sheetId="55" r:id="rId3"/>
    <sheet name="EXCEL" sheetId="266" r:id="rId4"/>
    <sheet name="DATABASE_FATIGUE" sheetId="63" r:id="rId5"/>
    <sheet name="APPENDIX" sheetId="51" r:id="rId6"/>
    <sheet name="LOCATION_NAME(Template)" sheetId="260" r:id="rId7"/>
    <sheet name="Hidden_settings" sheetId="264" state="hidden"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5" i="55" l="1"/>
  <c r="D6" i="55"/>
  <c r="D7" i="55"/>
  <c r="D8" i="55"/>
  <c r="D9" i="55"/>
  <c r="D10" i="55"/>
  <c r="D11" i="55"/>
  <c r="D12" i="55"/>
  <c r="D13" i="55"/>
  <c r="D14" i="55"/>
  <c r="D15" i="55"/>
  <c r="D16" i="55"/>
  <c r="D17" i="55"/>
  <c r="D18" i="55"/>
  <c r="D19" i="55"/>
  <c r="D20" i="55"/>
  <c r="D21" i="55"/>
  <c r="D22" i="55"/>
  <c r="D23" i="55"/>
  <c r="D24" i="55"/>
  <c r="D25" i="55"/>
  <c r="D26" i="55"/>
  <c r="D27" i="55"/>
  <c r="D28" i="55"/>
  <c r="D29" i="55"/>
  <c r="D30" i="55"/>
  <c r="D31" i="55"/>
  <c r="D32" i="55"/>
  <c r="D33" i="55"/>
  <c r="D34" i="55"/>
  <c r="D35" i="55"/>
  <c r="D36" i="55"/>
  <c r="D37" i="55"/>
  <c r="D38" i="55"/>
  <c r="D39" i="55"/>
  <c r="D40" i="55"/>
  <c r="D4" i="266"/>
  <c r="M2" i="66"/>
  <c r="N2" i="66" s="1"/>
  <c r="O2" i="66" s="1"/>
  <c r="P2" i="66" s="1"/>
  <c r="Q2" i="66" s="1"/>
  <c r="R2" i="66" s="1"/>
  <c r="S2" i="66" s="1"/>
  <c r="T2" i="66" s="1"/>
  <c r="U2" i="66" s="1"/>
  <c r="V2" i="66" s="1"/>
  <c r="B22" i="55"/>
  <c r="A22" i="55" s="1"/>
  <c r="B21" i="55"/>
  <c r="A21" i="55" s="1"/>
  <c r="B20" i="55"/>
  <c r="A20" i="55" s="1"/>
  <c r="B17" i="55"/>
  <c r="B18" i="55" s="1"/>
  <c r="B16" i="55"/>
  <c r="A16" i="55" s="1"/>
  <c r="B15" i="55"/>
  <c r="A15" i="55" s="1"/>
  <c r="B3" i="55"/>
  <c r="B4" i="55" s="1"/>
  <c r="B22" i="63"/>
  <c r="A22" i="63" s="1"/>
  <c r="B21" i="63"/>
  <c r="A21" i="63" s="1"/>
  <c r="B20" i="63"/>
  <c r="A20" i="63" s="1"/>
  <c r="B17" i="63"/>
  <c r="B18" i="63" s="1"/>
  <c r="B16" i="63"/>
  <c r="A16" i="63" s="1"/>
  <c r="B15" i="63"/>
  <c r="A15" i="63" s="1"/>
  <c r="B3" i="63"/>
  <c r="B4" i="63" s="1"/>
  <c r="E4" i="266"/>
  <c r="B15" i="266"/>
  <c r="A15" i="266" s="1"/>
  <c r="B16" i="266"/>
  <c r="A16" i="266" s="1"/>
  <c r="B17" i="266"/>
  <c r="B18" i="266" s="1"/>
  <c r="B19" i="266" s="1"/>
  <c r="A19" i="266" s="1"/>
  <c r="B20" i="266"/>
  <c r="A20" i="266" s="1"/>
  <c r="B21" i="266"/>
  <c r="A21" i="266" s="1"/>
  <c r="B22" i="266"/>
  <c r="A22" i="266" s="1"/>
  <c r="B3" i="266"/>
  <c r="B4" i="266" s="1"/>
  <c r="B5" i="266" s="1"/>
  <c r="B6" i="266" s="1"/>
  <c r="B7" i="266" s="1"/>
  <c r="B8" i="266" s="1"/>
  <c r="B9" i="266" s="1"/>
  <c r="B10" i="266" s="1"/>
  <c r="B11" i="266" s="1"/>
  <c r="B12" i="266" s="1"/>
  <c r="B13" i="266" s="1"/>
  <c r="B14" i="266" s="1"/>
  <c r="A14" i="266" s="1"/>
  <c r="Q18" i="260"/>
  <c r="Q17" i="260"/>
  <c r="Q16" i="260"/>
  <c r="AE15" i="260"/>
  <c r="Q15" i="260"/>
  <c r="AE14" i="260"/>
  <c r="Q14" i="260"/>
  <c r="M14" i="260"/>
  <c r="AE13" i="260"/>
  <c r="Q13" i="260"/>
  <c r="AE12" i="260"/>
  <c r="Q12" i="260"/>
  <c r="AE11" i="260"/>
  <c r="Q11" i="260"/>
  <c r="AE10" i="260"/>
  <c r="Q10" i="260"/>
  <c r="AE9" i="260"/>
  <c r="Q9" i="260"/>
  <c r="AE8" i="260"/>
  <c r="Q8" i="260"/>
  <c r="AE7" i="260"/>
  <c r="Q7" i="260"/>
  <c r="AE6" i="260"/>
  <c r="Q6" i="260"/>
  <c r="AE5" i="260"/>
  <c r="Q5" i="260"/>
  <c r="AE4" i="260"/>
  <c r="Q4" i="260"/>
  <c r="AE3" i="260"/>
  <c r="Q3" i="260"/>
  <c r="AF2" i="260"/>
  <c r="AE2" i="260"/>
  <c r="AC2" i="260"/>
  <c r="A17" i="55" l="1"/>
  <c r="A17" i="266"/>
  <c r="A18" i="266"/>
  <c r="B5" i="55"/>
  <c r="A4" i="55"/>
  <c r="A18" i="55"/>
  <c r="B19" i="55"/>
  <c r="A19" i="55" s="1"/>
  <c r="A3" i="55"/>
  <c r="A18" i="63"/>
  <c r="B19" i="63"/>
  <c r="A19" i="63" s="1"/>
  <c r="A4" i="63"/>
  <c r="B5" i="63"/>
  <c r="A3" i="63"/>
  <c r="A17" i="63"/>
  <c r="A6" i="266"/>
  <c r="A5" i="266"/>
  <c r="A13" i="266"/>
  <c r="A7" i="266"/>
  <c r="A12" i="266"/>
  <c r="E5" i="266"/>
  <c r="A3" i="266"/>
  <c r="A11" i="266"/>
  <c r="A8" i="266"/>
  <c r="A4" i="266"/>
  <c r="A10" i="266"/>
  <c r="A9" i="266"/>
  <c r="B4" i="1"/>
  <c r="B6" i="55" l="1"/>
  <c r="A5" i="55"/>
  <c r="B6" i="63"/>
  <c r="A5" i="63"/>
  <c r="D5" i="266"/>
  <c r="E6" i="266"/>
  <c r="A6" i="55" l="1"/>
  <c r="B7" i="55"/>
  <c r="B7" i="63"/>
  <c r="A6" i="63"/>
  <c r="E7" i="266"/>
  <c r="D6" i="266"/>
  <c r="B8" i="55" l="1"/>
  <c r="A7" i="55"/>
  <c r="A7" i="63"/>
  <c r="B8" i="63"/>
  <c r="E8" i="266"/>
  <c r="D7" i="266"/>
  <c r="A8" i="55" l="1"/>
  <c r="B9" i="55"/>
  <c r="B9" i="63"/>
  <c r="A8" i="63"/>
  <c r="E9" i="266"/>
  <c r="D8" i="266"/>
  <c r="B10" i="55" l="1"/>
  <c r="A9" i="55"/>
  <c r="B10" i="63"/>
  <c r="A9" i="63"/>
  <c r="E10" i="266"/>
  <c r="D9" i="266"/>
  <c r="A10" i="55" l="1"/>
  <c r="B11" i="55"/>
  <c r="B11" i="63"/>
  <c r="A10" i="63"/>
  <c r="E11" i="266"/>
  <c r="D10" i="266"/>
  <c r="B12" i="55" l="1"/>
  <c r="A11" i="55"/>
  <c r="B12" i="63"/>
  <c r="A11" i="63"/>
  <c r="E12" i="266"/>
  <c r="D11" i="266"/>
  <c r="B14" i="1"/>
  <c r="B13" i="1"/>
  <c r="A12" i="55" l="1"/>
  <c r="B13" i="55"/>
  <c r="B13" i="63"/>
  <c r="A12" i="63"/>
  <c r="E13" i="266"/>
  <c r="D12" i="266"/>
  <c r="A13" i="55" l="1"/>
  <c r="B14" i="55"/>
  <c r="A14" i="55" s="1"/>
  <c r="B14" i="63"/>
  <c r="A14" i="63" s="1"/>
  <c r="A13" i="63"/>
  <c r="E14" i="266"/>
  <c r="D13" i="266"/>
  <c r="D14" i="266" l="1"/>
  <c r="D15" i="266" l="1"/>
  <c r="B12" i="1"/>
  <c r="D16" i="266" l="1"/>
  <c r="D17" i="266" l="1"/>
  <c r="D18" i="266" l="1"/>
  <c r="D19" i="266" l="1"/>
  <c r="D20" i="266" l="1"/>
  <c r="D21" i="266" l="1"/>
  <c r="D22" i="266" l="1"/>
  <c r="D23" i="266" l="1"/>
  <c r="D2" i="66"/>
  <c r="E2" i="66" s="1"/>
  <c r="F2" i="66" s="1"/>
  <c r="G2" i="66" s="1"/>
  <c r="H2" i="66" s="1"/>
  <c r="I2" i="66" s="1"/>
  <c r="J2" i="66" s="1"/>
  <c r="K2" i="66" s="1"/>
  <c r="D24" i="266" l="1"/>
  <c r="D25" i="266" l="1"/>
  <c r="D26" i="266" l="1"/>
  <c r="D14" i="1"/>
  <c r="D27" i="266" l="1"/>
  <c r="D28" i="266" l="1"/>
  <c r="B3" i="1"/>
  <c r="D29" i="266" l="1"/>
  <c r="D4" i="1"/>
  <c r="D5" i="1"/>
  <c r="D6" i="1"/>
  <c r="D7" i="1"/>
  <c r="D8" i="1"/>
  <c r="D9" i="1"/>
  <c r="D10" i="1"/>
  <c r="D11" i="1"/>
  <c r="D3" i="1"/>
  <c r="B10" i="1"/>
  <c r="B11" i="1"/>
  <c r="D30" i="266" l="1"/>
  <c r="B9" i="1"/>
  <c r="D31" i="266" l="1"/>
  <c r="B8" i="1"/>
  <c r="D32" i="266" l="1"/>
  <c r="B5" i="1"/>
  <c r="B6" i="1"/>
  <c r="B7" i="1"/>
  <c r="D33" i="266" l="1"/>
  <c r="D34" i="266" l="1"/>
  <c r="D35" i="266" l="1"/>
  <c r="D36" i="266" l="1"/>
  <c r="D37" i="266" l="1"/>
  <c r="D38" i="266" l="1"/>
  <c r="D39" i="266" l="1"/>
  <c r="D40" i="266" l="1"/>
  <c r="D41" i="266" l="1"/>
  <c r="D42" i="266" l="1"/>
  <c r="D43" i="266" l="1"/>
  <c r="D44" i="266" l="1"/>
  <c r="D45" i="266" l="1"/>
  <c r="D46" i="266" l="1"/>
  <c r="D47" i="266" l="1"/>
  <c r="D48" i="266" l="1"/>
  <c r="D49" i="266" l="1"/>
  <c r="D50" i="266" l="1"/>
  <c r="D51" i="266" l="1"/>
  <c r="D52" i="266" l="1"/>
  <c r="D53" i="266" l="1"/>
  <c r="D54" i="266" l="1"/>
  <c r="D55" i="266" l="1"/>
  <c r="D56" i="266" l="1"/>
  <c r="D57" i="266" l="1"/>
  <c r="D58" i="266" l="1"/>
  <c r="D59" i="266" l="1"/>
  <c r="D60" i="266" l="1"/>
  <c r="D61" i="266" l="1"/>
  <c r="D62" i="266" l="1"/>
  <c r="D63" i="266" l="1"/>
  <c r="D64" i="266" l="1"/>
  <c r="D65" i="266" l="1"/>
  <c r="D66" i="266" l="1"/>
  <c r="D67" i="266" l="1"/>
  <c r="D68" i="266" l="1"/>
  <c r="D69" i="266" l="1"/>
  <c r="D70" i="266" l="1"/>
  <c r="D71" i="266" l="1"/>
  <c r="D72" i="266" l="1"/>
  <c r="D73" i="266" l="1"/>
  <c r="D74" i="266" l="1"/>
  <c r="D75" i="266" l="1"/>
  <c r="D76" i="266" l="1"/>
  <c r="D77" i="266" l="1"/>
  <c r="D78" i="266" l="1"/>
  <c r="D79" i="266" l="1"/>
  <c r="D80" i="266" l="1"/>
  <c r="D81" i="266" l="1"/>
  <c r="D82" i="266" l="1"/>
  <c r="D83" i="266" l="1"/>
  <c r="D84" i="266" l="1"/>
  <c r="D85" i="266" l="1"/>
  <c r="D86" i="266" l="1"/>
  <c r="D87" i="266" l="1"/>
  <c r="D88" i="266" l="1"/>
  <c r="D89" i="266" l="1"/>
  <c r="D90" i="266" l="1"/>
  <c r="D91" i="266" l="1"/>
  <c r="D92" i="266" l="1"/>
  <c r="D93" i="266" l="1"/>
  <c r="D94" i="266" l="1"/>
  <c r="D95" i="266" l="1"/>
  <c r="D96" i="266" l="1"/>
  <c r="D97" i="266" l="1"/>
  <c r="D98" i="266" l="1"/>
  <c r="D99" i="266" l="1"/>
  <c r="D100" i="266" l="1"/>
  <c r="D102" i="266" l="1"/>
  <c r="D101" i="26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 authorId="0" shapeId="0" xr:uid="{8A479C5F-F30E-4584-98C0-151AC79977BC}">
      <text>
        <r>
          <rPr>
            <b/>
            <sz val="9"/>
            <color indexed="81"/>
            <rFont val="Tahoma"/>
            <family val="2"/>
          </rPr>
          <t>Author:</t>
        </r>
        <r>
          <rPr>
            <sz val="9"/>
            <color indexed="81"/>
            <rFont val="Tahoma"/>
            <family val="2"/>
          </rPr>
          <t xml:space="preserve">
Location ID for the individual location. Needs to be correct compared to naming of the location in other sheets or database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L2" authorId="0" shapeId="0" xr:uid="{77AF3DBF-75D9-4178-A9C0-F7B728C0EE37}">
      <text>
        <r>
          <rPr>
            <b/>
            <sz val="9"/>
            <color indexed="81"/>
            <rFont val="Tahoma"/>
            <family val="2"/>
          </rPr>
          <t>Author:</t>
        </r>
        <r>
          <rPr>
            <sz val="9"/>
            <color indexed="81"/>
            <rFont val="Tahoma"/>
            <family val="2"/>
          </rPr>
          <t xml:space="preserve">
Value of 1000 for auto selection newest revision. 
Be aware different locations/clusters can have different revisions, and using different specific revisions can only be done by running multiple times </t>
        </r>
      </text>
    </comment>
    <comment ref="AV4" authorId="0" shapeId="0" xr:uid="{686B9C44-2A0D-4607-88E5-07EEE4466B3A}">
      <text>
        <r>
          <rPr>
            <b/>
            <sz val="9"/>
            <color indexed="81"/>
            <rFont val="Tahoma"/>
            <family val="2"/>
          </rPr>
          <t>Author:</t>
        </r>
        <r>
          <rPr>
            <sz val="9"/>
            <color indexed="81"/>
            <rFont val="Tahoma"/>
            <family val="2"/>
          </rPr>
          <t xml:space="preserve">
Number of setting setup</t>
        </r>
      </text>
    </comment>
    <comment ref="L8" authorId="0" shapeId="0" xr:uid="{AF4985BF-FD7F-4A40-A138-D40C70510772}">
      <text>
        <r>
          <rPr>
            <b/>
            <sz val="9"/>
            <color indexed="81"/>
            <rFont val="Tahoma"/>
            <family val="2"/>
          </rPr>
          <t>Author:</t>
        </r>
        <r>
          <rPr>
            <sz val="9"/>
            <color indexed="81"/>
            <rFont val="Tahoma"/>
            <family val="2"/>
          </rPr>
          <t xml:space="preserve">
Value of 1000 for auto selection newest revision. 
Be aware different locations/clusters can have different revisions, and using different specific revisions can only be done by running multiple times </t>
        </r>
      </text>
    </comment>
    <comment ref="B25" authorId="0" shapeId="0" xr:uid="{765C920E-4F2E-4345-9164-F30B9F039D16}">
      <text>
        <r>
          <rPr>
            <b/>
            <sz val="9"/>
            <color indexed="81"/>
            <rFont val="Tahoma"/>
            <family val="2"/>
          </rPr>
          <t>Author:</t>
        </r>
        <r>
          <rPr>
            <sz val="9"/>
            <color indexed="81"/>
            <rFont val="Tahoma"/>
            <family val="2"/>
          </rPr>
          <t xml:space="preserve">
Number of setting setup
</t>
        </r>
      </text>
    </comment>
    <comment ref="D25" authorId="0" shapeId="0" xr:uid="{881A1C55-9FF6-46E3-B074-64E303E152BC}">
      <text>
        <r>
          <rPr>
            <b/>
            <sz val="9"/>
            <color indexed="81"/>
            <rFont val="Tahoma"/>
            <family val="2"/>
          </rPr>
          <t>Author:</t>
        </r>
        <r>
          <rPr>
            <sz val="9"/>
            <color indexed="81"/>
            <rFont val="Tahoma"/>
            <family val="2"/>
          </rPr>
          <t xml:space="preserve">
On/Off switch (1/0)
Switch for running back calculations using driving logs</t>
        </r>
      </text>
    </comment>
    <comment ref="F25" authorId="0" shapeId="0" xr:uid="{A0573E15-0353-4A9D-9A4D-840A2AA51C21}">
      <text>
        <r>
          <rPr>
            <b/>
            <sz val="9"/>
            <color indexed="81"/>
            <rFont val="Tahoma"/>
            <family val="2"/>
          </rPr>
          <t>Author:</t>
        </r>
        <r>
          <rPr>
            <sz val="9"/>
            <color indexed="81"/>
            <rFont val="Tahoma"/>
            <family val="2"/>
          </rPr>
          <t xml:space="preserve">
On/Off switch (1/0)
Switch for running GRLweap files</t>
        </r>
      </text>
    </comment>
    <comment ref="G25" authorId="0" shapeId="0" xr:uid="{63B70999-3E3C-4DD0-A97B-7716CD703B95}">
      <text>
        <r>
          <rPr>
            <b/>
            <sz val="9"/>
            <color indexed="81"/>
            <rFont val="Tahoma"/>
            <family val="2"/>
          </rPr>
          <t>Author:</t>
        </r>
        <r>
          <rPr>
            <sz val="9"/>
            <color indexed="81"/>
            <rFont val="Tahoma"/>
            <family val="2"/>
          </rPr>
          <t xml:space="preserve">
Hammer ID referring to the ID specified in GRLweap</t>
        </r>
      </text>
    </comment>
    <comment ref="I25" authorId="0" shapeId="0" xr:uid="{CCCAB65A-FD2F-4F38-9373-357E8888FEA6}">
      <text>
        <r>
          <rPr>
            <b/>
            <sz val="9"/>
            <color indexed="81"/>
            <rFont val="Tahoma"/>
            <family val="2"/>
          </rPr>
          <t>Author:</t>
        </r>
        <r>
          <rPr>
            <sz val="9"/>
            <color indexed="81"/>
            <rFont val="Tahoma"/>
            <family val="2"/>
          </rPr>
          <t xml:space="preserve">
Number between 0 and 1 for the efficiency of the hammer</t>
        </r>
      </text>
    </comment>
    <comment ref="L25" authorId="0" shapeId="0" xr:uid="{7E36B344-5F3D-472E-A02B-40E314957D27}">
      <text>
        <r>
          <rPr>
            <b/>
            <sz val="9"/>
            <color indexed="81"/>
            <rFont val="Tahoma"/>
            <family val="2"/>
          </rPr>
          <t>Author:</t>
        </r>
        <r>
          <rPr>
            <sz val="9"/>
            <color indexed="81"/>
            <rFont val="Tahoma"/>
            <family val="2"/>
          </rPr>
          <t xml:space="preserve">
Number of segments for the pile where stresses are calculated</t>
        </r>
      </text>
    </comment>
    <comment ref="N25" authorId="0" shapeId="0" xr:uid="{09FA8B88-A057-424A-9145-DA3BFC2D615F}">
      <text>
        <r>
          <rPr>
            <b/>
            <sz val="9"/>
            <color indexed="81"/>
            <rFont val="Tahoma"/>
            <family val="2"/>
          </rPr>
          <t>Author:</t>
        </r>
        <r>
          <rPr>
            <sz val="9"/>
            <color indexed="81"/>
            <rFont val="Tahoma"/>
            <family val="2"/>
          </rPr>
          <t xml:space="preserve">
A number defines the specific number of files, text will create one file per meter</t>
        </r>
      </text>
    </comment>
    <comment ref="P25" authorId="0" shapeId="0" xr:uid="{F90416E4-5D68-4B20-8388-A38812143CCB}">
      <text>
        <r>
          <rPr>
            <b/>
            <sz val="9"/>
            <color indexed="81"/>
            <rFont val="Tahoma"/>
            <family val="2"/>
          </rPr>
          <t>Author:</t>
        </r>
        <r>
          <rPr>
            <sz val="9"/>
            <color indexed="81"/>
            <rFont val="Tahoma"/>
            <family val="2"/>
          </rPr>
          <t xml:space="preserve">
Define weither raw CPT scatter points should be included in qc and fs plots</t>
        </r>
      </text>
    </comment>
    <comment ref="R25" authorId="0" shapeId="0" xr:uid="{085A9EB7-4C9A-4BDC-9B07-AE3DFAA3A02F}">
      <text>
        <r>
          <rPr>
            <b/>
            <sz val="9"/>
            <color indexed="81"/>
            <rFont val="Tahoma"/>
            <family val="2"/>
          </rPr>
          <t>Author:</t>
        </r>
        <r>
          <rPr>
            <sz val="9"/>
            <color indexed="81"/>
            <rFont val="Tahoma"/>
            <family val="2"/>
          </rPr>
          <t xml:space="preserve">
On/Off switch (1/0)
Switch for creating plots of results</t>
        </r>
      </text>
    </comment>
    <comment ref="S25" authorId="0" shapeId="0" xr:uid="{382F1694-C35A-4CCF-B18B-B33810AB5BF0}">
      <text>
        <r>
          <rPr>
            <b/>
            <sz val="9"/>
            <color indexed="81"/>
            <rFont val="Tahoma"/>
            <family val="2"/>
          </rPr>
          <t>Author:
0- Normal 
1- Normal+Acceleration
2-Normal+Forces</t>
        </r>
      </text>
    </comment>
    <comment ref="X25" authorId="0" shapeId="0" xr:uid="{03636CE7-36E6-494C-AE1F-6B9C579753F6}">
      <text>
        <r>
          <rPr>
            <b/>
            <sz val="9"/>
            <color indexed="81"/>
            <rFont val="Tahoma"/>
            <family val="2"/>
          </rPr>
          <t>Author:</t>
        </r>
        <r>
          <rPr>
            <sz val="9"/>
            <color indexed="81"/>
            <rFont val="Tahoma"/>
            <family val="2"/>
          </rPr>
          <t xml:space="preserve">
If applied it will consider the reduction of energy due to entrapped water in the conical section. The hammer refers to the parameters reported in Vantomme (2019) for that type of hammer.</t>
        </r>
      </text>
    </comment>
    <comment ref="Y25" authorId="0" shapeId="0" xr:uid="{840ED4E7-45F2-49F2-8E2A-65CE2A5614A1}">
      <text>
        <r>
          <rPr>
            <b/>
            <sz val="9"/>
            <color indexed="81"/>
            <rFont val="Tahoma"/>
            <family val="2"/>
          </rPr>
          <t>Author:</t>
        </r>
        <r>
          <rPr>
            <sz val="9"/>
            <color indexed="81"/>
            <rFont val="Tahoma"/>
            <family val="2"/>
          </rPr>
          <t xml:space="preserve">
0 - Not activated
x - It will run the noise mitigation strategy with the switch of energy level at x blows/m. Efficiency levels can be defined in the table 'Noise Mitigation Strategy'</t>
        </r>
      </text>
    </comment>
    <comment ref="Z25" authorId="0" shapeId="0" xr:uid="{6A79F860-BA60-49AC-8733-B3BE32E15576}">
      <text>
        <r>
          <rPr>
            <b/>
            <sz val="9"/>
            <color indexed="81"/>
            <rFont val="Tahoma"/>
            <family val="2"/>
          </rPr>
          <t>Author:</t>
        </r>
        <r>
          <rPr>
            <sz val="9"/>
            <color indexed="81"/>
            <rFont val="Tahoma"/>
            <family val="2"/>
          </rPr>
          <t xml:space="preserve">
0 - Not activated
x - It will consider HB at x m from target penetration  </t>
        </r>
      </text>
    </comment>
    <comment ref="A31" authorId="0" shapeId="0" xr:uid="{576C90F1-D1EC-4115-B2DF-9179E2FEAB98}">
      <text>
        <r>
          <rPr>
            <b/>
            <sz val="9"/>
            <color indexed="81"/>
            <rFont val="Tahoma"/>
            <family val="2"/>
          </rPr>
          <t>Author:</t>
        </r>
        <r>
          <rPr>
            <sz val="9"/>
            <color indexed="81"/>
            <rFont val="Tahoma"/>
            <family val="2"/>
          </rPr>
          <t xml:space="preserve">
modified: efficiency and entrapped water (0,95)
</t>
        </r>
      </text>
    </comment>
    <comment ref="B48" authorId="0" shapeId="0" xr:uid="{C680249F-D653-4AD2-AD9C-D9CE2121C0E2}">
      <text>
        <r>
          <rPr>
            <b/>
            <sz val="9"/>
            <color indexed="81"/>
            <rFont val="Tahoma"/>
            <family val="2"/>
          </rPr>
          <t>Author:</t>
        </r>
        <r>
          <rPr>
            <sz val="9"/>
            <color indexed="81"/>
            <rFont val="Tahoma"/>
            <family val="2"/>
          </rPr>
          <t xml:space="preserve">
Number of setting setup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tc={A9BF0929-7267-4BEF-9696-5C3A89B09DAB}</author>
  </authors>
  <commentList>
    <comment ref="G1" authorId="0" shapeId="0" xr:uid="{3D9A5C8A-F42E-4FB9-BC47-A09E209AD02B}">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530CC752-5DF3-4086-A87C-48F095857EF7}">
      <text>
        <r>
          <rPr>
            <b/>
            <sz val="9"/>
            <color indexed="81"/>
            <rFont val="Tahoma"/>
            <family val="2"/>
          </rPr>
          <t>Author:</t>
        </r>
        <r>
          <rPr>
            <sz val="9"/>
            <color indexed="81"/>
            <rFont val="Tahoma"/>
            <family val="2"/>
          </rPr>
          <t xml:space="preserve">
"weld" or "attm"</t>
        </r>
      </text>
    </comment>
    <comment ref="M1" authorId="0" shapeId="0" xr:uid="{59D5171C-A3E4-4991-9EDD-9342CEAB2DFB}">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75857F7E-60A7-4F30-8C54-FAA8B23CFB08}">
      <text>
        <r>
          <rPr>
            <b/>
            <sz val="9"/>
            <color indexed="81"/>
            <rFont val="Tahoma"/>
            <family val="2"/>
          </rPr>
          <t>Author:</t>
        </r>
        <r>
          <rPr>
            <sz val="9"/>
            <color indexed="81"/>
            <rFont val="Tahoma"/>
            <family val="2"/>
          </rPr>
          <t xml:space="preserve">
Maximum No of plotted section is 3 </t>
        </r>
      </text>
    </comment>
    <comment ref="AE1" authorId="0" shapeId="0" xr:uid="{8809339E-DFBA-4C33-A675-7085FF5C08FE}">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A9BF0929-7267-4BEF-9696-5C3A89B09DAB}">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sharedStrings.xml><?xml version="1.0" encoding="utf-8"?>
<sst xmlns="http://schemas.openxmlformats.org/spreadsheetml/2006/main" count="517" uniqueCount="287">
  <si>
    <t>Setting</t>
  </si>
  <si>
    <t>BC</t>
  </si>
  <si>
    <t>DFF</t>
  </si>
  <si>
    <t>DIGW</t>
  </si>
  <si>
    <t>Stroke</t>
  </si>
  <si>
    <t>pile.m</t>
  </si>
  <si>
    <t>Steps</t>
  </si>
  <si>
    <t>Ref</t>
  </si>
  <si>
    <t>CPT</t>
  </si>
  <si>
    <t>Excel</t>
  </si>
  <si>
    <t>Plots</t>
  </si>
  <si>
    <t>COR</t>
  </si>
  <si>
    <t>Grav.</t>
  </si>
  <si>
    <t>SG/L</t>
  </si>
  <si>
    <t>TG/L</t>
  </si>
  <si>
    <t>E.Steel</t>
  </si>
  <si>
    <t>G.Steel</t>
  </si>
  <si>
    <t>K</t>
  </si>
  <si>
    <t>Nc</t>
  </si>
  <si>
    <t>TDS</t>
  </si>
  <si>
    <t>TDC</t>
  </si>
  <si>
    <t>SDS</t>
  </si>
  <si>
    <t>SDC</t>
  </si>
  <si>
    <t>TQ</t>
  </si>
  <si>
    <t>SQ</t>
  </si>
  <si>
    <t>Set</t>
  </si>
  <si>
    <t>Lim</t>
  </si>
  <si>
    <t>Analysis settings</t>
  </si>
  <si>
    <t>Model Settings</t>
  </si>
  <si>
    <t>Soil parameters</t>
  </si>
  <si>
    <t>SCF</t>
  </si>
  <si>
    <t>Pile Segments</t>
  </si>
  <si>
    <t>X</t>
  </si>
  <si>
    <t>SN</t>
  </si>
  <si>
    <t>On/off</t>
  </si>
  <si>
    <t>Folder</t>
  </si>
  <si>
    <t>Database
Switch</t>
  </si>
  <si>
    <t>Analysis 
settings</t>
  </si>
  <si>
    <t>Model 
settings</t>
  </si>
  <si>
    <t>Password</t>
  </si>
  <si>
    <t>DB name</t>
  </si>
  <si>
    <t>Username</t>
  </si>
  <si>
    <t>Stevens</t>
  </si>
  <si>
    <t>Database settings</t>
  </si>
  <si>
    <t>Soil</t>
  </si>
  <si>
    <t>Geometry</t>
  </si>
  <si>
    <t>Database input 
revisions</t>
  </si>
  <si>
    <t>Auto</t>
  </si>
  <si>
    <t xml:space="preserve">Hammer ID </t>
  </si>
  <si>
    <t>Efficiency</t>
  </si>
  <si>
    <t>Attachments</t>
  </si>
  <si>
    <t>Project name</t>
  </si>
  <si>
    <t>Project number</t>
  </si>
  <si>
    <t>Document number COWI</t>
  </si>
  <si>
    <t>Document number Client</t>
  </si>
  <si>
    <t>Document number Employer</t>
  </si>
  <si>
    <t>Client name</t>
  </si>
  <si>
    <t>Employer name</t>
  </si>
  <si>
    <t>Document date</t>
  </si>
  <si>
    <t>Revision table front page</t>
  </si>
  <si>
    <t>Version</t>
  </si>
  <si>
    <t>Date of issue</t>
  </si>
  <si>
    <t>Description</t>
  </si>
  <si>
    <t>Prepared by</t>
  </si>
  <si>
    <t>Checked by</t>
  </si>
  <si>
    <t>Approved by</t>
  </si>
  <si>
    <t>A124748</t>
  </si>
  <si>
    <t>ICOL</t>
  </si>
  <si>
    <t>weld</t>
  </si>
  <si>
    <t>Type</t>
  </si>
  <si>
    <t>OutPut</t>
  </si>
  <si>
    <t>soilType</t>
  </si>
  <si>
    <t>SRD Model</t>
  </si>
  <si>
    <t>ICP_18</t>
  </si>
  <si>
    <t>Number</t>
  </si>
  <si>
    <t>Setup factor</t>
  </si>
  <si>
    <t>No Layer</t>
  </si>
  <si>
    <t>Soil_input</t>
  </si>
  <si>
    <t xml:space="preserve">Pile Geometry </t>
  </si>
  <si>
    <t>UB</t>
  </si>
  <si>
    <t>SRD Multipliers LB</t>
  </si>
  <si>
    <t>SRD Multipliers UB</t>
  </si>
  <si>
    <t>Soil Type</t>
  </si>
  <si>
    <t>BE</t>
  </si>
  <si>
    <t>Water Depth</t>
  </si>
  <si>
    <t xml:space="preserve">Plot name </t>
  </si>
  <si>
    <t>Blow_Count_BE</t>
  </si>
  <si>
    <t xml:space="preserve">Analysis to plot </t>
  </si>
  <si>
    <t>Fatigue_BE</t>
  </si>
  <si>
    <t xml:space="preserve">Legend of Analysis in the Plot </t>
  </si>
  <si>
    <t>Plot Type</t>
  </si>
  <si>
    <t>SRD</t>
  </si>
  <si>
    <t>Blow Count</t>
  </si>
  <si>
    <t>Stress</t>
  </si>
  <si>
    <t>Fatigue</t>
  </si>
  <si>
    <t xml:space="preserve">Symbol in the plot </t>
  </si>
  <si>
    <t>Not Applied</t>
  </si>
  <si>
    <t>line</t>
  </si>
  <si>
    <t>dash</t>
  </si>
  <si>
    <t>AO1</t>
  </si>
  <si>
    <t xml:space="preserve">Step </t>
  </si>
  <si>
    <t>Hammer_Breakdown</t>
  </si>
  <si>
    <t xml:space="preserve">Hammer Break Down Coeffiecnt </t>
  </si>
  <si>
    <t>Automatic Self penetration Skip</t>
  </si>
  <si>
    <t>Normal</t>
  </si>
  <si>
    <t xml:space="preserve">Noise Mitigation </t>
  </si>
  <si>
    <t>Risk of Pile Run</t>
  </si>
  <si>
    <t xml:space="preserve">Hammer Break Down </t>
  </si>
  <si>
    <t>Time Serise Section</t>
  </si>
  <si>
    <t>Force</t>
  </si>
  <si>
    <t>LB</t>
  </si>
  <si>
    <t>PileRun_LB</t>
  </si>
  <si>
    <t>Anaysis Lists</t>
  </si>
  <si>
    <t>Analysis No</t>
  </si>
  <si>
    <t>SRD_BE</t>
  </si>
  <si>
    <t>Stress_UB</t>
  </si>
  <si>
    <t>CPTProfile</t>
  </si>
  <si>
    <t>Blow_Count_HB</t>
  </si>
  <si>
    <t>Fatigue_UB</t>
  </si>
  <si>
    <t>Reduced energy</t>
  </si>
  <si>
    <t>ituotdao1db</t>
  </si>
  <si>
    <t>Analysis Label</t>
  </si>
  <si>
    <t>Cushion Information - Helmet Weight [kN]</t>
  </si>
  <si>
    <t>Entrapped Water</t>
  </si>
  <si>
    <t>SRD_HB</t>
  </si>
  <si>
    <t>Best estimate</t>
  </si>
  <si>
    <t>Lower bound</t>
  </si>
  <si>
    <t>Blow_Count_PileRun</t>
  </si>
  <si>
    <t>Soil2GRLWEAP.xlsx</t>
  </si>
  <si>
    <t>Plot Number</t>
  </si>
  <si>
    <t>Blow_Count_NMS</t>
  </si>
  <si>
    <t>SRD_UB</t>
  </si>
  <si>
    <t>Alm_Hamre</t>
  </si>
  <si>
    <t>wt [mm]</t>
  </si>
  <si>
    <t>Can H [m]</t>
  </si>
  <si>
    <t>ACC Time Series</t>
  </si>
  <si>
    <t>Time Increment Ratio</t>
  </si>
  <si>
    <t xml:space="preserve">Noise mitigation Strategy </t>
  </si>
  <si>
    <t>Hammer Efficiency</t>
  </si>
  <si>
    <t>Appendix Generator</t>
  </si>
  <si>
    <t xml:space="preserve">Switch </t>
  </si>
  <si>
    <t>Cushion Information - Hammer Stiffness [kN/mm]</t>
  </si>
  <si>
    <t>Noise_Mitigation</t>
  </si>
  <si>
    <t>Points for TimeSeries - Depth from pile head [m]</t>
  </si>
  <si>
    <t>Layer Top [m bml]</t>
  </si>
  <si>
    <t>Layer Bot [m bml]</t>
  </si>
  <si>
    <t>TopD [m]</t>
  </si>
  <si>
    <t>BotD [m]</t>
  </si>
  <si>
    <t>Toe Quake [mm]</t>
  </si>
  <si>
    <t>Skin Quake [mm]</t>
  </si>
  <si>
    <t>Toe Damping [s/m]</t>
  </si>
  <si>
    <t>Skin Damping [s/m]</t>
  </si>
  <si>
    <t>Lim distance [m]</t>
  </si>
  <si>
    <t>Hammer input</t>
  </si>
  <si>
    <t xml:space="preserve">Static resistance to driving </t>
  </si>
  <si>
    <t>Blow count</t>
  </si>
  <si>
    <t xml:space="preserve">Stress during driving </t>
  </si>
  <si>
    <t xml:space="preserve">Fatigue damage due to drivning </t>
  </si>
  <si>
    <t>Analysis Duration [ms]</t>
  </si>
  <si>
    <t>Assembly Weight [kN]</t>
  </si>
  <si>
    <t>Residual stress analysis</t>
  </si>
  <si>
    <t>On/off (1 or 0)</t>
  </si>
  <si>
    <t>WTG</t>
  </si>
  <si>
    <t xml:space="preserve">Emb L </t>
  </si>
  <si>
    <t>Full energy</t>
  </si>
  <si>
    <t>Switch</t>
  </si>
  <si>
    <t>Revision Name</t>
  </si>
  <si>
    <t xml:space="preserve">Rev number </t>
  </si>
  <si>
    <t>rev_sub</t>
  </si>
  <si>
    <t>hammer _conf</t>
  </si>
  <si>
    <t>Analysis for Blow count</t>
  </si>
  <si>
    <t>Analysis for Forces</t>
  </si>
  <si>
    <t>rev1</t>
  </si>
  <si>
    <t>C1</t>
  </si>
  <si>
    <t>B2</t>
  </si>
  <si>
    <t>attm</t>
  </si>
  <si>
    <t>D</t>
  </si>
  <si>
    <t xml:space="preserve">To be plotted </t>
  </si>
  <si>
    <t>Load Iteration</t>
  </si>
  <si>
    <t>SCF sub_rev</t>
  </si>
  <si>
    <t>Fatigue calculation</t>
  </si>
  <si>
    <t>Analysis option 1</t>
  </si>
  <si>
    <t>SPSO</t>
  </si>
  <si>
    <t>TOMU</t>
  </si>
  <si>
    <t>JUNE 2020</t>
  </si>
  <si>
    <t>Location</t>
  </si>
  <si>
    <t>Soil stratigraphy</t>
  </si>
  <si>
    <t>PARKWIND OST GMBH</t>
  </si>
  <si>
    <t>ISSUED FOR REVIEW</t>
  </si>
  <si>
    <t>GINI/ASSV/FKMV</t>
  </si>
  <si>
    <t>2020-06-15</t>
  </si>
  <si>
    <t>2.0</t>
  </si>
  <si>
    <t>A124748-OSS-REP-3034</t>
  </si>
  <si>
    <t>Buckling multiplier</t>
  </si>
  <si>
    <t xml:space="preserve">Fatigue DB switch and geometry </t>
  </si>
  <si>
    <t>ewdb</t>
  </si>
  <si>
    <t>ewdb_user</t>
  </si>
  <si>
    <t>Stresses</t>
  </si>
  <si>
    <t>Blow_Counts</t>
  </si>
  <si>
    <t>sand</t>
  </si>
  <si>
    <t>clay</t>
  </si>
  <si>
    <t>glauconite</t>
  </si>
  <si>
    <t>Glauconite_multi</t>
  </si>
  <si>
    <t>Alm_Hamre_2018</t>
  </si>
  <si>
    <t>clay_L_PI</t>
  </si>
  <si>
    <t>clay_H_PI</t>
  </si>
  <si>
    <t>EW1_15_NORM</t>
  </si>
  <si>
    <t>Entrapped_UB</t>
  </si>
  <si>
    <t>Entrapped_BE</t>
  </si>
  <si>
    <t>Name of the input sheet</t>
  </si>
  <si>
    <t>Breakdown_BE</t>
  </si>
  <si>
    <t>rev_EW2_1</t>
  </si>
  <si>
    <t>EW2</t>
  </si>
  <si>
    <t>EW1</t>
  </si>
  <si>
    <t>PileRun_UB</t>
  </si>
  <si>
    <t>NoiseSTR_ACC_SENSI</t>
  </si>
  <si>
    <t>Fatigue_BLOW</t>
  </si>
  <si>
    <t>Fatigue_STRESS</t>
  </si>
  <si>
    <t>L2</t>
  </si>
  <si>
    <t>Extra EW</t>
  </si>
  <si>
    <t>OSS</t>
  </si>
  <si>
    <t>Jones</t>
  </si>
  <si>
    <t>NMS</t>
  </si>
  <si>
    <t>CPT PDA profile</t>
  </si>
  <si>
    <t>NoiseSTR_4000</t>
  </si>
  <si>
    <t>NoiseSTR_5500</t>
  </si>
  <si>
    <t>S-5500</t>
  </si>
  <si>
    <t>S-4000</t>
  </si>
  <si>
    <t>Full_UB_4000</t>
  </si>
  <si>
    <t>Full_UB_5500</t>
  </si>
  <si>
    <t>Paths</t>
  </si>
  <si>
    <t>Python</t>
  </si>
  <si>
    <t>C:\PDI\GRLWEAP 2010</t>
  </si>
  <si>
    <t>C:\ProgramData\Anaconda3\envs\py373\python.exe</t>
  </si>
  <si>
    <t>Table</t>
  </si>
  <si>
    <t>ewdb.pda_input</t>
  </si>
  <si>
    <t>Server</t>
  </si>
  <si>
    <t>DKLYCOPILOD1</t>
  </si>
  <si>
    <t>SRD model</t>
  </si>
  <si>
    <t>Soil type</t>
  </si>
  <si>
    <t>Output</t>
  </si>
  <si>
    <t>Excel name</t>
  </si>
  <si>
    <t>List of the figures</t>
  </si>
  <si>
    <t>Location 1</t>
  </si>
  <si>
    <t>Analysis 1</t>
  </si>
  <si>
    <t>Location 2</t>
  </si>
  <si>
    <t>Analysis 2</t>
  </si>
  <si>
    <t>Location 3</t>
  </si>
  <si>
    <t>Analysis 3</t>
  </si>
  <si>
    <t>Location 4</t>
  </si>
  <si>
    <t>Analysis 4</t>
  </si>
  <si>
    <t>Location 5</t>
  </si>
  <si>
    <t>Analysis 5</t>
  </si>
  <si>
    <t>Location 6</t>
  </si>
  <si>
    <t>Analysis 6</t>
  </si>
  <si>
    <t>Location 7</t>
  </si>
  <si>
    <t>Analysis 7</t>
  </si>
  <si>
    <t>Location 8</t>
  </si>
  <si>
    <t>Analysis 8</t>
  </si>
  <si>
    <t>Location 9</t>
  </si>
  <si>
    <t>Analysis 9</t>
  </si>
  <si>
    <t>Location 10</t>
  </si>
  <si>
    <t>Analysis 10</t>
  </si>
  <si>
    <t>Comparison No.</t>
  </si>
  <si>
    <t>Location ID</t>
  </si>
  <si>
    <t>Analysis no. 1</t>
  </si>
  <si>
    <t>Analysis no. 2</t>
  </si>
  <si>
    <t>Analysis no. 3</t>
  </si>
  <si>
    <t>Analysis no. 4</t>
  </si>
  <si>
    <t>Analysis no. 5</t>
  </si>
  <si>
    <t>Analysis no. 6</t>
  </si>
  <si>
    <t>Analysis no. 7</t>
  </si>
  <si>
    <t>Analysis no. 8</t>
  </si>
  <si>
    <t>Analysis no. 9</t>
  </si>
  <si>
    <t>Analysis no. 10</t>
  </si>
  <si>
    <t>Analysis no. 11</t>
  </si>
  <si>
    <t>Analysis no. 12</t>
  </si>
  <si>
    <t>Analysis no. 13</t>
  </si>
  <si>
    <t>Analysis no. 14</t>
  </si>
  <si>
    <t>Analysis no. 15</t>
  </si>
  <si>
    <t>Analysis no. 16</t>
  </si>
  <si>
    <t>Analysis no. 17</t>
  </si>
  <si>
    <t>Analysis no. 18</t>
  </si>
  <si>
    <t>Analysis no. 19</t>
  </si>
  <si>
    <t>Analysis no. 20</t>
  </si>
  <si>
    <t>No.</t>
  </si>
  <si>
    <t>IHC S-4000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</si>
</sst>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9"/>
      <color theme="1"/>
      <name val="Verdana"/>
      <family val="2"/>
    </font>
    <font>
      <sz val="9"/>
      <color theme="1"/>
      <name val="Verdana"/>
      <family val="2"/>
    </font>
    <font>
      <b/>
      <sz val="11"/>
      <color theme="1"/>
      <name val="Calibri"/>
      <family val="2"/>
      <scheme val="minor"/>
    </font>
    <font>
      <sz val="9"/>
      <color indexed="81"/>
      <name val="Tahoma"/>
      <family val="2"/>
    </font>
    <font>
      <b/>
      <sz val="9"/>
      <color indexed="81"/>
      <name val="Tahoma"/>
      <family val="2"/>
    </font>
    <font>
      <b/>
      <sz val="11"/>
      <color rgb="FFFF0000"/>
      <name val="Calibri"/>
      <family val="2"/>
      <scheme val="minor"/>
    </font>
    <font>
      <sz val="11"/>
      <name val="Calibri"/>
      <family val="2"/>
      <scheme val="minor"/>
    </font>
    <font>
      <sz val="11"/>
      <color theme="4" tint="0.39994506668294322"/>
      <name val="Calibri"/>
      <family val="2"/>
      <scheme val="minor"/>
    </font>
    <font>
      <sz val="11"/>
      <color theme="1"/>
      <name val="Calibri"/>
      <family val="2"/>
      <scheme val="minor"/>
    </font>
    <font>
      <sz val="11"/>
      <color rgb="FF000000"/>
      <name val="Calibri"/>
      <family val="2"/>
      <charset val="1"/>
    </font>
    <font>
      <sz val="8"/>
      <name val="Calibri"/>
      <family val="2"/>
      <scheme val="minor"/>
    </font>
  </fonts>
  <fills count="9">
    <fill>
      <patternFill patternType="none"/>
    </fill>
    <fill>
      <patternFill patternType="gray125"/>
    </fill>
    <fill>
      <patternFill patternType="solid">
        <fgColor theme="9"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diagonal/>
    </border>
    <border>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5">
    <xf numFmtId="0" fontId="0" fillId="0" borderId="0"/>
    <xf numFmtId="0" fontId="2" fillId="0" borderId="0"/>
    <xf numFmtId="0" fontId="9" fillId="0" borderId="0"/>
    <xf numFmtId="0" fontId="1" fillId="0" borderId="0"/>
    <xf numFmtId="0" fontId="10" fillId="0" borderId="0"/>
  </cellStyleXfs>
  <cellXfs count="170">
    <xf numFmtId="0" fontId="0" fillId="0" borderId="0" xfId="0"/>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4" xfId="0" quotePrefix="1" applyBorder="1"/>
    <xf numFmtId="0" fontId="0" fillId="2" borderId="6" xfId="0" applyFill="1" applyBorder="1"/>
    <xf numFmtId="0" fontId="0" fillId="2" borderId="7" xfId="0" applyFill="1" applyBorder="1"/>
    <xf numFmtId="0" fontId="0" fillId="2" borderId="8" xfId="0" applyFill="1" applyBorder="1"/>
    <xf numFmtId="0" fontId="0" fillId="0" borderId="1" xfId="0" applyBorder="1"/>
    <xf numFmtId="0" fontId="0" fillId="2" borderId="9" xfId="0" applyFill="1" applyBorder="1" applyAlignment="1">
      <alignment vertical="top"/>
    </xf>
    <xf numFmtId="0" fontId="0" fillId="2" borderId="10" xfId="0" applyFill="1" applyBorder="1" applyAlignment="1">
      <alignment vertical="top"/>
    </xf>
    <xf numFmtId="0" fontId="0" fillId="3" borderId="4" xfId="0" applyFill="1" applyBorder="1"/>
    <xf numFmtId="0" fontId="0" fillId="0" borderId="14" xfId="0" applyBorder="1"/>
    <xf numFmtId="0" fontId="0" fillId="0" borderId="0" xfId="0" applyBorder="1" applyAlignment="1">
      <alignment horizontal="right"/>
    </xf>
    <xf numFmtId="0" fontId="0" fillId="3" borderId="1" xfId="0" applyFill="1" applyBorder="1"/>
    <xf numFmtId="0" fontId="0" fillId="0" borderId="0" xfId="0" applyFill="1" applyBorder="1" applyAlignment="1">
      <alignment vertical="top"/>
    </xf>
    <xf numFmtId="0" fontId="0" fillId="2" borderId="11" xfId="0" applyFill="1" applyBorder="1" applyAlignment="1">
      <alignment vertical="top"/>
    </xf>
    <xf numFmtId="0" fontId="0" fillId="0" borderId="15" xfId="0" applyBorder="1"/>
    <xf numFmtId="0" fontId="0" fillId="0" borderId="16" xfId="0" applyBorder="1"/>
    <xf numFmtId="17" fontId="0" fillId="0" borderId="17" xfId="0" quotePrefix="1" applyNumberFormat="1" applyBorder="1"/>
    <xf numFmtId="0" fontId="0" fillId="0" borderId="9" xfId="0" applyBorder="1"/>
    <xf numFmtId="0" fontId="0" fillId="0" borderId="10" xfId="0" applyBorder="1"/>
    <xf numFmtId="0" fontId="0" fillId="0" borderId="11" xfId="0" applyBorder="1"/>
    <xf numFmtId="0" fontId="3" fillId="2" borderId="1" xfId="0" applyFont="1" applyFill="1" applyBorder="1" applyAlignment="1"/>
    <xf numFmtId="0" fontId="3" fillId="2" borderId="3" xfId="0" applyFont="1" applyFill="1" applyBorder="1" applyAlignment="1"/>
    <xf numFmtId="0" fontId="0" fillId="0" borderId="0" xfId="0" applyNumberFormat="1" applyAlignment="1">
      <alignment vertical="justify"/>
    </xf>
    <xf numFmtId="0" fontId="0" fillId="0" borderId="0" xfId="0" applyNumberFormat="1" applyBorder="1" applyAlignment="1">
      <alignment vertical="justify"/>
    </xf>
    <xf numFmtId="0" fontId="0" fillId="0" borderId="3" xfId="0" applyFill="1" applyBorder="1"/>
    <xf numFmtId="0" fontId="0" fillId="2" borderId="9" xfId="0" applyFill="1" applyBorder="1" applyAlignment="1">
      <alignment horizontal="justify"/>
    </xf>
    <xf numFmtId="0" fontId="0" fillId="2" borderId="10" xfId="0" applyFill="1" applyBorder="1" applyAlignment="1">
      <alignment horizontal="justify"/>
    </xf>
    <xf numFmtId="0" fontId="0" fillId="2" borderId="11" xfId="0" applyFill="1" applyBorder="1" applyAlignment="1">
      <alignment horizontal="justify"/>
    </xf>
    <xf numFmtId="0" fontId="0" fillId="3" borderId="9" xfId="0" applyFill="1" applyBorder="1"/>
    <xf numFmtId="0" fontId="0" fillId="0" borderId="1" xfId="0" quotePrefix="1" applyBorder="1"/>
    <xf numFmtId="14" fontId="0" fillId="0" borderId="2" xfId="0" quotePrefix="1" applyNumberFormat="1" applyBorder="1"/>
    <xf numFmtId="0" fontId="0" fillId="0" borderId="5" xfId="0" applyFill="1" applyBorder="1"/>
    <xf numFmtId="0" fontId="0" fillId="0" borderId="0" xfId="0" applyFill="1" applyBorder="1"/>
    <xf numFmtId="0" fontId="3" fillId="2" borderId="2" xfId="0" applyFont="1" applyFill="1" applyBorder="1" applyAlignment="1"/>
    <xf numFmtId="0" fontId="0" fillId="0" borderId="19" xfId="0" applyBorder="1" applyAlignment="1">
      <alignment horizontal="center"/>
    </xf>
    <xf numFmtId="0" fontId="0" fillId="0" borderId="21" xfId="0" applyBorder="1" applyAlignment="1">
      <alignment horizontal="center"/>
    </xf>
    <xf numFmtId="22" fontId="0" fillId="0" borderId="0" xfId="0" applyNumberFormat="1" applyBorder="1"/>
    <xf numFmtId="22" fontId="0" fillId="0" borderId="0" xfId="0" applyNumberFormat="1"/>
    <xf numFmtId="22" fontId="0" fillId="0" borderId="0" xfId="0" applyNumberFormat="1" applyBorder="1" applyAlignment="1">
      <alignment horizontal="right"/>
    </xf>
    <xf numFmtId="0" fontId="0" fillId="0" borderId="22" xfId="0" applyBorder="1" applyAlignment="1">
      <alignment horizontal="center"/>
    </xf>
    <xf numFmtId="0" fontId="0" fillId="0" borderId="24" xfId="0" applyBorder="1" applyAlignment="1">
      <alignment horizontal="center"/>
    </xf>
    <xf numFmtId="0" fontId="0" fillId="2" borderId="3" xfId="0" applyNumberFormat="1" applyFont="1" applyFill="1" applyBorder="1" applyAlignment="1">
      <alignment vertical="justify"/>
    </xf>
    <xf numFmtId="0" fontId="0" fillId="3" borderId="0" xfId="0" applyFill="1" applyBorder="1"/>
    <xf numFmtId="0" fontId="0" fillId="3" borderId="7" xfId="0" applyFill="1" applyBorder="1"/>
    <xf numFmtId="0" fontId="0" fillId="3" borderId="10" xfId="0" applyFill="1" applyBorder="1"/>
    <xf numFmtId="0" fontId="0" fillId="3" borderId="2" xfId="0" applyFill="1" applyBorder="1"/>
    <xf numFmtId="0" fontId="0" fillId="0" borderId="2" xfId="0" applyFill="1" applyBorder="1"/>
    <xf numFmtId="0" fontId="0" fillId="0" borderId="20" xfId="0" applyFont="1" applyFill="1" applyBorder="1" applyAlignment="1">
      <alignment horizontal="center"/>
    </xf>
    <xf numFmtId="0" fontId="0" fillId="0" borderId="23" xfId="0" applyFont="1" applyBorder="1" applyAlignment="1">
      <alignment horizontal="center"/>
    </xf>
    <xf numFmtId="0" fontId="0" fillId="0" borderId="12" xfId="0" applyFill="1" applyBorder="1"/>
    <xf numFmtId="0" fontId="0" fillId="0" borderId="13" xfId="0" applyFill="1" applyBorder="1"/>
    <xf numFmtId="0" fontId="0" fillId="0" borderId="1" xfId="0" applyFill="1" applyBorder="1"/>
    <xf numFmtId="0" fontId="0" fillId="0" borderId="21" xfId="0" applyFill="1" applyBorder="1" applyAlignment="1">
      <alignment horizontal="center"/>
    </xf>
    <xf numFmtId="0" fontId="0" fillId="2" borderId="2" xfId="0" applyNumberFormat="1" applyFont="1" applyFill="1" applyBorder="1" applyAlignment="1">
      <alignment vertical="justify"/>
    </xf>
    <xf numFmtId="0" fontId="0" fillId="2" borderId="0" xfId="0" applyFill="1" applyBorder="1" applyAlignment="1">
      <alignment horizontal="justify"/>
    </xf>
    <xf numFmtId="0" fontId="0" fillId="8" borderId="4" xfId="0" applyFill="1" applyBorder="1"/>
    <xf numFmtId="0" fontId="0" fillId="7" borderId="0" xfId="0" applyFill="1"/>
    <xf numFmtId="0" fontId="0" fillId="0" borderId="0" xfId="0"/>
    <xf numFmtId="0" fontId="0" fillId="0" borderId="0" xfId="0" applyBorder="1"/>
    <xf numFmtId="0" fontId="0" fillId="8" borderId="6" xfId="0" applyFill="1" applyBorder="1"/>
    <xf numFmtId="0" fontId="0" fillId="3" borderId="6" xfId="0" applyFill="1" applyBorder="1"/>
    <xf numFmtId="0" fontId="0" fillId="2" borderId="1" xfId="0" applyNumberFormat="1" applyFont="1" applyFill="1" applyBorder="1" applyAlignment="1">
      <alignment vertical="justify"/>
    </xf>
    <xf numFmtId="0" fontId="0" fillId="2" borderId="18" xfId="0" applyNumberFormat="1" applyFont="1" applyFill="1" applyBorder="1" applyAlignment="1">
      <alignment vertical="justify"/>
    </xf>
    <xf numFmtId="0" fontId="0" fillId="7" borderId="27" xfId="0" applyFill="1" applyBorder="1" applyAlignment="1">
      <alignment horizontal="center"/>
    </xf>
    <xf numFmtId="0" fontId="0" fillId="7" borderId="28" xfId="0" applyFill="1" applyBorder="1" applyAlignment="1">
      <alignment horizontal="center"/>
    </xf>
    <xf numFmtId="0" fontId="0" fillId="7" borderId="29" xfId="0" applyFill="1" applyBorder="1" applyAlignment="1">
      <alignment horizontal="center"/>
    </xf>
    <xf numFmtId="0" fontId="0" fillId="7" borderId="30" xfId="0" applyFill="1" applyBorder="1" applyAlignment="1">
      <alignment horizontal="center"/>
    </xf>
    <xf numFmtId="0" fontId="0" fillId="7" borderId="31" xfId="0" applyFill="1" applyBorder="1" applyAlignment="1">
      <alignment horizontal="center"/>
    </xf>
    <xf numFmtId="0" fontId="0" fillId="7" borderId="25" xfId="0" applyFill="1" applyBorder="1" applyAlignment="1">
      <alignment horizontal="center"/>
    </xf>
    <xf numFmtId="0" fontId="0" fillId="7" borderId="32" xfId="0" applyFill="1" applyBorder="1" applyAlignment="1">
      <alignment horizontal="center"/>
    </xf>
    <xf numFmtId="0" fontId="0" fillId="7" borderId="33" xfId="0" applyFill="1" applyBorder="1" applyAlignment="1">
      <alignment horizontal="center"/>
    </xf>
    <xf numFmtId="0" fontId="0" fillId="7" borderId="34" xfId="0" applyFill="1" applyBorder="1" applyAlignment="1">
      <alignment horizontal="center"/>
    </xf>
    <xf numFmtId="0" fontId="0" fillId="7" borderId="35" xfId="0" applyFill="1" applyBorder="1" applyAlignment="1">
      <alignment horizontal="center"/>
    </xf>
    <xf numFmtId="0" fontId="0" fillId="7" borderId="36" xfId="0" applyFill="1" applyBorder="1" applyAlignment="1">
      <alignment horizontal="center"/>
    </xf>
    <xf numFmtId="0" fontId="0" fillId="7" borderId="37" xfId="0" applyFill="1" applyBorder="1" applyAlignment="1">
      <alignment horizontal="center"/>
    </xf>
    <xf numFmtId="0" fontId="0" fillId="2" borderId="15" xfId="0" applyNumberFormat="1" applyFont="1" applyFill="1" applyBorder="1" applyAlignment="1">
      <alignment vertical="justify"/>
    </xf>
    <xf numFmtId="0" fontId="0" fillId="0" borderId="0" xfId="0" applyFill="1"/>
    <xf numFmtId="0" fontId="0" fillId="2" borderId="1" xfId="0" applyNumberFormat="1" applyFill="1" applyBorder="1" applyAlignment="1">
      <alignment vertical="justify"/>
    </xf>
    <xf numFmtId="0" fontId="0" fillId="2" borderId="15" xfId="0" applyNumberFormat="1" applyFill="1" applyBorder="1" applyAlignment="1">
      <alignment vertical="justify"/>
    </xf>
    <xf numFmtId="0" fontId="0" fillId="2" borderId="3" xfId="0" applyNumberFormat="1" applyFill="1" applyBorder="1" applyAlignment="1">
      <alignment vertical="justify"/>
    </xf>
    <xf numFmtId="0" fontId="0" fillId="2" borderId="2" xfId="0" applyNumberFormat="1" applyFill="1" applyBorder="1" applyAlignment="1">
      <alignment vertical="justify"/>
    </xf>
    <xf numFmtId="0" fontId="0" fillId="4" borderId="34" xfId="0" applyFill="1" applyBorder="1"/>
    <xf numFmtId="0" fontId="0" fillId="4" borderId="35" xfId="0" applyFill="1" applyBorder="1"/>
    <xf numFmtId="0" fontId="0" fillId="4" borderId="37" xfId="0" applyFill="1" applyBorder="1"/>
    <xf numFmtId="0" fontId="0" fillId="4" borderId="27" xfId="0" applyFill="1" applyBorder="1"/>
    <xf numFmtId="0" fontId="0" fillId="4" borderId="28" xfId="0" applyFill="1" applyBorder="1"/>
    <xf numFmtId="0" fontId="0" fillId="4" borderId="30" xfId="0" applyFill="1" applyBorder="1"/>
    <xf numFmtId="0" fontId="0" fillId="4" borderId="31" xfId="0" applyFill="1" applyBorder="1"/>
    <xf numFmtId="0" fontId="0" fillId="4" borderId="25" xfId="0" applyFill="1" applyBorder="1"/>
    <xf numFmtId="0" fontId="0" fillId="4" borderId="33" xfId="0" applyFill="1" applyBorder="1"/>
    <xf numFmtId="0" fontId="0" fillId="4" borderId="38" xfId="0" applyFill="1" applyBorder="1"/>
    <xf numFmtId="0" fontId="0" fillId="4" borderId="26" xfId="0" applyFill="1" applyBorder="1"/>
    <xf numFmtId="0" fontId="0" fillId="4" borderId="39" xfId="0" applyFill="1" applyBorder="1"/>
    <xf numFmtId="0" fontId="0" fillId="6" borderId="27" xfId="0" applyFont="1" applyFill="1" applyBorder="1"/>
    <xf numFmtId="0" fontId="0" fillId="6" borderId="28" xfId="0" applyFont="1" applyFill="1" applyBorder="1"/>
    <xf numFmtId="0" fontId="0" fillId="6" borderId="30" xfId="0" applyFont="1" applyFill="1" applyBorder="1"/>
    <xf numFmtId="0" fontId="3" fillId="2" borderId="1" xfId="0" applyFont="1" applyFill="1" applyBorder="1" applyAlignment="1">
      <alignment horizontal="left"/>
    </xf>
    <xf numFmtId="0" fontId="3" fillId="2" borderId="2" xfId="0" applyFont="1" applyFill="1" applyBorder="1" applyAlignment="1">
      <alignment horizontal="left"/>
    </xf>
    <xf numFmtId="0" fontId="3" fillId="2" borderId="3" xfId="0" applyFont="1" applyFill="1" applyBorder="1" applyAlignment="1">
      <alignment horizontal="left"/>
    </xf>
    <xf numFmtId="0" fontId="0" fillId="2" borderId="9" xfId="0" applyFill="1" applyBorder="1" applyAlignment="1">
      <alignment horizontal="center" wrapText="1"/>
    </xf>
    <xf numFmtId="0" fontId="0" fillId="2" borderId="11" xfId="0" applyFill="1" applyBorder="1" applyAlignment="1">
      <alignment horizontal="center" wrapText="1"/>
    </xf>
    <xf numFmtId="0" fontId="0" fillId="2" borderId="10" xfId="0" applyFill="1" applyBorder="1" applyAlignment="1">
      <alignment horizontal="center" wrapText="1"/>
    </xf>
    <xf numFmtId="0" fontId="0" fillId="5" borderId="3" xfId="0" applyFill="1" applyBorder="1"/>
    <xf numFmtId="0" fontId="0" fillId="5" borderId="5" xfId="0" applyFill="1" applyBorder="1"/>
    <xf numFmtId="0" fontId="0" fillId="5" borderId="8" xfId="0" applyFill="1" applyBorder="1"/>
    <xf numFmtId="0" fontId="0" fillId="6" borderId="9" xfId="0" applyFill="1" applyBorder="1" applyAlignment="1">
      <alignment horizontal="center"/>
    </xf>
    <xf numFmtId="0" fontId="0" fillId="6" borderId="11" xfId="0" applyFill="1" applyBorder="1" applyAlignment="1">
      <alignment horizontal="center"/>
    </xf>
    <xf numFmtId="0" fontId="0" fillId="5" borderId="15" xfId="0" applyFill="1" applyBorder="1"/>
    <xf numFmtId="0" fontId="0" fillId="5" borderId="16" xfId="0" applyFill="1" applyBorder="1"/>
    <xf numFmtId="0" fontId="0" fillId="5" borderId="17" xfId="0" applyFill="1" applyBorder="1"/>
    <xf numFmtId="0" fontId="0" fillId="0" borderId="0" xfId="0" applyFill="1" applyAlignment="1">
      <alignment horizontal="left"/>
    </xf>
    <xf numFmtId="0" fontId="0" fillId="0" borderId="0" xfId="0" quotePrefix="1" applyBorder="1"/>
    <xf numFmtId="0" fontId="0" fillId="0" borderId="0" xfId="0" applyFill="1" applyBorder="1" applyAlignment="1">
      <alignment horizontal="left"/>
    </xf>
    <xf numFmtId="0" fontId="0" fillId="0" borderId="7" xfId="0" applyFill="1" applyBorder="1"/>
    <xf numFmtId="0" fontId="0" fillId="0" borderId="8" xfId="0" applyFill="1" applyBorder="1"/>
    <xf numFmtId="0" fontId="3" fillId="5" borderId="1" xfId="0" applyFont="1" applyFill="1" applyBorder="1"/>
    <xf numFmtId="0" fontId="3" fillId="5" borderId="18" xfId="0" applyFont="1" applyFill="1" applyBorder="1" applyAlignment="1">
      <alignment vertical="top"/>
    </xf>
    <xf numFmtId="0" fontId="3" fillId="2" borderId="9" xfId="0" applyFont="1" applyFill="1" applyBorder="1" applyAlignment="1">
      <alignment vertical="top"/>
    </xf>
    <xf numFmtId="0" fontId="3" fillId="2" borderId="18" xfId="0" applyFont="1" applyFill="1" applyBorder="1" applyAlignment="1">
      <alignment vertical="top"/>
    </xf>
    <xf numFmtId="0" fontId="3" fillId="2" borderId="11" xfId="0" applyFont="1" applyFill="1" applyBorder="1" applyAlignment="1">
      <alignment vertical="top"/>
    </xf>
    <xf numFmtId="0" fontId="0" fillId="0" borderId="16" xfId="0" applyFill="1" applyBorder="1" applyAlignment="1">
      <alignment horizontal="left"/>
    </xf>
    <xf numFmtId="0" fontId="0" fillId="0" borderId="17" xfId="0" applyFill="1" applyBorder="1" applyAlignment="1">
      <alignment horizontal="left"/>
    </xf>
    <xf numFmtId="0" fontId="0" fillId="0" borderId="4" xfId="0" applyFill="1" applyBorder="1"/>
    <xf numFmtId="0" fontId="0" fillId="0" borderId="6" xfId="0" applyFill="1" applyBorder="1"/>
    <xf numFmtId="0" fontId="0" fillId="0" borderId="4" xfId="0" applyFill="1" applyBorder="1" applyAlignment="1">
      <alignment vertical="top"/>
    </xf>
    <xf numFmtId="0" fontId="3" fillId="0" borderId="0" xfId="0" applyFont="1"/>
    <xf numFmtId="0" fontId="0" fillId="0" borderId="16" xfId="0" applyFill="1" applyBorder="1"/>
    <xf numFmtId="0" fontId="0" fillId="0" borderId="17" xfId="0" applyBorder="1"/>
    <xf numFmtId="0" fontId="3" fillId="0" borderId="18" xfId="0" applyFont="1" applyBorder="1"/>
    <xf numFmtId="0" fontId="3" fillId="2" borderId="1" xfId="0" applyFont="1" applyFill="1" applyBorder="1" applyAlignment="1">
      <alignment vertical="top"/>
    </xf>
    <xf numFmtId="0" fontId="3" fillId="2" borderId="4" xfId="0" applyFont="1" applyFill="1" applyBorder="1" applyAlignment="1">
      <alignment vertical="top"/>
    </xf>
    <xf numFmtId="0" fontId="3" fillId="2" borderId="6" xfId="0" applyFont="1" applyFill="1" applyBorder="1" applyAlignment="1">
      <alignment vertical="top"/>
    </xf>
    <xf numFmtId="0" fontId="3" fillId="2" borderId="10" xfId="0" applyFont="1" applyFill="1" applyBorder="1" applyAlignment="1">
      <alignment vertical="top"/>
    </xf>
    <xf numFmtId="0" fontId="3" fillId="2" borderId="9" xfId="0" applyFont="1" applyFill="1" applyBorder="1" applyAlignment="1">
      <alignment horizontal="left" vertical="top"/>
    </xf>
    <xf numFmtId="0" fontId="3" fillId="2" borderId="10" xfId="0" applyFont="1" applyFill="1" applyBorder="1" applyAlignment="1">
      <alignment horizontal="left" vertical="top"/>
    </xf>
    <xf numFmtId="0" fontId="3" fillId="2" borderId="11" xfId="0" applyFont="1" applyFill="1" applyBorder="1" applyAlignment="1">
      <alignment horizontal="left" vertical="top"/>
    </xf>
    <xf numFmtId="0" fontId="3" fillId="0" borderId="10" xfId="0" applyFont="1" applyFill="1" applyBorder="1" applyAlignment="1">
      <alignment vertical="top"/>
    </xf>
    <xf numFmtId="0" fontId="0" fillId="0" borderId="2" xfId="0" applyFill="1" applyBorder="1" applyAlignment="1">
      <alignment horizontal="left"/>
    </xf>
    <xf numFmtId="0" fontId="0" fillId="0" borderId="2" xfId="0" applyFill="1" applyBorder="1" applyAlignment="1">
      <alignment vertical="top"/>
    </xf>
    <xf numFmtId="0" fontId="0" fillId="0" borderId="10" xfId="0" applyFill="1" applyBorder="1" applyAlignment="1">
      <alignment vertical="top"/>
    </xf>
    <xf numFmtId="0" fontId="0" fillId="0" borderId="0" xfId="0" applyFill="1" applyBorder="1" applyAlignment="1">
      <alignment horizontal="center"/>
    </xf>
    <xf numFmtId="0" fontId="0" fillId="0" borderId="5" xfId="0" applyFill="1" applyBorder="1" applyAlignment="1">
      <alignment vertical="top"/>
    </xf>
    <xf numFmtId="0" fontId="8" fillId="0" borderId="0" xfId="0" applyFont="1" applyFill="1" applyBorder="1"/>
    <xf numFmtId="0" fontId="0" fillId="0" borderId="0" xfId="0" applyFont="1" applyFill="1" applyBorder="1"/>
    <xf numFmtId="0" fontId="7" fillId="0" borderId="0" xfId="0" applyFont="1" applyFill="1" applyBorder="1" applyAlignment="1">
      <alignment horizontal="right"/>
    </xf>
    <xf numFmtId="0" fontId="7" fillId="0" borderId="0" xfId="0" applyFont="1" applyFill="1" applyBorder="1"/>
    <xf numFmtId="0" fontId="0" fillId="0" borderId="0" xfId="0" applyFill="1" applyBorder="1" applyAlignment="1">
      <alignment horizontal="right"/>
    </xf>
    <xf numFmtId="0" fontId="0" fillId="0" borderId="0" xfId="0" applyFont="1" applyFill="1" applyBorder="1" applyAlignment="1">
      <alignment horizontal="right"/>
    </xf>
    <xf numFmtId="0" fontId="6" fillId="0" borderId="0" xfId="0" applyFont="1" applyFill="1"/>
    <xf numFmtId="0" fontId="0" fillId="0" borderId="40" xfId="0" applyBorder="1" applyAlignment="1">
      <alignment horizontal="center"/>
    </xf>
    <xf numFmtId="0" fontId="0" fillId="0" borderId="41" xfId="0" applyFont="1" applyFill="1" applyBorder="1" applyAlignment="1">
      <alignment horizontal="center"/>
    </xf>
    <xf numFmtId="0" fontId="0" fillId="0" borderId="42" xfId="0" applyBorder="1" applyAlignment="1">
      <alignment horizontal="center"/>
    </xf>
    <xf numFmtId="0" fontId="3" fillId="0" borderId="43" xfId="0" applyFont="1" applyBorder="1" applyAlignment="1">
      <alignment horizontal="center"/>
    </xf>
    <xf numFmtId="0" fontId="3" fillId="0" borderId="44" xfId="0" applyFont="1" applyBorder="1" applyAlignment="1">
      <alignment horizontal="center"/>
    </xf>
    <xf numFmtId="0" fontId="3" fillId="0" borderId="45" xfId="0" applyFont="1" applyBorder="1" applyAlignment="1">
      <alignment horizontal="center"/>
    </xf>
    <xf numFmtId="0" fontId="3" fillId="0" borderId="18" xfId="0" applyFont="1" applyBorder="1" applyAlignment="1"/>
    <xf numFmtId="0" fontId="3" fillId="0" borderId="11" xfId="0" applyFont="1" applyBorder="1" applyAlignment="1"/>
    <xf numFmtId="0" fontId="0" fillId="8" borderId="0" xfId="0" applyFill="1" applyBorder="1"/>
    <xf numFmtId="0" fontId="3" fillId="2" borderId="10" xfId="0" applyFont="1" applyFill="1" applyBorder="1" applyAlignment="1">
      <alignment vertical="top" wrapText="1"/>
    </xf>
    <xf numFmtId="0" fontId="3" fillId="2" borderId="10" xfId="0" applyFont="1" applyFill="1" applyBorder="1" applyAlignment="1">
      <alignment wrapText="1"/>
    </xf>
    <xf numFmtId="0" fontId="3" fillId="2" borderId="18" xfId="0" applyFont="1" applyFill="1" applyBorder="1" applyAlignment="1">
      <alignment vertical="top" wrapText="1"/>
    </xf>
    <xf numFmtId="0" fontId="3" fillId="2" borderId="18" xfId="0" applyFont="1" applyFill="1" applyBorder="1" applyAlignment="1">
      <alignment wrapText="1"/>
    </xf>
  </cellXfs>
  <cellStyles count="5">
    <cellStyle name="Normal" xfId="0" builtinId="0"/>
    <cellStyle name="Normal 2" xfId="1" xr:uid="{A102F31C-B967-4986-8A14-E5CA970CB3A7}"/>
    <cellStyle name="Normal 2 2" xfId="2" xr:uid="{1331720E-8E1E-4FA5-8D1E-4B8141C78232}"/>
    <cellStyle name="Normal 3" xfId="3" xr:uid="{BB2A21B6-ED26-4A17-A481-3F1C823DC031}"/>
    <cellStyle name="Normal 4" xfId="4" xr:uid="{DC5E9318-48F4-4F4E-B624-85906B79C1B1}"/>
  </cellStyles>
  <dxfs count="28">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colors>
    <mruColors>
      <color rgb="FFCC33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17</xdr:col>
      <xdr:colOff>134471</xdr:colOff>
      <xdr:row>1</xdr:row>
      <xdr:rowOff>22412</xdr:rowOff>
    </xdr:from>
    <xdr:to>
      <xdr:col>25</xdr:col>
      <xdr:colOff>190500</xdr:colOff>
      <xdr:row>13</xdr:row>
      <xdr:rowOff>134471</xdr:rowOff>
    </xdr:to>
    <xdr:sp macro="" textlink="">
      <xdr:nvSpPr>
        <xdr:cNvPr id="2" name="TextBox 1">
          <a:extLst>
            <a:ext uri="{FF2B5EF4-FFF2-40B4-BE49-F238E27FC236}">
              <a16:creationId xmlns:a16="http://schemas.microsoft.com/office/drawing/2014/main" id="{A766D6AB-BC16-41AB-B8A5-B31571251DC6}"/>
            </a:ext>
          </a:extLst>
        </xdr:cNvPr>
        <xdr:cNvSpPr txBox="1"/>
      </xdr:nvSpPr>
      <xdr:spPr>
        <a:xfrm>
          <a:off x="16495059" y="224118"/>
          <a:ext cx="6835588" cy="2711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Things</a:t>
          </a:r>
          <a:r>
            <a:rPr lang="en-US" sz="1100" baseline="0"/>
            <a:t> to be take care of : </a:t>
          </a:r>
        </a:p>
        <a:p>
          <a:r>
            <a:rPr lang="en-US" sz="1100" baseline="0"/>
            <a:t>1-The analysis setting number in the top table should corresponds to the one of the setting number of the second table</a:t>
          </a:r>
        </a:p>
        <a:p>
          <a:r>
            <a:rPr lang="en-US" sz="1100" baseline="0"/>
            <a:t>2-Models setting number should correspond to the one of the Setting number of the thrid table </a:t>
          </a:r>
        </a:p>
        <a:p>
          <a:r>
            <a:rPr lang="en-US" sz="1100" baseline="0"/>
            <a:t>3-When Applying Noise mitigation strategy, the forth table should be filled, in this case the hammer effieciency written in the table of analysis setting would be ignored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228600</xdr:colOff>
      <xdr:row>20</xdr:row>
      <xdr:rowOff>19050</xdr:rowOff>
    </xdr:from>
    <xdr:to>
      <xdr:col>9</xdr:col>
      <xdr:colOff>57150</xdr:colOff>
      <xdr:row>29</xdr:row>
      <xdr:rowOff>19050</xdr:rowOff>
    </xdr:to>
    <xdr:sp macro="" textlink="">
      <xdr:nvSpPr>
        <xdr:cNvPr id="2" name="TextBox 1">
          <a:extLst>
            <a:ext uri="{FF2B5EF4-FFF2-40B4-BE49-F238E27FC236}">
              <a16:creationId xmlns:a16="http://schemas.microsoft.com/office/drawing/2014/main" id="{2FB9C09D-7712-4B06-8E58-C91AF151F9D4}"/>
            </a:ext>
          </a:extLst>
        </xdr:cNvPr>
        <xdr:cNvSpPr txBox="1"/>
      </xdr:nvSpPr>
      <xdr:spPr>
        <a:xfrm>
          <a:off x="3543300" y="4448175"/>
          <a:ext cx="3276600" cy="171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a:t>
          </a:r>
        </a:p>
        <a:p>
          <a:r>
            <a:rPr lang="en-US" sz="1100"/>
            <a:t>-</a:t>
          </a:r>
          <a:r>
            <a:rPr lang="en-US" sz="1100" baseline="0"/>
            <a:t> If the Appendix is going to be generated, the Name of the figures should corresponds to the lists of the figures mentioned on the left hand side </a:t>
          </a:r>
        </a:p>
        <a:p>
          <a:r>
            <a:rPr lang="en-US" sz="1100" baseline="0"/>
            <a:t>all of the figures should be plotted, other wise the appendix would not be generated correclty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G1" dT="2021-05-31T09:02:19.88" personId="{00000000-0000-0000-0000-000000000000}" id="{A9BF0929-7267-4BEF-9696-5C3A89B09DAB}">
    <text>A mulitplier for higher shaft friction of sand containing Glauconite. If -1 is used the multiplier is equal to Rf from CPT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4E477-C022-4A57-B60A-C8FCC43E6C6B}">
  <sheetPr codeName="Sheet1">
    <tabColor theme="9" tint="0.79998168889431442"/>
  </sheetPr>
  <dimension ref="A1:AP160"/>
  <sheetViews>
    <sheetView zoomScaleNormal="100" workbookViewId="0">
      <pane ySplit="1" topLeftCell="A2" activePane="bottomLeft" state="frozen"/>
      <selection pane="bottomLeft" activeCell="C15" sqref="C15"/>
    </sheetView>
  </sheetViews>
  <sheetFormatPr defaultRowHeight="15" x14ac:dyDescent="0.25"/>
  <cols>
    <col min="1" max="1" width="14.28515625" style="66" customWidth="1"/>
    <col min="2" max="2" width="28.140625" style="66" customWidth="1"/>
    <col min="3" max="3" width="14.85546875" style="18" bestFit="1" customWidth="1"/>
    <col min="4" max="4" width="14.28515625" style="18" bestFit="1" customWidth="1"/>
    <col min="5" max="5" width="14.85546875" style="18" bestFit="1" customWidth="1"/>
    <col min="6" max="9" width="14.85546875" style="66" bestFit="1" customWidth="1"/>
    <col min="10" max="10" width="14.28515625" style="66" bestFit="1" customWidth="1"/>
    <col min="11" max="11" width="14.85546875" style="66" bestFit="1" customWidth="1"/>
    <col min="12" max="12" width="15.85546875" style="66" bestFit="1" customWidth="1"/>
    <col min="13" max="13" width="15.28515625" style="66" bestFit="1" customWidth="1"/>
    <col min="14" max="14" width="15.85546875" style="66" bestFit="1" customWidth="1"/>
    <col min="15" max="22" width="15.85546875" style="66" customWidth="1"/>
    <col min="23" max="23" width="12.42578125" style="66" bestFit="1" customWidth="1"/>
    <col min="28" max="28" width="5.85546875" customWidth="1"/>
    <col min="29" max="29" width="23" customWidth="1"/>
    <col min="31" max="31" width="12" customWidth="1"/>
  </cols>
  <sheetData>
    <row r="1" spans="1:42" ht="15.75" thickBot="1" x14ac:dyDescent="0.3">
      <c r="A1" s="136" t="s">
        <v>161</v>
      </c>
      <c r="B1" s="136" t="s">
        <v>264</v>
      </c>
      <c r="C1" s="163" t="s">
        <v>265</v>
      </c>
      <c r="D1" s="163" t="s">
        <v>266</v>
      </c>
      <c r="E1" s="163" t="s">
        <v>267</v>
      </c>
      <c r="F1" s="163" t="s">
        <v>268</v>
      </c>
      <c r="G1" s="163" t="s">
        <v>269</v>
      </c>
      <c r="H1" s="163" t="s">
        <v>270</v>
      </c>
      <c r="I1" s="163" t="s">
        <v>271</v>
      </c>
      <c r="J1" s="163" t="s">
        <v>272</v>
      </c>
      <c r="K1" s="163" t="s">
        <v>273</v>
      </c>
      <c r="L1" s="163" t="s">
        <v>274</v>
      </c>
      <c r="M1" s="163" t="s">
        <v>275</v>
      </c>
      <c r="N1" s="163" t="s">
        <v>276</v>
      </c>
      <c r="O1" s="163" t="s">
        <v>277</v>
      </c>
      <c r="P1" s="164" t="s">
        <v>278</v>
      </c>
      <c r="Q1" s="163" t="s">
        <v>279</v>
      </c>
      <c r="R1" s="163" t="s">
        <v>280</v>
      </c>
      <c r="S1" s="163" t="s">
        <v>281</v>
      </c>
      <c r="T1" s="163" t="s">
        <v>282</v>
      </c>
      <c r="U1" s="163" t="s">
        <v>283</v>
      </c>
      <c r="V1" s="163" t="s">
        <v>284</v>
      </c>
      <c r="W1" s="136" t="s">
        <v>84</v>
      </c>
      <c r="X1" s="133"/>
      <c r="AC1" s="160" t="s">
        <v>162</v>
      </c>
      <c r="AD1" s="161" t="s">
        <v>163</v>
      </c>
      <c r="AE1" s="162" t="s">
        <v>84</v>
      </c>
      <c r="AH1" s="66"/>
      <c r="AI1" s="66"/>
      <c r="AJ1" s="66"/>
      <c r="AK1" s="66"/>
      <c r="AL1" s="66"/>
      <c r="AM1" s="66"/>
      <c r="AN1" s="66"/>
      <c r="AO1" s="66"/>
      <c r="AP1" s="66"/>
    </row>
    <row r="2" spans="1:42" x14ac:dyDescent="0.25">
      <c r="A2" s="130">
        <v>0</v>
      </c>
      <c r="B2" s="120" t="s">
        <v>206</v>
      </c>
      <c r="C2" s="152">
        <v>40.5</v>
      </c>
      <c r="D2" s="152">
        <f t="shared" ref="D2" si="0">C2</f>
        <v>40.5</v>
      </c>
      <c r="E2" s="152">
        <f t="shared" ref="E2" si="1">D2</f>
        <v>40.5</v>
      </c>
      <c r="F2" s="152">
        <f t="shared" ref="F2" si="2">E2</f>
        <v>40.5</v>
      </c>
      <c r="G2" s="152">
        <f t="shared" ref="G2" si="3">F2</f>
        <v>40.5</v>
      </c>
      <c r="H2" s="152">
        <f t="shared" ref="H2" si="4">G2</f>
        <v>40.5</v>
      </c>
      <c r="I2" s="152">
        <f t="shared" ref="I2" si="5">H2</f>
        <v>40.5</v>
      </c>
      <c r="J2" s="152">
        <f t="shared" ref="J2" si="6">I2</f>
        <v>40.5</v>
      </c>
      <c r="K2" s="152">
        <f t="shared" ref="K2" si="7">J2</f>
        <v>40.5</v>
      </c>
      <c r="L2" s="152">
        <v>40.5</v>
      </c>
      <c r="M2" s="152">
        <f t="shared" ref="M2" si="8">L2</f>
        <v>40.5</v>
      </c>
      <c r="N2" s="152">
        <f t="shared" ref="N2" si="9">M2</f>
        <v>40.5</v>
      </c>
      <c r="O2" s="152">
        <f t="shared" ref="O2" si="10">N2</f>
        <v>40.5</v>
      </c>
      <c r="P2" s="152">
        <f t="shared" ref="P2" si="11">O2</f>
        <v>40.5</v>
      </c>
      <c r="Q2" s="152">
        <f t="shared" ref="Q2" si="12">P2</f>
        <v>40.5</v>
      </c>
      <c r="R2" s="152">
        <f t="shared" ref="R2" si="13">Q2</f>
        <v>40.5</v>
      </c>
      <c r="S2" s="152">
        <f t="shared" ref="S2" si="14">R2</f>
        <v>40.5</v>
      </c>
      <c r="T2" s="152">
        <f t="shared" ref="T2:V2" si="15">S2</f>
        <v>40.5</v>
      </c>
      <c r="U2" s="152">
        <f t="shared" si="15"/>
        <v>40.5</v>
      </c>
      <c r="V2" s="152">
        <f t="shared" si="15"/>
        <v>40.5</v>
      </c>
      <c r="W2" s="153">
        <v>33.200000000000003</v>
      </c>
      <c r="X2" s="84"/>
      <c r="AC2" s="157"/>
      <c r="AD2" s="158">
        <v>38</v>
      </c>
      <c r="AE2" s="159">
        <v>40.49</v>
      </c>
      <c r="AH2" s="66"/>
      <c r="AI2" s="18"/>
      <c r="AJ2" s="66"/>
      <c r="AK2" s="66"/>
      <c r="AL2" s="66"/>
      <c r="AM2" s="66"/>
      <c r="AN2" s="66"/>
      <c r="AO2" s="66"/>
      <c r="AP2" s="66"/>
    </row>
    <row r="3" spans="1:42" x14ac:dyDescent="0.25">
      <c r="A3" s="40"/>
      <c r="B3" s="148"/>
      <c r="C3" s="152"/>
      <c r="D3" s="152"/>
      <c r="E3" s="152"/>
      <c r="F3" s="152"/>
      <c r="G3" s="152"/>
      <c r="H3" s="152"/>
      <c r="I3" s="152"/>
      <c r="J3" s="152"/>
      <c r="K3" s="152"/>
      <c r="L3" s="152"/>
      <c r="M3" s="152"/>
      <c r="N3" s="152"/>
      <c r="O3" s="152"/>
      <c r="P3" s="152"/>
      <c r="Q3" s="152"/>
      <c r="R3" s="152"/>
      <c r="S3" s="152"/>
      <c r="T3" s="152"/>
      <c r="U3" s="152"/>
      <c r="V3" s="152"/>
      <c r="W3" s="153"/>
      <c r="X3" s="84"/>
      <c r="Y3" s="156"/>
      <c r="Z3" s="84"/>
      <c r="AC3" s="42"/>
      <c r="AD3" s="55"/>
      <c r="AE3" s="43"/>
      <c r="AH3" s="66"/>
      <c r="AI3" s="66"/>
      <c r="AJ3" s="66"/>
      <c r="AK3" s="66"/>
      <c r="AL3" s="66"/>
      <c r="AM3" s="66"/>
      <c r="AN3" s="66"/>
      <c r="AO3" s="66"/>
      <c r="AP3" s="66"/>
    </row>
    <row r="4" spans="1:42" x14ac:dyDescent="0.25">
      <c r="A4" s="40"/>
      <c r="B4" s="148"/>
      <c r="C4" s="152"/>
      <c r="D4" s="152"/>
      <c r="E4" s="152"/>
      <c r="F4" s="152"/>
      <c r="G4" s="152"/>
      <c r="H4" s="152"/>
      <c r="I4" s="152"/>
      <c r="J4" s="152"/>
      <c r="K4" s="152"/>
      <c r="L4" s="152"/>
      <c r="M4" s="152"/>
      <c r="N4" s="152"/>
      <c r="O4" s="152"/>
      <c r="P4" s="152"/>
      <c r="Q4" s="152"/>
      <c r="R4" s="152"/>
      <c r="S4" s="152"/>
      <c r="T4" s="152"/>
      <c r="U4" s="152"/>
      <c r="V4" s="152"/>
      <c r="W4" s="153"/>
      <c r="X4" s="84"/>
      <c r="Y4" s="84"/>
      <c r="Z4" s="84"/>
      <c r="AC4" s="42"/>
      <c r="AD4" s="55"/>
      <c r="AE4" s="43"/>
      <c r="AH4" s="66"/>
      <c r="AI4" s="66"/>
      <c r="AJ4" s="66"/>
      <c r="AK4" s="66"/>
      <c r="AL4" s="66"/>
      <c r="AM4" s="66"/>
      <c r="AN4" s="66"/>
      <c r="AO4" s="66"/>
      <c r="AP4" s="66"/>
    </row>
    <row r="5" spans="1:42" x14ac:dyDescent="0.25">
      <c r="A5" s="40"/>
      <c r="B5" s="148"/>
      <c r="C5" s="152"/>
      <c r="D5" s="152"/>
      <c r="E5" s="152"/>
      <c r="F5" s="152"/>
      <c r="G5" s="152"/>
      <c r="H5" s="152"/>
      <c r="I5" s="152"/>
      <c r="J5" s="152"/>
      <c r="K5" s="152"/>
      <c r="L5" s="152"/>
      <c r="M5" s="152"/>
      <c r="N5" s="152"/>
      <c r="O5" s="152"/>
      <c r="P5" s="152"/>
      <c r="Q5" s="152"/>
      <c r="R5" s="152"/>
      <c r="S5" s="152"/>
      <c r="T5" s="152"/>
      <c r="U5" s="152"/>
      <c r="V5" s="152"/>
      <c r="W5" s="153"/>
      <c r="X5" s="84"/>
      <c r="Y5" s="84"/>
      <c r="Z5" s="84"/>
      <c r="AC5" s="42"/>
      <c r="AD5" s="55"/>
      <c r="AE5" s="60"/>
      <c r="AH5" s="66"/>
      <c r="AI5" s="66"/>
      <c r="AJ5" s="66"/>
      <c r="AK5" s="66"/>
      <c r="AL5" s="66"/>
      <c r="AM5" s="66"/>
      <c r="AN5" s="66"/>
      <c r="AO5" s="66"/>
      <c r="AP5" s="66"/>
    </row>
    <row r="6" spans="1:42" x14ac:dyDescent="0.25">
      <c r="A6" s="40"/>
      <c r="B6" s="148"/>
      <c r="C6" s="152"/>
      <c r="D6" s="152"/>
      <c r="E6" s="152"/>
      <c r="F6" s="152"/>
      <c r="G6" s="152"/>
      <c r="H6" s="152"/>
      <c r="I6" s="152"/>
      <c r="J6" s="152"/>
      <c r="K6" s="152"/>
      <c r="L6" s="152"/>
      <c r="M6" s="152"/>
      <c r="N6" s="152"/>
      <c r="O6" s="152"/>
      <c r="P6" s="152"/>
      <c r="Q6" s="152"/>
      <c r="R6" s="152"/>
      <c r="S6" s="152"/>
      <c r="T6" s="152"/>
      <c r="U6" s="152"/>
      <c r="V6" s="152"/>
      <c r="W6" s="153"/>
      <c r="X6" s="150"/>
      <c r="Y6" s="84"/>
      <c r="Z6" s="84"/>
      <c r="AC6" s="42"/>
      <c r="AD6" s="55"/>
      <c r="AE6" s="43"/>
      <c r="AH6" s="66"/>
      <c r="AI6" s="66"/>
      <c r="AJ6" s="66"/>
      <c r="AK6" s="66"/>
      <c r="AL6" s="66"/>
      <c r="AM6" s="66"/>
      <c r="AN6" s="66"/>
      <c r="AO6" s="66"/>
      <c r="AP6" s="66"/>
    </row>
    <row r="7" spans="1:42" x14ac:dyDescent="0.25">
      <c r="A7" s="40"/>
      <c r="B7" s="148"/>
      <c r="C7" s="152"/>
      <c r="D7" s="152"/>
      <c r="E7" s="152"/>
      <c r="F7" s="152"/>
      <c r="G7" s="152"/>
      <c r="H7" s="152"/>
      <c r="I7" s="152"/>
      <c r="J7" s="152"/>
      <c r="K7" s="152"/>
      <c r="L7" s="152"/>
      <c r="M7" s="152"/>
      <c r="N7" s="152"/>
      <c r="O7" s="152"/>
      <c r="P7" s="152"/>
      <c r="Q7" s="152"/>
      <c r="R7" s="152"/>
      <c r="S7" s="152"/>
      <c r="T7" s="152"/>
      <c r="U7" s="152"/>
      <c r="V7" s="152"/>
      <c r="W7" s="153"/>
      <c r="X7" s="84"/>
      <c r="Y7" s="84"/>
      <c r="Z7" s="84"/>
      <c r="AC7" s="42"/>
      <c r="AD7" s="55"/>
      <c r="AE7" s="43"/>
      <c r="AH7" s="66"/>
      <c r="AI7" s="18"/>
      <c r="AJ7" s="66"/>
      <c r="AK7" s="66"/>
      <c r="AL7" s="66"/>
      <c r="AM7" s="66"/>
      <c r="AN7" s="66"/>
      <c r="AO7" s="66"/>
      <c r="AP7" s="66"/>
    </row>
    <row r="8" spans="1:42" x14ac:dyDescent="0.25">
      <c r="A8" s="40"/>
      <c r="B8" s="148"/>
      <c r="C8" s="152"/>
      <c r="D8" s="152"/>
      <c r="E8" s="152"/>
      <c r="F8" s="152"/>
      <c r="G8" s="152"/>
      <c r="H8" s="152"/>
      <c r="I8" s="152"/>
      <c r="J8" s="152"/>
      <c r="K8" s="152"/>
      <c r="L8" s="152"/>
      <c r="M8" s="152"/>
      <c r="N8" s="152"/>
      <c r="O8" s="152"/>
      <c r="P8" s="152"/>
      <c r="Q8" s="152"/>
      <c r="R8" s="152"/>
      <c r="S8" s="152"/>
      <c r="T8" s="152"/>
      <c r="U8" s="152"/>
      <c r="V8" s="152"/>
      <c r="W8" s="153"/>
      <c r="X8" s="84"/>
      <c r="Y8" s="84"/>
      <c r="Z8" s="84"/>
      <c r="AC8" s="42"/>
      <c r="AD8" s="55"/>
      <c r="AE8" s="43"/>
      <c r="AH8" s="66"/>
      <c r="AI8" s="66"/>
      <c r="AJ8" s="66"/>
      <c r="AK8" s="66"/>
      <c r="AL8" s="66"/>
      <c r="AM8" s="66"/>
      <c r="AN8" s="66"/>
      <c r="AO8" s="66"/>
      <c r="AP8" s="66"/>
    </row>
    <row r="9" spans="1:42" x14ac:dyDescent="0.25">
      <c r="A9" s="40"/>
      <c r="B9" s="148"/>
      <c r="C9" s="152"/>
      <c r="D9" s="152"/>
      <c r="E9" s="152"/>
      <c r="F9" s="152"/>
      <c r="G9" s="152"/>
      <c r="H9" s="152"/>
      <c r="I9" s="152"/>
      <c r="J9" s="152"/>
      <c r="K9" s="152"/>
      <c r="L9" s="152"/>
      <c r="M9" s="152"/>
      <c r="N9" s="152"/>
      <c r="O9" s="152"/>
      <c r="P9" s="152"/>
      <c r="Q9" s="152"/>
      <c r="R9" s="152"/>
      <c r="S9" s="152"/>
      <c r="T9" s="152"/>
      <c r="U9" s="152"/>
      <c r="V9" s="152"/>
      <c r="W9" s="153"/>
      <c r="X9" s="84"/>
      <c r="Y9" s="84"/>
      <c r="Z9" s="84"/>
      <c r="AC9" s="42"/>
      <c r="AD9" s="55"/>
      <c r="AE9" s="43"/>
      <c r="AH9" s="66"/>
      <c r="AI9" s="66"/>
      <c r="AJ9" s="66"/>
      <c r="AK9" s="66"/>
      <c r="AL9" s="66"/>
      <c r="AM9" s="66"/>
      <c r="AN9" s="66"/>
      <c r="AO9" s="66"/>
      <c r="AP9" s="66"/>
    </row>
    <row r="10" spans="1:42" x14ac:dyDescent="0.25">
      <c r="A10" s="40"/>
      <c r="B10" s="148"/>
      <c r="C10" s="152"/>
      <c r="D10" s="152"/>
      <c r="E10" s="152"/>
      <c r="F10" s="152"/>
      <c r="G10" s="152"/>
      <c r="H10" s="152"/>
      <c r="I10" s="152"/>
      <c r="J10" s="152"/>
      <c r="K10" s="152"/>
      <c r="L10" s="152"/>
      <c r="M10" s="152"/>
      <c r="N10" s="152"/>
      <c r="O10" s="152"/>
      <c r="P10" s="152"/>
      <c r="Q10" s="152"/>
      <c r="R10" s="152"/>
      <c r="S10" s="152"/>
      <c r="T10" s="152"/>
      <c r="U10" s="152"/>
      <c r="V10" s="152"/>
      <c r="W10" s="153"/>
      <c r="X10" s="84"/>
      <c r="Y10" s="84"/>
      <c r="Z10" s="84"/>
      <c r="AC10" s="42"/>
      <c r="AD10" s="55"/>
      <c r="AE10" s="43"/>
      <c r="AH10" s="66"/>
      <c r="AI10" s="18"/>
      <c r="AJ10" s="44"/>
      <c r="AK10" s="66"/>
      <c r="AL10" s="66"/>
      <c r="AM10" s="66"/>
      <c r="AN10" s="66"/>
      <c r="AO10" s="66"/>
      <c r="AP10" s="66"/>
    </row>
    <row r="11" spans="1:42" x14ac:dyDescent="0.25">
      <c r="A11" s="40"/>
      <c r="B11" s="148"/>
      <c r="C11" s="152"/>
      <c r="D11" s="152"/>
      <c r="E11" s="152"/>
      <c r="F11" s="152"/>
      <c r="G11" s="152"/>
      <c r="H11" s="152"/>
      <c r="I11" s="152"/>
      <c r="J11" s="152"/>
      <c r="K11" s="152"/>
      <c r="L11" s="152"/>
      <c r="M11" s="152"/>
      <c r="N11" s="152"/>
      <c r="O11" s="152"/>
      <c r="P11" s="152"/>
      <c r="Q11" s="152"/>
      <c r="R11" s="152"/>
      <c r="S11" s="152"/>
      <c r="T11" s="152"/>
      <c r="U11" s="152"/>
      <c r="V11" s="152"/>
      <c r="W11" s="153"/>
      <c r="X11" s="84"/>
      <c r="Y11" s="84"/>
      <c r="Z11" s="84"/>
      <c r="AC11" s="42"/>
      <c r="AD11" s="55"/>
      <c r="AE11" s="43"/>
      <c r="AH11" s="66"/>
      <c r="AI11" s="66"/>
      <c r="AJ11" s="44"/>
      <c r="AK11" s="66"/>
      <c r="AL11" s="66"/>
      <c r="AM11" s="66"/>
      <c r="AN11" s="66"/>
      <c r="AO11" s="66"/>
      <c r="AP11" s="66"/>
    </row>
    <row r="12" spans="1:42" x14ac:dyDescent="0.25">
      <c r="A12" s="40"/>
      <c r="B12" s="148"/>
      <c r="C12" s="152"/>
      <c r="D12" s="152"/>
      <c r="E12" s="152"/>
      <c r="F12" s="152"/>
      <c r="G12" s="152"/>
      <c r="H12" s="152"/>
      <c r="I12" s="152"/>
      <c r="J12" s="152"/>
      <c r="K12" s="152"/>
      <c r="L12" s="152"/>
      <c r="M12" s="152"/>
      <c r="N12" s="152"/>
      <c r="O12" s="152"/>
      <c r="P12" s="152"/>
      <c r="Q12" s="152"/>
      <c r="R12" s="152"/>
      <c r="S12" s="152"/>
      <c r="T12" s="152"/>
      <c r="U12" s="152"/>
      <c r="V12" s="152"/>
      <c r="W12" s="153"/>
      <c r="X12" s="84"/>
      <c r="AC12" s="42"/>
      <c r="AD12" s="55"/>
      <c r="AE12" s="43"/>
      <c r="AH12" s="66"/>
      <c r="AI12" s="66"/>
      <c r="AJ12" s="44"/>
      <c r="AK12" s="66"/>
      <c r="AL12" s="66"/>
      <c r="AM12" s="66"/>
      <c r="AN12" s="66"/>
      <c r="AO12" s="66"/>
      <c r="AP12" s="66"/>
    </row>
    <row r="13" spans="1:42" x14ac:dyDescent="0.25">
      <c r="A13" s="40"/>
      <c r="B13" s="148"/>
      <c r="C13" s="152"/>
      <c r="D13" s="152"/>
      <c r="E13" s="152"/>
      <c r="F13" s="152"/>
      <c r="G13" s="152"/>
      <c r="H13" s="152"/>
      <c r="I13" s="152"/>
      <c r="J13" s="152"/>
      <c r="K13" s="152"/>
      <c r="L13" s="152"/>
      <c r="M13" s="152"/>
      <c r="N13" s="152"/>
      <c r="O13" s="152"/>
      <c r="P13" s="152"/>
      <c r="Q13" s="152"/>
      <c r="R13" s="152"/>
      <c r="S13" s="152"/>
      <c r="T13" s="152"/>
      <c r="U13" s="152"/>
      <c r="V13" s="152"/>
      <c r="W13" s="153"/>
      <c r="X13" s="84"/>
      <c r="AC13" s="42"/>
      <c r="AD13" s="55"/>
      <c r="AE13" s="43"/>
      <c r="AH13" s="66"/>
      <c r="AI13" s="18"/>
      <c r="AJ13" s="44"/>
      <c r="AK13" s="66"/>
      <c r="AL13" s="66"/>
      <c r="AM13" s="66"/>
      <c r="AN13" s="66"/>
      <c r="AO13" s="66"/>
      <c r="AP13" s="66"/>
    </row>
    <row r="14" spans="1:42" x14ac:dyDescent="0.25">
      <c r="A14" s="40"/>
      <c r="B14" s="148"/>
      <c r="C14" s="152"/>
      <c r="D14" s="152"/>
      <c r="E14" s="152"/>
      <c r="F14" s="152"/>
      <c r="G14" s="152"/>
      <c r="H14" s="152"/>
      <c r="I14" s="152"/>
      <c r="J14" s="152"/>
      <c r="K14" s="152"/>
      <c r="L14" s="152"/>
      <c r="M14" s="152"/>
      <c r="N14" s="152"/>
      <c r="O14" s="152"/>
      <c r="P14" s="152"/>
      <c r="Q14" s="152"/>
      <c r="R14" s="152"/>
      <c r="S14" s="152"/>
      <c r="T14" s="152"/>
      <c r="U14" s="152"/>
      <c r="V14" s="152"/>
      <c r="W14" s="153"/>
      <c r="X14" s="84"/>
      <c r="AC14" s="42"/>
      <c r="AD14" s="55"/>
      <c r="AE14" s="43"/>
      <c r="AH14" s="66"/>
      <c r="AI14" s="66"/>
      <c r="AJ14" s="44"/>
      <c r="AK14" s="66"/>
      <c r="AL14" s="66"/>
      <c r="AM14" s="66"/>
      <c r="AN14" s="66"/>
      <c r="AO14" s="66"/>
      <c r="AP14" s="66"/>
    </row>
    <row r="15" spans="1:42" x14ac:dyDescent="0.25">
      <c r="A15" s="40"/>
      <c r="B15" s="148"/>
      <c r="C15" s="152"/>
      <c r="D15" s="152"/>
      <c r="E15" s="152"/>
      <c r="F15" s="152"/>
      <c r="G15" s="152"/>
      <c r="H15" s="152"/>
      <c r="I15" s="152"/>
      <c r="J15" s="152"/>
      <c r="K15" s="152"/>
      <c r="L15" s="152"/>
      <c r="M15" s="152"/>
      <c r="N15" s="152"/>
      <c r="O15" s="152"/>
      <c r="P15" s="152"/>
      <c r="Q15" s="152"/>
      <c r="R15" s="152"/>
      <c r="S15" s="152"/>
      <c r="T15" s="152"/>
      <c r="U15" s="152"/>
      <c r="V15" s="152"/>
      <c r="W15" s="153"/>
      <c r="X15" s="84"/>
      <c r="AC15" s="42"/>
      <c r="AD15" s="55"/>
      <c r="AE15" s="43"/>
      <c r="AH15" s="66"/>
      <c r="AI15" s="66"/>
      <c r="AJ15" s="44"/>
      <c r="AK15" s="66"/>
      <c r="AL15" s="66"/>
      <c r="AM15" s="66"/>
      <c r="AN15" s="66"/>
      <c r="AO15" s="66"/>
      <c r="AP15" s="66"/>
    </row>
    <row r="16" spans="1:42" x14ac:dyDescent="0.25">
      <c r="A16" s="40"/>
      <c r="B16" s="148"/>
      <c r="C16" s="152"/>
      <c r="D16" s="152"/>
      <c r="E16" s="152"/>
      <c r="F16" s="152"/>
      <c r="G16" s="152"/>
      <c r="H16" s="152"/>
      <c r="I16" s="152"/>
      <c r="J16" s="152"/>
      <c r="K16" s="152"/>
      <c r="L16" s="152"/>
      <c r="M16" s="152"/>
      <c r="N16" s="152"/>
      <c r="O16" s="152"/>
      <c r="P16" s="152"/>
      <c r="Q16" s="152"/>
      <c r="R16" s="152"/>
      <c r="S16" s="152"/>
      <c r="T16" s="152"/>
      <c r="U16" s="152"/>
      <c r="V16" s="152"/>
      <c r="W16" s="153"/>
      <c r="X16" s="84"/>
      <c r="AC16" s="42"/>
      <c r="AD16" s="55"/>
      <c r="AE16" s="43"/>
      <c r="AH16" s="66"/>
      <c r="AI16" s="66"/>
      <c r="AJ16" s="44"/>
      <c r="AK16" s="66"/>
      <c r="AL16" s="66"/>
      <c r="AM16" s="66"/>
      <c r="AN16" s="66"/>
      <c r="AO16" s="66"/>
      <c r="AP16" s="66"/>
    </row>
    <row r="17" spans="1:42" x14ac:dyDescent="0.25">
      <c r="A17" s="40"/>
      <c r="B17" s="148"/>
      <c r="C17" s="152"/>
      <c r="D17" s="152"/>
      <c r="E17" s="152"/>
      <c r="F17" s="152"/>
      <c r="G17" s="152"/>
      <c r="H17" s="152"/>
      <c r="I17" s="152"/>
      <c r="J17" s="152"/>
      <c r="K17" s="152"/>
      <c r="L17" s="152"/>
      <c r="M17" s="152"/>
      <c r="N17" s="152"/>
      <c r="O17" s="152"/>
      <c r="P17" s="152"/>
      <c r="Q17" s="152"/>
      <c r="R17" s="152"/>
      <c r="S17" s="152"/>
      <c r="T17" s="152"/>
      <c r="U17" s="152"/>
      <c r="V17" s="152"/>
      <c r="W17" s="153"/>
      <c r="X17" s="84"/>
      <c r="AC17" s="42"/>
      <c r="AD17" s="55"/>
      <c r="AE17" s="43"/>
      <c r="AH17" s="66"/>
      <c r="AI17" s="66"/>
      <c r="AJ17" s="44"/>
      <c r="AK17" s="66"/>
      <c r="AL17" s="66"/>
      <c r="AM17" s="66"/>
      <c r="AN17" s="66"/>
      <c r="AO17" s="66"/>
      <c r="AP17" s="66"/>
    </row>
    <row r="18" spans="1:42" x14ac:dyDescent="0.25">
      <c r="A18" s="40"/>
      <c r="B18" s="148"/>
      <c r="C18" s="152"/>
      <c r="D18" s="152"/>
      <c r="E18" s="152"/>
      <c r="F18" s="152"/>
      <c r="G18" s="152"/>
      <c r="H18" s="152"/>
      <c r="I18" s="152"/>
      <c r="J18" s="152"/>
      <c r="K18" s="152"/>
      <c r="L18" s="152"/>
      <c r="M18" s="152"/>
      <c r="N18" s="152"/>
      <c r="O18" s="152"/>
      <c r="P18" s="152"/>
      <c r="Q18" s="152"/>
      <c r="R18" s="152"/>
      <c r="S18" s="152"/>
      <c r="T18" s="152"/>
      <c r="U18" s="152"/>
      <c r="V18" s="152"/>
      <c r="W18" s="153"/>
      <c r="X18" s="84"/>
      <c r="AC18" s="42"/>
      <c r="AD18" s="55"/>
      <c r="AE18" s="43"/>
      <c r="AH18" s="66"/>
      <c r="AI18" s="66"/>
      <c r="AJ18" s="44"/>
      <c r="AK18" s="66"/>
      <c r="AL18" s="66"/>
      <c r="AM18" s="66"/>
      <c r="AN18" s="66"/>
      <c r="AO18" s="66"/>
      <c r="AP18" s="66"/>
    </row>
    <row r="19" spans="1:42" ht="14.45" customHeight="1" x14ac:dyDescent="0.25">
      <c r="A19" s="40"/>
      <c r="B19" s="148"/>
      <c r="C19" s="152"/>
      <c r="D19" s="152"/>
      <c r="E19" s="152"/>
      <c r="F19" s="152"/>
      <c r="G19" s="152"/>
      <c r="H19" s="152"/>
      <c r="I19" s="152"/>
      <c r="J19" s="152"/>
      <c r="K19" s="152"/>
      <c r="L19" s="152"/>
      <c r="M19" s="152"/>
      <c r="N19" s="152"/>
      <c r="O19" s="152"/>
      <c r="P19" s="152"/>
      <c r="Q19" s="152"/>
      <c r="R19" s="152"/>
      <c r="S19" s="152"/>
      <c r="T19" s="152"/>
      <c r="U19" s="152"/>
      <c r="V19" s="152"/>
      <c r="W19" s="153"/>
      <c r="X19" s="84"/>
      <c r="AC19" s="42"/>
      <c r="AD19" s="55"/>
      <c r="AE19" s="43"/>
      <c r="AH19" s="66"/>
      <c r="AI19" s="66"/>
      <c r="AJ19" s="44"/>
      <c r="AK19" s="66"/>
      <c r="AL19" s="66"/>
      <c r="AM19" s="66"/>
      <c r="AN19" s="66"/>
      <c r="AO19" s="66"/>
      <c r="AP19" s="66"/>
    </row>
    <row r="20" spans="1:42" x14ac:dyDescent="0.25">
      <c r="A20" s="40"/>
      <c r="B20" s="148"/>
      <c r="C20" s="152"/>
      <c r="D20" s="152"/>
      <c r="E20" s="152"/>
      <c r="F20" s="152"/>
      <c r="G20" s="152"/>
      <c r="H20" s="152"/>
      <c r="I20" s="152"/>
      <c r="J20" s="152"/>
      <c r="K20" s="152"/>
      <c r="L20" s="152"/>
      <c r="M20" s="152"/>
      <c r="N20" s="152"/>
      <c r="O20" s="152"/>
      <c r="P20" s="152"/>
      <c r="Q20" s="152"/>
      <c r="R20" s="152"/>
      <c r="S20" s="152"/>
      <c r="T20" s="152"/>
      <c r="U20" s="152"/>
      <c r="V20" s="152"/>
      <c r="W20" s="153"/>
      <c r="X20" s="84"/>
      <c r="AC20" s="42"/>
      <c r="AD20" s="55"/>
      <c r="AE20" s="43"/>
      <c r="AH20" s="66"/>
      <c r="AI20" s="66"/>
      <c r="AJ20" s="44"/>
      <c r="AK20" s="66"/>
      <c r="AL20" s="66"/>
      <c r="AM20" s="66"/>
      <c r="AN20" s="66"/>
      <c r="AO20" s="66"/>
      <c r="AP20" s="66"/>
    </row>
    <row r="21" spans="1:42" x14ac:dyDescent="0.25">
      <c r="A21" s="40"/>
      <c r="B21" s="148"/>
      <c r="C21" s="152"/>
      <c r="D21" s="152"/>
      <c r="E21" s="152"/>
      <c r="F21" s="152"/>
      <c r="G21" s="152"/>
      <c r="H21" s="152"/>
      <c r="I21" s="152"/>
      <c r="J21" s="152"/>
      <c r="K21" s="152"/>
      <c r="L21" s="152"/>
      <c r="M21" s="152"/>
      <c r="N21" s="152"/>
      <c r="O21" s="152"/>
      <c r="P21" s="152"/>
      <c r="Q21" s="152"/>
      <c r="R21" s="152"/>
      <c r="S21" s="152"/>
      <c r="T21" s="152"/>
      <c r="U21" s="152"/>
      <c r="V21" s="152"/>
      <c r="W21" s="153"/>
      <c r="X21" s="84"/>
      <c r="AC21" s="42"/>
      <c r="AD21" s="55"/>
      <c r="AE21" s="43"/>
      <c r="AH21" s="66"/>
      <c r="AI21" s="18"/>
      <c r="AJ21" s="46"/>
      <c r="AK21" s="66"/>
      <c r="AL21" s="66"/>
      <c r="AM21" s="66"/>
      <c r="AN21" s="66"/>
      <c r="AO21" s="66"/>
      <c r="AP21" s="66"/>
    </row>
    <row r="22" spans="1:42" x14ac:dyDescent="0.25">
      <c r="A22" s="40"/>
      <c r="B22" s="148"/>
      <c r="C22" s="152"/>
      <c r="D22" s="152"/>
      <c r="E22" s="152"/>
      <c r="F22" s="152"/>
      <c r="G22" s="152"/>
      <c r="H22" s="152"/>
      <c r="I22" s="152"/>
      <c r="J22" s="152"/>
      <c r="K22" s="152"/>
      <c r="L22" s="152"/>
      <c r="M22" s="152"/>
      <c r="N22" s="152"/>
      <c r="O22" s="152"/>
      <c r="P22" s="152"/>
      <c r="Q22" s="152"/>
      <c r="R22" s="152"/>
      <c r="S22" s="152"/>
      <c r="T22" s="152"/>
      <c r="U22" s="152"/>
      <c r="V22" s="152"/>
      <c r="W22" s="153"/>
      <c r="X22" s="84"/>
      <c r="AC22" s="42"/>
      <c r="AD22" s="55"/>
      <c r="AE22" s="43"/>
      <c r="AH22" s="66"/>
      <c r="AI22" s="66"/>
      <c r="AJ22" s="44"/>
      <c r="AK22" s="66"/>
      <c r="AL22" s="66"/>
      <c r="AM22" s="66"/>
      <c r="AN22" s="66"/>
      <c r="AO22" s="66"/>
      <c r="AP22" s="66"/>
    </row>
    <row r="23" spans="1:42" x14ac:dyDescent="0.25">
      <c r="A23" s="40"/>
      <c r="B23" s="148"/>
      <c r="C23" s="152"/>
      <c r="D23" s="152"/>
      <c r="E23" s="152"/>
      <c r="F23" s="152"/>
      <c r="G23" s="152"/>
      <c r="H23" s="152"/>
      <c r="I23" s="152"/>
      <c r="J23" s="152"/>
      <c r="K23" s="152"/>
      <c r="L23" s="152"/>
      <c r="M23" s="152"/>
      <c r="N23" s="152"/>
      <c r="O23" s="152"/>
      <c r="P23" s="152"/>
      <c r="Q23" s="152"/>
      <c r="R23" s="152"/>
      <c r="S23" s="152"/>
      <c r="T23" s="152"/>
      <c r="U23" s="152"/>
      <c r="V23" s="152"/>
      <c r="W23" s="153"/>
      <c r="X23" s="84"/>
      <c r="AC23" s="42"/>
      <c r="AD23" s="55"/>
      <c r="AE23" s="43"/>
      <c r="AH23" s="66"/>
      <c r="AI23" s="66"/>
      <c r="AJ23" s="44"/>
      <c r="AK23" s="66"/>
      <c r="AL23" s="66"/>
      <c r="AM23" s="66"/>
      <c r="AN23" s="66"/>
      <c r="AO23" s="66"/>
      <c r="AP23" s="66"/>
    </row>
    <row r="24" spans="1:42" x14ac:dyDescent="0.25">
      <c r="A24" s="40"/>
      <c r="B24" s="148"/>
      <c r="C24" s="152"/>
      <c r="D24" s="152"/>
      <c r="E24" s="152"/>
      <c r="F24" s="152"/>
      <c r="G24" s="152"/>
      <c r="H24" s="152"/>
      <c r="I24" s="152"/>
      <c r="J24" s="152"/>
      <c r="K24" s="152"/>
      <c r="L24" s="152"/>
      <c r="M24" s="152"/>
      <c r="N24" s="152"/>
      <c r="O24" s="152"/>
      <c r="P24" s="152"/>
      <c r="Q24" s="152"/>
      <c r="R24" s="152"/>
      <c r="S24" s="152"/>
      <c r="T24" s="152"/>
      <c r="U24" s="152"/>
      <c r="V24" s="152"/>
      <c r="W24" s="153"/>
      <c r="X24" s="84"/>
      <c r="AC24" s="42"/>
      <c r="AD24" s="55"/>
      <c r="AE24" s="43"/>
      <c r="AH24" s="66"/>
      <c r="AI24" s="66"/>
      <c r="AJ24" s="44"/>
      <c r="AK24" s="66"/>
      <c r="AL24" s="66"/>
      <c r="AM24" s="66"/>
      <c r="AN24" s="66"/>
      <c r="AO24" s="66"/>
      <c r="AP24" s="66"/>
    </row>
    <row r="25" spans="1:42" x14ac:dyDescent="0.25">
      <c r="A25" s="40"/>
      <c r="B25" s="148"/>
      <c r="C25" s="152"/>
      <c r="D25" s="152"/>
      <c r="E25" s="152"/>
      <c r="F25" s="152"/>
      <c r="G25" s="152"/>
      <c r="H25" s="152"/>
      <c r="I25" s="152"/>
      <c r="J25" s="152"/>
      <c r="K25" s="152"/>
      <c r="L25" s="152"/>
      <c r="M25" s="152"/>
      <c r="N25" s="152"/>
      <c r="O25" s="152"/>
      <c r="P25" s="152"/>
      <c r="Q25" s="152"/>
      <c r="R25" s="152"/>
      <c r="S25" s="152"/>
      <c r="T25" s="152"/>
      <c r="U25" s="152"/>
      <c r="V25" s="152"/>
      <c r="W25" s="153"/>
      <c r="X25" s="84"/>
      <c r="AC25" s="42"/>
      <c r="AD25" s="55"/>
      <c r="AE25" s="43"/>
      <c r="AH25" s="66"/>
      <c r="AI25" s="66"/>
      <c r="AJ25" s="44"/>
      <c r="AK25" s="66"/>
      <c r="AL25" s="66"/>
      <c r="AM25" s="66"/>
      <c r="AN25" s="66"/>
      <c r="AO25" s="66"/>
      <c r="AP25" s="66"/>
    </row>
    <row r="26" spans="1:42" x14ac:dyDescent="0.25">
      <c r="A26" s="40"/>
      <c r="B26" s="148"/>
      <c r="C26" s="152"/>
      <c r="D26" s="152"/>
      <c r="E26" s="152"/>
      <c r="F26" s="152"/>
      <c r="G26" s="152"/>
      <c r="H26" s="152"/>
      <c r="I26" s="152"/>
      <c r="J26" s="152"/>
      <c r="K26" s="152"/>
      <c r="L26" s="152"/>
      <c r="M26" s="152"/>
      <c r="N26" s="152"/>
      <c r="O26" s="152"/>
      <c r="P26" s="152"/>
      <c r="Q26" s="152"/>
      <c r="R26" s="152"/>
      <c r="S26" s="152"/>
      <c r="T26" s="152"/>
      <c r="U26" s="152"/>
      <c r="V26" s="152"/>
      <c r="W26" s="153"/>
      <c r="X26" s="84"/>
      <c r="AC26" s="42"/>
      <c r="AD26" s="55"/>
      <c r="AE26" s="43"/>
      <c r="AH26" s="66"/>
      <c r="AI26" s="66"/>
      <c r="AJ26" s="44"/>
      <c r="AK26" s="66"/>
      <c r="AL26" s="66"/>
      <c r="AM26" s="66"/>
      <c r="AN26" s="66"/>
      <c r="AO26" s="66"/>
      <c r="AP26" s="66"/>
    </row>
    <row r="27" spans="1:42" x14ac:dyDescent="0.25">
      <c r="A27" s="40"/>
      <c r="B27" s="148"/>
      <c r="C27" s="152"/>
      <c r="D27" s="152"/>
      <c r="E27" s="152"/>
      <c r="F27" s="152"/>
      <c r="G27" s="152"/>
      <c r="H27" s="152"/>
      <c r="I27" s="152"/>
      <c r="J27" s="152"/>
      <c r="K27" s="152"/>
      <c r="L27" s="152"/>
      <c r="M27" s="152"/>
      <c r="N27" s="152"/>
      <c r="O27" s="152"/>
      <c r="P27" s="152"/>
      <c r="Q27" s="152"/>
      <c r="R27" s="152"/>
      <c r="S27" s="152"/>
      <c r="T27" s="152"/>
      <c r="U27" s="152"/>
      <c r="V27" s="152"/>
      <c r="W27" s="153"/>
      <c r="X27" s="84"/>
      <c r="AC27" s="42"/>
      <c r="AD27" s="55"/>
      <c r="AE27" s="43"/>
      <c r="AH27" s="66"/>
      <c r="AI27" s="66"/>
      <c r="AJ27" s="44"/>
      <c r="AK27" s="66"/>
      <c r="AL27" s="66"/>
      <c r="AM27" s="66"/>
      <c r="AN27" s="66"/>
      <c r="AO27" s="66"/>
      <c r="AP27" s="66"/>
    </row>
    <row r="28" spans="1:42" x14ac:dyDescent="0.25">
      <c r="A28" s="40"/>
      <c r="B28" s="148"/>
      <c r="C28" s="152"/>
      <c r="D28" s="152"/>
      <c r="E28" s="152"/>
      <c r="F28" s="152"/>
      <c r="G28" s="152"/>
      <c r="H28" s="152"/>
      <c r="I28" s="152"/>
      <c r="J28" s="152"/>
      <c r="K28" s="152"/>
      <c r="L28" s="152"/>
      <c r="M28" s="152"/>
      <c r="N28" s="152"/>
      <c r="O28" s="152"/>
      <c r="P28" s="152"/>
      <c r="Q28" s="152"/>
      <c r="R28" s="152"/>
      <c r="S28" s="152"/>
      <c r="T28" s="152"/>
      <c r="U28" s="152"/>
      <c r="V28" s="152"/>
      <c r="W28" s="153"/>
      <c r="X28" s="84"/>
      <c r="AC28" s="42"/>
      <c r="AD28" s="55"/>
      <c r="AE28" s="43"/>
      <c r="AH28" s="66"/>
      <c r="AI28" s="66"/>
      <c r="AJ28" s="44"/>
      <c r="AK28" s="66"/>
      <c r="AL28" s="66"/>
      <c r="AM28" s="66"/>
      <c r="AN28" s="66"/>
      <c r="AO28" s="66"/>
      <c r="AP28" s="66"/>
    </row>
    <row r="29" spans="1:42" x14ac:dyDescent="0.25">
      <c r="A29" s="40"/>
      <c r="B29" s="148"/>
      <c r="C29" s="152"/>
      <c r="D29" s="152"/>
      <c r="E29" s="152"/>
      <c r="F29" s="152"/>
      <c r="G29" s="152"/>
      <c r="H29" s="152"/>
      <c r="I29" s="152"/>
      <c r="J29" s="152"/>
      <c r="K29" s="152"/>
      <c r="L29" s="152"/>
      <c r="M29" s="152"/>
      <c r="N29" s="152"/>
      <c r="O29" s="152"/>
      <c r="P29" s="152"/>
      <c r="Q29" s="152"/>
      <c r="R29" s="152"/>
      <c r="S29" s="152"/>
      <c r="T29" s="152"/>
      <c r="U29" s="152"/>
      <c r="V29" s="152"/>
      <c r="W29" s="153"/>
      <c r="X29" s="84"/>
      <c r="AC29" s="42"/>
      <c r="AD29" s="55"/>
      <c r="AE29" s="43"/>
      <c r="AJ29" s="45"/>
    </row>
    <row r="30" spans="1:42" ht="15.75" thickBot="1" x14ac:dyDescent="0.3">
      <c r="A30" s="40"/>
      <c r="B30" s="148"/>
      <c r="C30" s="152"/>
      <c r="D30" s="152"/>
      <c r="E30" s="152"/>
      <c r="F30" s="152"/>
      <c r="G30" s="152"/>
      <c r="H30" s="152"/>
      <c r="I30" s="152"/>
      <c r="J30" s="152"/>
      <c r="K30" s="152"/>
      <c r="L30" s="152"/>
      <c r="M30" s="152"/>
      <c r="N30" s="152"/>
      <c r="O30" s="152"/>
      <c r="P30" s="152"/>
      <c r="Q30" s="152"/>
      <c r="R30" s="152"/>
      <c r="S30" s="152"/>
      <c r="T30" s="152"/>
      <c r="U30" s="152"/>
      <c r="V30" s="152"/>
      <c r="W30" s="153"/>
      <c r="X30" s="84"/>
      <c r="AC30" s="47"/>
      <c r="AD30" s="56"/>
      <c r="AE30" s="48"/>
      <c r="AJ30" s="45"/>
    </row>
    <row r="31" spans="1:42" x14ac:dyDescent="0.25">
      <c r="A31" s="40"/>
      <c r="B31" s="148"/>
      <c r="C31" s="152"/>
      <c r="D31" s="152"/>
      <c r="E31" s="152"/>
      <c r="F31" s="152"/>
      <c r="G31" s="152"/>
      <c r="H31" s="152"/>
      <c r="I31" s="152"/>
      <c r="J31" s="152"/>
      <c r="K31" s="152"/>
      <c r="L31" s="152"/>
      <c r="M31" s="152"/>
      <c r="N31" s="152"/>
      <c r="O31" s="152"/>
      <c r="P31" s="152"/>
      <c r="Q31" s="152"/>
      <c r="R31" s="152"/>
      <c r="S31" s="152"/>
      <c r="T31" s="152"/>
      <c r="U31" s="152"/>
      <c r="V31" s="152"/>
      <c r="W31" s="153"/>
      <c r="X31" s="84"/>
      <c r="AJ31" s="45"/>
    </row>
    <row r="32" spans="1:42" ht="12.95" customHeight="1" x14ac:dyDescent="0.25">
      <c r="A32" s="40"/>
      <c r="B32" s="148"/>
      <c r="C32" s="152"/>
      <c r="D32" s="152"/>
      <c r="E32" s="152"/>
      <c r="F32" s="152"/>
      <c r="G32" s="152"/>
      <c r="H32" s="152"/>
      <c r="I32" s="152"/>
      <c r="J32" s="152"/>
      <c r="K32" s="152"/>
      <c r="L32" s="152"/>
      <c r="M32" s="152"/>
      <c r="N32" s="152"/>
      <c r="O32" s="152"/>
      <c r="P32" s="152"/>
      <c r="Q32" s="152"/>
      <c r="R32" s="152"/>
      <c r="S32" s="152"/>
      <c r="T32" s="152"/>
      <c r="U32" s="152"/>
      <c r="V32" s="152"/>
      <c r="W32" s="153"/>
      <c r="X32" s="84"/>
      <c r="AJ32" s="45"/>
    </row>
    <row r="33" spans="1:36" x14ac:dyDescent="0.25">
      <c r="A33" s="40"/>
      <c r="B33" s="148"/>
      <c r="C33" s="152"/>
      <c r="D33" s="152"/>
      <c r="E33" s="152"/>
      <c r="F33" s="152"/>
      <c r="G33" s="152"/>
      <c r="H33" s="152"/>
      <c r="I33" s="152"/>
      <c r="J33" s="152"/>
      <c r="K33" s="152"/>
      <c r="L33" s="152"/>
      <c r="M33" s="152"/>
      <c r="N33" s="152"/>
      <c r="O33" s="152"/>
      <c r="P33" s="152"/>
      <c r="Q33" s="152"/>
      <c r="R33" s="152"/>
      <c r="S33" s="152"/>
      <c r="T33" s="152"/>
      <c r="U33" s="152"/>
      <c r="V33" s="152"/>
      <c r="W33" s="153"/>
      <c r="X33" s="84"/>
      <c r="AJ33" s="45"/>
    </row>
    <row r="34" spans="1:36" x14ac:dyDescent="0.25">
      <c r="A34" s="40"/>
      <c r="B34" s="148"/>
      <c r="C34" s="152"/>
      <c r="D34" s="152"/>
      <c r="E34" s="152"/>
      <c r="F34" s="152"/>
      <c r="G34" s="152"/>
      <c r="H34" s="152"/>
      <c r="I34" s="152"/>
      <c r="J34" s="152"/>
      <c r="K34" s="152"/>
      <c r="L34" s="152"/>
      <c r="M34" s="152"/>
      <c r="N34" s="152"/>
      <c r="O34" s="152"/>
      <c r="P34" s="152"/>
      <c r="Q34" s="152"/>
      <c r="R34" s="152"/>
      <c r="S34" s="152"/>
      <c r="T34" s="152"/>
      <c r="U34" s="152"/>
      <c r="V34" s="152"/>
      <c r="W34" s="153"/>
      <c r="X34" s="84"/>
      <c r="AJ34" s="45"/>
    </row>
    <row r="35" spans="1:36" x14ac:dyDescent="0.25">
      <c r="A35" s="40"/>
      <c r="B35" s="148"/>
      <c r="C35" s="152"/>
      <c r="D35" s="152"/>
      <c r="E35" s="152"/>
      <c r="F35" s="152"/>
      <c r="G35" s="152"/>
      <c r="H35" s="152"/>
      <c r="I35" s="152"/>
      <c r="J35" s="152"/>
      <c r="K35" s="152"/>
      <c r="L35" s="152"/>
      <c r="M35" s="152"/>
      <c r="N35" s="152"/>
      <c r="O35" s="152"/>
      <c r="P35" s="152"/>
      <c r="Q35" s="152"/>
      <c r="R35" s="152"/>
      <c r="S35" s="152"/>
      <c r="T35" s="152"/>
      <c r="U35" s="152"/>
      <c r="V35" s="152"/>
      <c r="W35" s="153"/>
      <c r="X35" s="84"/>
      <c r="AJ35" s="45"/>
    </row>
    <row r="36" spans="1:36" x14ac:dyDescent="0.25">
      <c r="A36" s="40"/>
      <c r="B36" s="148"/>
      <c r="C36" s="152"/>
      <c r="D36" s="152"/>
      <c r="E36" s="152"/>
      <c r="F36" s="152"/>
      <c r="G36" s="152"/>
      <c r="H36" s="152"/>
      <c r="I36" s="152"/>
      <c r="J36" s="152"/>
      <c r="K36" s="152"/>
      <c r="L36" s="152"/>
      <c r="M36" s="152"/>
      <c r="N36" s="152"/>
      <c r="O36" s="152"/>
      <c r="P36" s="152"/>
      <c r="Q36" s="152"/>
      <c r="R36" s="152"/>
      <c r="S36" s="152"/>
      <c r="T36" s="152"/>
      <c r="U36" s="152"/>
      <c r="V36" s="152"/>
      <c r="W36" s="153"/>
      <c r="X36" s="84"/>
      <c r="AJ36" s="45"/>
    </row>
    <row r="37" spans="1:36" x14ac:dyDescent="0.25">
      <c r="A37" s="40"/>
      <c r="B37" s="148"/>
      <c r="C37" s="152"/>
      <c r="D37" s="152"/>
      <c r="E37" s="152"/>
      <c r="F37" s="152"/>
      <c r="G37" s="152"/>
      <c r="H37" s="152"/>
      <c r="I37" s="152"/>
      <c r="J37" s="152"/>
      <c r="K37" s="152"/>
      <c r="L37" s="152"/>
      <c r="M37" s="152"/>
      <c r="N37" s="152"/>
      <c r="O37" s="152"/>
      <c r="P37" s="152"/>
      <c r="Q37" s="152"/>
      <c r="R37" s="152"/>
      <c r="S37" s="152"/>
      <c r="T37" s="152"/>
      <c r="U37" s="152"/>
      <c r="V37" s="152"/>
      <c r="W37" s="153"/>
      <c r="X37" s="84"/>
      <c r="AJ37" s="45"/>
    </row>
    <row r="38" spans="1:36" x14ac:dyDescent="0.25">
      <c r="A38" s="40"/>
      <c r="B38" s="148"/>
      <c r="C38" s="152"/>
      <c r="D38" s="152"/>
      <c r="E38" s="152"/>
      <c r="F38" s="152"/>
      <c r="G38" s="152"/>
      <c r="H38" s="152"/>
      <c r="I38" s="152"/>
      <c r="J38" s="152"/>
      <c r="K38" s="152"/>
      <c r="L38" s="152"/>
      <c r="M38" s="152"/>
      <c r="N38" s="152"/>
      <c r="O38" s="152"/>
      <c r="P38" s="152"/>
      <c r="Q38" s="152"/>
      <c r="R38" s="152"/>
      <c r="S38" s="152"/>
      <c r="T38" s="152"/>
      <c r="U38" s="152"/>
      <c r="V38" s="152"/>
      <c r="W38" s="153"/>
      <c r="X38" s="84"/>
      <c r="AJ38" s="45"/>
    </row>
    <row r="39" spans="1:36" x14ac:dyDescent="0.25">
      <c r="A39" s="40"/>
      <c r="B39" s="148"/>
      <c r="C39" s="152"/>
      <c r="D39" s="152"/>
      <c r="E39" s="152"/>
      <c r="F39" s="152"/>
      <c r="G39" s="152"/>
      <c r="H39" s="152"/>
      <c r="I39" s="152"/>
      <c r="J39" s="152"/>
      <c r="K39" s="152"/>
      <c r="L39" s="152"/>
      <c r="M39" s="152"/>
      <c r="N39" s="152"/>
      <c r="O39" s="152"/>
      <c r="P39" s="152"/>
      <c r="Q39" s="152"/>
      <c r="R39" s="152"/>
      <c r="S39" s="152"/>
      <c r="T39" s="152"/>
      <c r="U39" s="152"/>
      <c r="V39" s="152"/>
      <c r="W39" s="153"/>
      <c r="X39" s="84"/>
      <c r="AJ39" s="45"/>
    </row>
    <row r="40" spans="1:36" x14ac:dyDescent="0.25">
      <c r="A40" s="40"/>
      <c r="B40" s="148"/>
      <c r="C40" s="152"/>
      <c r="D40" s="152"/>
      <c r="E40" s="152"/>
      <c r="F40" s="152"/>
      <c r="G40" s="152"/>
      <c r="H40" s="152"/>
      <c r="I40" s="152"/>
      <c r="J40" s="152"/>
      <c r="K40" s="152"/>
      <c r="L40" s="152"/>
      <c r="M40" s="152"/>
      <c r="N40" s="152"/>
      <c r="O40" s="152"/>
      <c r="P40" s="152"/>
      <c r="Q40" s="152"/>
      <c r="R40" s="152"/>
      <c r="S40" s="152"/>
      <c r="T40" s="152"/>
      <c r="U40" s="152"/>
      <c r="V40" s="152"/>
      <c r="W40" s="153"/>
      <c r="X40" s="84"/>
    </row>
    <row r="41" spans="1:36" x14ac:dyDescent="0.25">
      <c r="A41" s="40"/>
      <c r="B41" s="148"/>
      <c r="C41" s="152"/>
      <c r="D41" s="152"/>
      <c r="E41" s="152"/>
      <c r="F41" s="152"/>
      <c r="G41" s="152"/>
      <c r="H41" s="152"/>
      <c r="I41" s="152"/>
      <c r="J41" s="152"/>
      <c r="K41" s="152"/>
      <c r="L41" s="152"/>
      <c r="M41" s="152"/>
      <c r="N41" s="152"/>
      <c r="O41" s="152"/>
      <c r="P41" s="152"/>
      <c r="Q41" s="152"/>
      <c r="R41" s="152"/>
      <c r="S41" s="152"/>
      <c r="T41" s="152"/>
      <c r="U41" s="152"/>
      <c r="V41" s="152"/>
      <c r="W41" s="153"/>
      <c r="X41" s="84"/>
    </row>
    <row r="42" spans="1:36" x14ac:dyDescent="0.25">
      <c r="A42" s="40"/>
      <c r="B42" s="148"/>
      <c r="C42" s="152"/>
      <c r="D42" s="152"/>
      <c r="E42" s="152"/>
      <c r="F42" s="152"/>
      <c r="G42" s="152"/>
      <c r="H42" s="152"/>
      <c r="I42" s="152"/>
      <c r="J42" s="152"/>
      <c r="K42" s="152"/>
      <c r="L42" s="152"/>
      <c r="M42" s="152"/>
      <c r="N42" s="152"/>
      <c r="O42" s="152"/>
      <c r="P42" s="152"/>
      <c r="Q42" s="152"/>
      <c r="R42" s="152"/>
      <c r="S42" s="152"/>
      <c r="T42" s="152"/>
      <c r="U42" s="152"/>
      <c r="V42" s="152"/>
      <c r="W42" s="153"/>
      <c r="X42" s="84"/>
    </row>
    <row r="43" spans="1:36" x14ac:dyDescent="0.25">
      <c r="A43" s="40"/>
      <c r="B43" s="148"/>
      <c r="C43" s="152"/>
      <c r="D43" s="152"/>
      <c r="E43" s="152"/>
      <c r="F43" s="152"/>
      <c r="G43" s="152"/>
      <c r="H43" s="152"/>
      <c r="I43" s="152"/>
      <c r="J43" s="152"/>
      <c r="K43" s="152"/>
      <c r="L43" s="152"/>
      <c r="M43" s="152"/>
      <c r="N43" s="152"/>
      <c r="O43" s="152"/>
      <c r="P43" s="152"/>
      <c r="Q43" s="152"/>
      <c r="R43" s="152"/>
      <c r="S43" s="152"/>
      <c r="T43" s="152"/>
      <c r="U43" s="152"/>
      <c r="V43" s="152"/>
      <c r="W43" s="153"/>
      <c r="X43" s="84"/>
    </row>
    <row r="44" spans="1:36" x14ac:dyDescent="0.25">
      <c r="A44" s="40"/>
      <c r="B44" s="148"/>
      <c r="C44" s="152"/>
      <c r="D44" s="152"/>
      <c r="E44" s="152"/>
      <c r="F44" s="152"/>
      <c r="G44" s="152"/>
      <c r="H44" s="152"/>
      <c r="I44" s="152"/>
      <c r="J44" s="152"/>
      <c r="K44" s="152"/>
      <c r="L44" s="152"/>
      <c r="M44" s="152"/>
      <c r="N44" s="152"/>
      <c r="O44" s="152"/>
      <c r="P44" s="152"/>
      <c r="Q44" s="152"/>
      <c r="R44" s="152"/>
      <c r="S44" s="152"/>
      <c r="T44" s="152"/>
      <c r="U44" s="152"/>
      <c r="V44" s="152"/>
      <c r="W44" s="153"/>
      <c r="X44" s="84"/>
    </row>
    <row r="45" spans="1:36" ht="14.1" customHeight="1" x14ac:dyDescent="0.25">
      <c r="A45" s="40"/>
      <c r="B45" s="148"/>
      <c r="C45" s="152"/>
      <c r="D45" s="152"/>
      <c r="E45" s="152"/>
      <c r="F45" s="152"/>
      <c r="G45" s="152"/>
      <c r="H45" s="152"/>
      <c r="I45" s="152"/>
      <c r="J45" s="152"/>
      <c r="K45" s="152"/>
      <c r="L45" s="152"/>
      <c r="M45" s="152"/>
      <c r="N45" s="152"/>
      <c r="O45" s="152"/>
      <c r="P45" s="152"/>
      <c r="Q45" s="152"/>
      <c r="R45" s="152"/>
      <c r="S45" s="152"/>
      <c r="T45" s="152"/>
      <c r="U45" s="152"/>
      <c r="V45" s="152"/>
      <c r="W45" s="153"/>
      <c r="X45" s="84"/>
    </row>
    <row r="46" spans="1:36" x14ac:dyDescent="0.25">
      <c r="A46" s="40"/>
      <c r="B46" s="148"/>
      <c r="C46" s="152"/>
      <c r="D46" s="152"/>
      <c r="E46" s="152"/>
      <c r="F46" s="152"/>
      <c r="G46" s="152"/>
      <c r="H46" s="152"/>
      <c r="I46" s="152"/>
      <c r="J46" s="152"/>
      <c r="K46" s="152"/>
      <c r="L46" s="152"/>
      <c r="M46" s="152"/>
      <c r="N46" s="152"/>
      <c r="O46" s="152"/>
      <c r="P46" s="152"/>
      <c r="Q46" s="152"/>
      <c r="R46" s="152"/>
      <c r="S46" s="152"/>
      <c r="T46" s="152"/>
      <c r="U46" s="152"/>
      <c r="V46" s="152"/>
      <c r="W46" s="153"/>
      <c r="X46" s="84"/>
    </row>
    <row r="47" spans="1:36" x14ac:dyDescent="0.25">
      <c r="A47" s="40"/>
      <c r="B47" s="148"/>
      <c r="C47" s="152"/>
      <c r="D47" s="152"/>
      <c r="E47" s="152"/>
      <c r="F47" s="152"/>
      <c r="G47" s="152"/>
      <c r="H47" s="152"/>
      <c r="I47" s="152"/>
      <c r="J47" s="152"/>
      <c r="K47" s="152"/>
      <c r="L47" s="152"/>
      <c r="M47" s="152"/>
      <c r="N47" s="152"/>
      <c r="O47" s="152"/>
      <c r="P47" s="152"/>
      <c r="Q47" s="152"/>
      <c r="R47" s="152"/>
      <c r="S47" s="152"/>
      <c r="T47" s="152"/>
      <c r="U47" s="152"/>
      <c r="V47" s="152"/>
      <c r="W47" s="153"/>
      <c r="X47" s="84"/>
    </row>
    <row r="48" spans="1:36" x14ac:dyDescent="0.25">
      <c r="A48" s="40"/>
      <c r="B48" s="148"/>
      <c r="C48" s="152"/>
      <c r="D48" s="152"/>
      <c r="E48" s="152"/>
      <c r="F48" s="152"/>
      <c r="G48" s="152"/>
      <c r="H48" s="152"/>
      <c r="I48" s="152"/>
      <c r="J48" s="152"/>
      <c r="K48" s="152"/>
      <c r="L48" s="152"/>
      <c r="M48" s="152"/>
      <c r="N48" s="152"/>
      <c r="O48" s="152"/>
      <c r="P48" s="152"/>
      <c r="Q48" s="152"/>
      <c r="R48" s="152"/>
      <c r="S48" s="152"/>
      <c r="T48" s="152"/>
      <c r="U48" s="152"/>
      <c r="V48" s="152"/>
      <c r="W48" s="153"/>
      <c r="X48" s="84"/>
    </row>
    <row r="49" spans="1:24" x14ac:dyDescent="0.25">
      <c r="A49" s="40"/>
      <c r="B49" s="148"/>
      <c r="C49" s="152"/>
      <c r="D49" s="152"/>
      <c r="E49" s="152"/>
      <c r="F49" s="152"/>
      <c r="G49" s="152"/>
      <c r="H49" s="152"/>
      <c r="I49" s="152"/>
      <c r="J49" s="152"/>
      <c r="K49" s="152"/>
      <c r="L49" s="152"/>
      <c r="M49" s="152"/>
      <c r="N49" s="152"/>
      <c r="O49" s="152"/>
      <c r="P49" s="152"/>
      <c r="Q49" s="152"/>
      <c r="R49" s="152"/>
      <c r="S49" s="152"/>
      <c r="T49" s="152"/>
      <c r="U49" s="152"/>
      <c r="V49" s="152"/>
      <c r="W49" s="153"/>
      <c r="X49" s="84"/>
    </row>
    <row r="50" spans="1:24" x14ac:dyDescent="0.25">
      <c r="A50" s="40"/>
      <c r="B50" s="148"/>
      <c r="C50" s="154"/>
      <c r="D50" s="154"/>
      <c r="E50" s="154"/>
      <c r="F50" s="154"/>
      <c r="G50" s="154"/>
      <c r="H50" s="154"/>
      <c r="I50" s="154"/>
      <c r="J50" s="154"/>
      <c r="K50" s="154"/>
      <c r="L50" s="154"/>
      <c r="M50" s="154"/>
      <c r="N50" s="154"/>
      <c r="O50" s="154"/>
      <c r="P50" s="154"/>
      <c r="Q50" s="154"/>
      <c r="R50" s="154"/>
      <c r="S50" s="154"/>
      <c r="T50" s="154"/>
      <c r="U50" s="154"/>
      <c r="V50" s="154"/>
      <c r="W50" s="40"/>
      <c r="X50" s="84" t="s">
        <v>212</v>
      </c>
    </row>
    <row r="51" spans="1:24" x14ac:dyDescent="0.25">
      <c r="A51" s="40"/>
      <c r="B51" s="148"/>
      <c r="C51" s="154"/>
      <c r="D51" s="154"/>
      <c r="E51" s="154"/>
      <c r="F51" s="154"/>
      <c r="G51" s="154"/>
      <c r="H51" s="154"/>
      <c r="I51" s="154"/>
      <c r="J51" s="154"/>
      <c r="K51" s="154"/>
      <c r="L51" s="154"/>
      <c r="M51" s="154"/>
      <c r="N51" s="154"/>
      <c r="O51" s="154"/>
      <c r="P51" s="154"/>
      <c r="Q51" s="154"/>
      <c r="R51" s="154"/>
      <c r="S51" s="154"/>
      <c r="T51" s="154"/>
      <c r="U51" s="154"/>
      <c r="V51" s="154"/>
      <c r="W51" s="40"/>
      <c r="X51" s="84"/>
    </row>
    <row r="52" spans="1:24" x14ac:dyDescent="0.25">
      <c r="A52" s="40"/>
      <c r="B52" s="148"/>
      <c r="C52" s="154"/>
      <c r="D52" s="154"/>
      <c r="E52" s="154"/>
      <c r="F52" s="154"/>
      <c r="G52" s="154"/>
      <c r="H52" s="154"/>
      <c r="I52" s="154"/>
      <c r="J52" s="154"/>
      <c r="K52" s="154"/>
      <c r="L52" s="154"/>
      <c r="M52" s="154"/>
      <c r="N52" s="154"/>
      <c r="O52" s="154"/>
      <c r="P52" s="154"/>
      <c r="Q52" s="154"/>
      <c r="R52" s="154"/>
      <c r="S52" s="154"/>
      <c r="T52" s="154"/>
      <c r="U52" s="154"/>
      <c r="V52" s="154"/>
      <c r="W52" s="40"/>
      <c r="X52" s="84"/>
    </row>
    <row r="53" spans="1:24" x14ac:dyDescent="0.25">
      <c r="A53" s="40"/>
      <c r="B53" s="148"/>
      <c r="C53" s="154"/>
      <c r="D53" s="154"/>
      <c r="E53" s="154"/>
      <c r="F53" s="154"/>
      <c r="G53" s="154"/>
      <c r="H53" s="154"/>
      <c r="I53" s="154"/>
      <c r="J53" s="154"/>
      <c r="K53" s="154"/>
      <c r="L53" s="154"/>
      <c r="M53" s="154"/>
      <c r="N53" s="154"/>
      <c r="O53" s="154"/>
      <c r="P53" s="154"/>
      <c r="Q53" s="154"/>
      <c r="R53" s="154"/>
      <c r="S53" s="154"/>
      <c r="T53" s="154"/>
      <c r="U53" s="154"/>
      <c r="V53" s="154"/>
      <c r="W53" s="40"/>
      <c r="X53" s="84"/>
    </row>
    <row r="54" spans="1:24" x14ac:dyDescent="0.25">
      <c r="A54" s="40"/>
      <c r="B54" s="148"/>
      <c r="C54" s="154"/>
      <c r="D54" s="154"/>
      <c r="E54" s="154"/>
      <c r="F54" s="154"/>
      <c r="G54" s="154"/>
      <c r="H54" s="154"/>
      <c r="I54" s="154"/>
      <c r="J54" s="154"/>
      <c r="K54" s="154"/>
      <c r="L54" s="154"/>
      <c r="M54" s="154"/>
      <c r="N54" s="154"/>
      <c r="O54" s="154"/>
      <c r="P54" s="154"/>
      <c r="Q54" s="154"/>
      <c r="R54" s="154"/>
      <c r="S54" s="154"/>
      <c r="T54" s="154"/>
      <c r="U54" s="154"/>
      <c r="V54" s="154"/>
      <c r="W54" s="40"/>
      <c r="X54" s="84"/>
    </row>
    <row r="55" spans="1:24" x14ac:dyDescent="0.25">
      <c r="A55" s="40"/>
      <c r="B55" s="148"/>
      <c r="C55" s="154"/>
      <c r="D55" s="154"/>
      <c r="E55" s="154"/>
      <c r="F55" s="154"/>
      <c r="G55" s="154"/>
      <c r="H55" s="154"/>
      <c r="I55" s="154"/>
      <c r="J55" s="154"/>
      <c r="K55" s="154"/>
      <c r="L55" s="154"/>
      <c r="M55" s="154"/>
      <c r="N55" s="154"/>
      <c r="O55" s="154"/>
      <c r="P55" s="154"/>
      <c r="Q55" s="154"/>
      <c r="R55" s="154"/>
      <c r="S55" s="154"/>
      <c r="T55" s="154"/>
      <c r="U55" s="154"/>
      <c r="V55" s="154"/>
      <c r="W55" s="40"/>
      <c r="X55" s="84"/>
    </row>
    <row r="56" spans="1:24" x14ac:dyDescent="0.25">
      <c r="A56" s="40"/>
      <c r="B56" s="148"/>
      <c r="C56" s="154"/>
      <c r="D56" s="154"/>
      <c r="E56" s="154"/>
      <c r="F56" s="154"/>
      <c r="G56" s="154"/>
      <c r="H56" s="154"/>
      <c r="I56" s="154"/>
      <c r="J56" s="154"/>
      <c r="K56" s="154"/>
      <c r="L56" s="154"/>
      <c r="M56" s="154"/>
      <c r="N56" s="154"/>
      <c r="O56" s="154"/>
      <c r="P56" s="154"/>
      <c r="Q56" s="154"/>
      <c r="R56" s="154"/>
      <c r="S56" s="154"/>
      <c r="T56" s="154"/>
      <c r="U56" s="154"/>
      <c r="V56" s="154"/>
      <c r="W56" s="40"/>
      <c r="X56" s="84"/>
    </row>
    <row r="57" spans="1:24" x14ac:dyDescent="0.25">
      <c r="A57" s="40"/>
      <c r="B57" s="148"/>
      <c r="C57" s="154"/>
      <c r="D57" s="154"/>
      <c r="E57" s="154"/>
      <c r="F57" s="154"/>
      <c r="G57" s="154"/>
      <c r="H57" s="154"/>
      <c r="I57" s="154"/>
      <c r="J57" s="154"/>
      <c r="K57" s="154"/>
      <c r="L57" s="154"/>
      <c r="M57" s="154"/>
      <c r="N57" s="154"/>
      <c r="O57" s="154"/>
      <c r="P57" s="154"/>
      <c r="Q57" s="154"/>
      <c r="R57" s="154"/>
      <c r="S57" s="154"/>
      <c r="T57" s="154"/>
      <c r="U57" s="154"/>
      <c r="V57" s="154"/>
      <c r="W57" s="40"/>
      <c r="X57" s="84"/>
    </row>
    <row r="58" spans="1:24" x14ac:dyDescent="0.25">
      <c r="A58" s="40"/>
      <c r="B58" s="148"/>
      <c r="C58" s="154"/>
      <c r="D58" s="154"/>
      <c r="E58" s="154"/>
      <c r="F58" s="154"/>
      <c r="G58" s="154"/>
      <c r="H58" s="154"/>
      <c r="I58" s="154"/>
      <c r="J58" s="154"/>
      <c r="K58" s="154"/>
      <c r="L58" s="154"/>
      <c r="M58" s="154"/>
      <c r="N58" s="154"/>
      <c r="O58" s="154"/>
      <c r="P58" s="154"/>
      <c r="Q58" s="154"/>
      <c r="R58" s="154"/>
      <c r="S58" s="154"/>
      <c r="T58" s="154"/>
      <c r="U58" s="154"/>
      <c r="V58" s="154"/>
      <c r="W58" s="40"/>
      <c r="X58" s="84" t="s">
        <v>213</v>
      </c>
    </row>
    <row r="59" spans="1:24" x14ac:dyDescent="0.25">
      <c r="A59" s="40"/>
      <c r="B59" s="148"/>
      <c r="C59" s="154"/>
      <c r="D59" s="154"/>
      <c r="E59" s="154"/>
      <c r="F59" s="154"/>
      <c r="G59" s="154"/>
      <c r="H59" s="154"/>
      <c r="I59" s="154"/>
      <c r="J59" s="154"/>
      <c r="K59" s="154"/>
      <c r="L59" s="154"/>
      <c r="M59" s="154"/>
      <c r="N59" s="154"/>
      <c r="O59" s="154"/>
      <c r="P59" s="154"/>
      <c r="Q59" s="154"/>
      <c r="R59" s="154"/>
      <c r="S59" s="154"/>
      <c r="T59" s="154"/>
      <c r="U59" s="154"/>
      <c r="V59" s="154"/>
      <c r="W59" s="40"/>
      <c r="X59" s="84"/>
    </row>
    <row r="60" spans="1:24" x14ac:dyDescent="0.25">
      <c r="A60" s="40"/>
      <c r="B60" s="148"/>
      <c r="C60" s="155"/>
      <c r="D60" s="155"/>
      <c r="E60" s="155"/>
      <c r="F60" s="155"/>
      <c r="G60" s="155"/>
      <c r="H60" s="155"/>
      <c r="I60" s="155"/>
      <c r="J60" s="155"/>
      <c r="K60" s="155"/>
      <c r="L60" s="155"/>
      <c r="M60" s="155"/>
      <c r="N60" s="155"/>
      <c r="O60" s="155"/>
      <c r="P60" s="155"/>
      <c r="Q60" s="155"/>
      <c r="R60" s="155"/>
      <c r="S60" s="155"/>
      <c r="T60" s="155"/>
      <c r="U60" s="155"/>
      <c r="V60" s="155"/>
      <c r="W60" s="151"/>
      <c r="X60" s="84"/>
    </row>
    <row r="61" spans="1:24" x14ac:dyDescent="0.25">
      <c r="A61" s="40"/>
      <c r="B61" s="148"/>
      <c r="C61" s="154"/>
      <c r="D61" s="154"/>
      <c r="E61" s="154"/>
      <c r="F61" s="154"/>
      <c r="G61" s="154"/>
      <c r="H61" s="154"/>
      <c r="I61" s="154"/>
      <c r="J61" s="154"/>
      <c r="K61" s="154"/>
      <c r="L61" s="154"/>
      <c r="M61" s="154"/>
      <c r="N61" s="154"/>
      <c r="O61" s="154"/>
      <c r="P61" s="154"/>
      <c r="Q61" s="154"/>
      <c r="R61" s="154"/>
      <c r="S61" s="154"/>
      <c r="T61" s="154"/>
      <c r="U61" s="154"/>
      <c r="V61" s="154"/>
      <c r="W61" s="40"/>
      <c r="X61" s="84"/>
    </row>
    <row r="62" spans="1:24" ht="14.1" customHeight="1" x14ac:dyDescent="0.25">
      <c r="A62" s="40"/>
      <c r="B62" s="148"/>
      <c r="C62" s="154"/>
      <c r="D62" s="154"/>
      <c r="E62" s="154"/>
      <c r="F62" s="154"/>
      <c r="G62" s="154"/>
      <c r="H62" s="154"/>
      <c r="I62" s="154"/>
      <c r="J62" s="154"/>
      <c r="K62" s="154"/>
      <c r="L62" s="154"/>
      <c r="M62" s="154"/>
      <c r="N62" s="154"/>
      <c r="O62" s="154"/>
      <c r="P62" s="154"/>
      <c r="Q62" s="154"/>
      <c r="R62" s="154"/>
      <c r="S62" s="154"/>
      <c r="T62" s="154"/>
      <c r="U62" s="154"/>
      <c r="V62" s="154"/>
      <c r="W62" s="40"/>
      <c r="X62" s="84"/>
    </row>
    <row r="63" spans="1:24" x14ac:dyDescent="0.25">
      <c r="A63" s="40"/>
      <c r="B63" s="148"/>
      <c r="C63" s="154"/>
      <c r="D63" s="154"/>
      <c r="E63" s="154"/>
      <c r="F63" s="154"/>
      <c r="G63" s="154"/>
      <c r="H63" s="154"/>
      <c r="I63" s="154"/>
      <c r="J63" s="154"/>
      <c r="K63" s="154"/>
      <c r="L63" s="154"/>
      <c r="M63" s="154"/>
      <c r="N63" s="154"/>
      <c r="O63" s="154"/>
      <c r="P63" s="154"/>
      <c r="Q63" s="154"/>
      <c r="R63" s="154"/>
      <c r="S63" s="154"/>
      <c r="T63" s="154"/>
      <c r="U63" s="154"/>
      <c r="V63" s="154"/>
      <c r="W63" s="40"/>
      <c r="X63" s="84"/>
    </row>
    <row r="64" spans="1:24" x14ac:dyDescent="0.25">
      <c r="A64" s="40"/>
      <c r="B64" s="148"/>
      <c r="C64" s="154"/>
      <c r="D64" s="154"/>
      <c r="E64" s="154"/>
      <c r="F64" s="154"/>
      <c r="G64" s="154"/>
      <c r="H64" s="154"/>
      <c r="I64" s="154"/>
      <c r="J64" s="154"/>
      <c r="K64" s="154"/>
      <c r="L64" s="154"/>
      <c r="M64" s="154"/>
      <c r="N64" s="154"/>
      <c r="O64" s="154"/>
      <c r="P64" s="154"/>
      <c r="Q64" s="154"/>
      <c r="R64" s="154"/>
      <c r="S64" s="154"/>
      <c r="T64" s="154"/>
      <c r="U64" s="154"/>
      <c r="V64" s="154"/>
      <c r="W64" s="40"/>
      <c r="X64" s="84"/>
    </row>
    <row r="65" spans="1:24" x14ac:dyDescent="0.25">
      <c r="A65" s="40"/>
      <c r="B65" s="148"/>
      <c r="C65" s="152"/>
      <c r="D65" s="152"/>
      <c r="E65" s="152"/>
      <c r="F65" s="152"/>
      <c r="G65" s="152"/>
      <c r="H65" s="152"/>
      <c r="I65" s="152"/>
      <c r="J65" s="152"/>
      <c r="K65" s="152"/>
      <c r="L65" s="152"/>
      <c r="M65" s="152"/>
      <c r="N65" s="152"/>
      <c r="O65" s="152"/>
      <c r="P65" s="152"/>
      <c r="Q65" s="152"/>
      <c r="R65" s="152"/>
      <c r="S65" s="152"/>
      <c r="T65" s="152"/>
      <c r="U65" s="152"/>
      <c r="V65" s="152"/>
      <c r="W65" s="153"/>
      <c r="X65" s="84"/>
    </row>
    <row r="66" spans="1:24" x14ac:dyDescent="0.25">
      <c r="A66" s="40"/>
      <c r="B66" s="148"/>
      <c r="C66" s="152"/>
      <c r="D66" s="152"/>
      <c r="E66" s="152"/>
      <c r="F66" s="152"/>
      <c r="G66" s="152"/>
      <c r="H66" s="152"/>
      <c r="I66" s="152"/>
      <c r="J66" s="152"/>
      <c r="K66" s="152"/>
      <c r="L66" s="152"/>
      <c r="M66" s="152"/>
      <c r="N66" s="152"/>
      <c r="O66" s="152"/>
      <c r="P66" s="152"/>
      <c r="Q66" s="152"/>
      <c r="R66" s="152"/>
      <c r="S66" s="152"/>
      <c r="T66" s="152"/>
      <c r="U66" s="152"/>
      <c r="V66" s="152"/>
      <c r="W66" s="153"/>
      <c r="X66" s="84"/>
    </row>
    <row r="67" spans="1:24" x14ac:dyDescent="0.25">
      <c r="A67" s="40"/>
      <c r="B67" s="148"/>
      <c r="C67" s="154"/>
      <c r="D67" s="154"/>
      <c r="E67" s="154"/>
      <c r="F67" s="154"/>
      <c r="G67" s="154"/>
      <c r="H67" s="154"/>
      <c r="I67" s="154"/>
      <c r="J67" s="154"/>
      <c r="K67" s="154"/>
      <c r="L67" s="154"/>
      <c r="M67" s="154"/>
      <c r="N67" s="154"/>
      <c r="O67" s="154"/>
      <c r="P67" s="154"/>
      <c r="Q67" s="154"/>
      <c r="R67" s="154"/>
      <c r="S67" s="154"/>
      <c r="T67" s="154"/>
      <c r="U67" s="154"/>
      <c r="V67" s="154"/>
      <c r="W67" s="40"/>
      <c r="X67" s="84"/>
    </row>
    <row r="68" spans="1:24" x14ac:dyDescent="0.25">
      <c r="A68" s="40"/>
      <c r="B68" s="148"/>
      <c r="C68" s="154"/>
      <c r="D68" s="154"/>
      <c r="E68" s="154"/>
      <c r="F68" s="154"/>
      <c r="G68" s="154"/>
      <c r="H68" s="154"/>
      <c r="I68" s="154"/>
      <c r="J68" s="154"/>
      <c r="K68" s="154"/>
      <c r="L68" s="154"/>
      <c r="M68" s="154"/>
      <c r="N68" s="154"/>
      <c r="O68" s="154"/>
      <c r="P68" s="154"/>
      <c r="Q68" s="154"/>
      <c r="R68" s="154"/>
      <c r="S68" s="154"/>
      <c r="T68" s="154"/>
      <c r="U68" s="154"/>
      <c r="V68" s="154"/>
      <c r="W68" s="40"/>
      <c r="X68" s="84"/>
    </row>
    <row r="69" spans="1:24" x14ac:dyDescent="0.25">
      <c r="A69" s="40"/>
      <c r="B69" s="148"/>
      <c r="C69" s="154"/>
      <c r="D69" s="154"/>
      <c r="E69" s="154"/>
      <c r="F69" s="154"/>
      <c r="G69" s="154"/>
      <c r="H69" s="154"/>
      <c r="I69" s="154"/>
      <c r="J69" s="154"/>
      <c r="K69" s="154"/>
      <c r="L69" s="154"/>
      <c r="M69" s="154"/>
      <c r="N69" s="154"/>
      <c r="O69" s="154"/>
      <c r="P69" s="154"/>
      <c r="Q69" s="154"/>
      <c r="R69" s="154"/>
      <c r="S69" s="154"/>
      <c r="T69" s="154"/>
      <c r="U69" s="154"/>
      <c r="V69" s="154"/>
      <c r="W69" s="40"/>
      <c r="X69" s="84"/>
    </row>
    <row r="70" spans="1:24" x14ac:dyDescent="0.25">
      <c r="A70" s="40"/>
      <c r="B70" s="148"/>
      <c r="C70" s="152"/>
      <c r="D70" s="152"/>
      <c r="E70" s="152"/>
      <c r="F70" s="152"/>
      <c r="G70" s="152"/>
      <c r="H70" s="152"/>
      <c r="I70" s="152"/>
      <c r="J70" s="152"/>
      <c r="K70" s="152"/>
      <c r="L70" s="152"/>
      <c r="M70" s="152"/>
      <c r="N70" s="152"/>
      <c r="O70" s="152"/>
      <c r="P70" s="152"/>
      <c r="Q70" s="152"/>
      <c r="R70" s="152"/>
      <c r="S70" s="152"/>
      <c r="T70" s="152"/>
      <c r="U70" s="152"/>
      <c r="V70" s="152"/>
      <c r="W70" s="153"/>
      <c r="X70" s="84"/>
    </row>
    <row r="71" spans="1:24" x14ac:dyDescent="0.25">
      <c r="A71" s="40"/>
      <c r="B71" s="148"/>
      <c r="C71" s="152"/>
      <c r="D71" s="152"/>
      <c r="E71" s="152"/>
      <c r="F71" s="152"/>
      <c r="G71" s="152"/>
      <c r="H71" s="152"/>
      <c r="I71" s="152"/>
      <c r="J71" s="152"/>
      <c r="K71" s="152"/>
      <c r="L71" s="152"/>
      <c r="M71" s="152"/>
      <c r="N71" s="152"/>
      <c r="O71" s="152"/>
      <c r="P71" s="152"/>
      <c r="Q71" s="152"/>
      <c r="R71" s="152"/>
      <c r="S71" s="152"/>
      <c r="T71" s="152"/>
      <c r="U71" s="152"/>
      <c r="V71" s="152"/>
      <c r="W71" s="153"/>
      <c r="X71" s="84"/>
    </row>
    <row r="72" spans="1:24" x14ac:dyDescent="0.25">
      <c r="A72" s="40"/>
      <c r="B72" s="148"/>
      <c r="C72" s="152"/>
      <c r="D72" s="152"/>
      <c r="E72" s="152"/>
      <c r="F72" s="152"/>
      <c r="G72" s="152"/>
      <c r="H72" s="152"/>
      <c r="I72" s="152"/>
      <c r="J72" s="152"/>
      <c r="K72" s="152"/>
      <c r="L72" s="152"/>
      <c r="M72" s="152"/>
      <c r="N72" s="152"/>
      <c r="O72" s="152"/>
      <c r="P72" s="152"/>
      <c r="Q72" s="152"/>
      <c r="R72" s="152"/>
      <c r="S72" s="152"/>
      <c r="T72" s="152"/>
      <c r="U72" s="152"/>
      <c r="V72" s="152"/>
      <c r="W72" s="153"/>
      <c r="X72" s="84"/>
    </row>
    <row r="73" spans="1:24" x14ac:dyDescent="0.25">
      <c r="A73" s="40"/>
      <c r="B73" s="148"/>
      <c r="C73" s="154"/>
      <c r="D73" s="154"/>
      <c r="E73" s="154"/>
      <c r="F73" s="154"/>
      <c r="G73" s="154"/>
      <c r="H73" s="154"/>
      <c r="I73" s="154"/>
      <c r="J73" s="154"/>
      <c r="K73" s="154"/>
      <c r="L73" s="154"/>
      <c r="M73" s="154"/>
      <c r="N73" s="154"/>
      <c r="O73" s="154"/>
      <c r="P73" s="154"/>
      <c r="Q73" s="154"/>
      <c r="R73" s="154"/>
      <c r="S73" s="154"/>
      <c r="T73" s="154"/>
      <c r="U73" s="154"/>
      <c r="V73" s="154"/>
      <c r="W73" s="40"/>
      <c r="X73" s="84"/>
    </row>
    <row r="74" spans="1:24" x14ac:dyDescent="0.25">
      <c r="A74" s="40"/>
      <c r="B74" s="148"/>
      <c r="C74" s="154"/>
      <c r="D74" s="154"/>
      <c r="E74" s="154"/>
      <c r="F74" s="154"/>
      <c r="G74" s="154"/>
      <c r="H74" s="154"/>
      <c r="I74" s="154"/>
      <c r="J74" s="154"/>
      <c r="K74" s="154"/>
      <c r="L74" s="154"/>
      <c r="M74" s="154"/>
      <c r="N74" s="154"/>
      <c r="O74" s="154"/>
      <c r="P74" s="154"/>
      <c r="Q74" s="154"/>
      <c r="R74" s="154"/>
      <c r="S74" s="154"/>
      <c r="T74" s="154"/>
      <c r="U74" s="154"/>
      <c r="V74" s="154"/>
      <c r="W74" s="40"/>
      <c r="X74" s="84" t="s">
        <v>212</v>
      </c>
    </row>
    <row r="75" spans="1:24" x14ac:dyDescent="0.25">
      <c r="A75" s="40"/>
      <c r="B75" s="148"/>
      <c r="C75" s="154"/>
      <c r="D75" s="154"/>
      <c r="E75" s="154"/>
      <c r="F75" s="154"/>
      <c r="G75" s="154"/>
      <c r="H75" s="154"/>
      <c r="I75" s="154"/>
      <c r="J75" s="154"/>
      <c r="K75" s="154"/>
      <c r="L75" s="154"/>
      <c r="M75" s="154"/>
      <c r="N75" s="154"/>
      <c r="O75" s="154"/>
      <c r="P75" s="154"/>
      <c r="Q75" s="154"/>
      <c r="R75" s="154"/>
      <c r="S75" s="154"/>
      <c r="T75" s="154"/>
      <c r="U75" s="154"/>
      <c r="V75" s="154"/>
      <c r="W75" s="40"/>
      <c r="X75" s="84"/>
    </row>
    <row r="76" spans="1:24" x14ac:dyDescent="0.25">
      <c r="A76" s="40"/>
      <c r="B76" s="148"/>
      <c r="C76" s="154"/>
      <c r="D76" s="154"/>
      <c r="E76" s="154"/>
      <c r="F76" s="154"/>
      <c r="G76" s="154"/>
      <c r="H76" s="154"/>
      <c r="I76" s="154"/>
      <c r="J76" s="154"/>
      <c r="K76" s="154"/>
      <c r="L76" s="154"/>
      <c r="M76" s="154"/>
      <c r="N76" s="154"/>
      <c r="O76" s="154"/>
      <c r="P76" s="154"/>
      <c r="Q76" s="154"/>
      <c r="R76" s="154"/>
      <c r="S76" s="154"/>
      <c r="T76" s="154"/>
      <c r="U76" s="154"/>
      <c r="V76" s="154"/>
      <c r="W76" s="40"/>
      <c r="X76" s="84"/>
    </row>
    <row r="77" spans="1:24" x14ac:dyDescent="0.25">
      <c r="A77" s="40"/>
      <c r="B77" s="148"/>
      <c r="C77" s="154"/>
      <c r="D77" s="154"/>
      <c r="E77" s="154"/>
      <c r="F77" s="154"/>
      <c r="G77" s="154"/>
      <c r="H77" s="154"/>
      <c r="I77" s="154"/>
      <c r="J77" s="154"/>
      <c r="K77" s="154"/>
      <c r="L77" s="154"/>
      <c r="M77" s="154"/>
      <c r="N77" s="154"/>
      <c r="O77" s="154"/>
      <c r="P77" s="154"/>
      <c r="Q77" s="154"/>
      <c r="R77" s="154"/>
      <c r="S77" s="154"/>
      <c r="T77" s="154"/>
      <c r="U77" s="154"/>
      <c r="V77" s="154"/>
      <c r="W77" s="40"/>
      <c r="X77" s="84"/>
    </row>
    <row r="78" spans="1:24" x14ac:dyDescent="0.25">
      <c r="A78" s="40"/>
      <c r="B78" s="148"/>
      <c r="C78" s="154"/>
      <c r="D78" s="154"/>
      <c r="E78" s="154"/>
      <c r="F78" s="154"/>
      <c r="G78" s="154"/>
      <c r="H78" s="154"/>
      <c r="I78" s="154"/>
      <c r="J78" s="154"/>
      <c r="K78" s="154"/>
      <c r="L78" s="154"/>
      <c r="M78" s="154"/>
      <c r="N78" s="154"/>
      <c r="O78" s="154"/>
      <c r="P78" s="154"/>
      <c r="Q78" s="154"/>
      <c r="R78" s="154"/>
      <c r="S78" s="154"/>
      <c r="T78" s="154"/>
      <c r="U78" s="154"/>
      <c r="V78" s="154"/>
      <c r="W78" s="40"/>
      <c r="X78" s="84"/>
    </row>
    <row r="79" spans="1:24" x14ac:dyDescent="0.25">
      <c r="A79" s="40"/>
      <c r="B79" s="148"/>
      <c r="C79" s="154"/>
      <c r="D79" s="154"/>
      <c r="E79" s="154"/>
      <c r="F79" s="154"/>
      <c r="G79" s="154"/>
      <c r="H79" s="154"/>
      <c r="I79" s="154"/>
      <c r="J79" s="154"/>
      <c r="K79" s="154"/>
      <c r="L79" s="154"/>
      <c r="M79" s="154"/>
      <c r="N79" s="154"/>
      <c r="O79" s="154"/>
      <c r="P79" s="154"/>
      <c r="Q79" s="154"/>
      <c r="R79" s="154"/>
      <c r="S79" s="154"/>
      <c r="T79" s="154"/>
      <c r="U79" s="154"/>
      <c r="V79" s="154"/>
      <c r="W79" s="40"/>
      <c r="X79" s="84"/>
    </row>
    <row r="80" spans="1:24" x14ac:dyDescent="0.25">
      <c r="A80" s="40"/>
      <c r="B80" s="148"/>
      <c r="C80" s="154"/>
      <c r="D80" s="154"/>
      <c r="E80" s="154"/>
      <c r="F80" s="154"/>
      <c r="G80" s="154"/>
      <c r="H80" s="154"/>
      <c r="I80" s="154"/>
      <c r="J80" s="154"/>
      <c r="K80" s="154"/>
      <c r="L80" s="154"/>
      <c r="M80" s="154"/>
      <c r="N80" s="154"/>
      <c r="O80" s="154"/>
      <c r="P80" s="154"/>
      <c r="Q80" s="154"/>
      <c r="R80" s="154"/>
      <c r="S80" s="154"/>
      <c r="T80" s="154"/>
      <c r="U80" s="154"/>
      <c r="V80" s="154"/>
      <c r="W80" s="40"/>
      <c r="X80" s="84"/>
    </row>
    <row r="81" spans="1:36" x14ac:dyDescent="0.25">
      <c r="A81" s="40"/>
      <c r="B81" s="148"/>
      <c r="C81" s="154"/>
      <c r="D81" s="154"/>
      <c r="E81" s="154"/>
      <c r="F81" s="154"/>
      <c r="G81" s="154"/>
      <c r="H81" s="154"/>
      <c r="I81" s="154"/>
      <c r="J81" s="154"/>
      <c r="K81" s="154"/>
      <c r="L81" s="154"/>
      <c r="M81" s="154"/>
      <c r="N81" s="154"/>
      <c r="O81" s="154"/>
      <c r="P81" s="154"/>
      <c r="Q81" s="154"/>
      <c r="R81" s="154"/>
      <c r="S81" s="154"/>
      <c r="T81" s="154"/>
      <c r="U81" s="154"/>
      <c r="V81" s="154"/>
      <c r="W81" s="40"/>
      <c r="X81" s="84"/>
    </row>
    <row r="82" spans="1:36" x14ac:dyDescent="0.25">
      <c r="A82" s="40"/>
      <c r="B82" s="148"/>
      <c r="C82" s="152"/>
      <c r="D82" s="152"/>
      <c r="E82" s="152"/>
      <c r="F82" s="152"/>
      <c r="G82" s="152"/>
      <c r="H82" s="152"/>
      <c r="I82" s="152"/>
      <c r="J82" s="152"/>
      <c r="K82" s="152"/>
      <c r="L82" s="152"/>
      <c r="M82" s="152"/>
      <c r="N82" s="152"/>
      <c r="O82" s="152"/>
      <c r="P82" s="152"/>
      <c r="Q82" s="152"/>
      <c r="R82" s="152"/>
      <c r="S82" s="152"/>
      <c r="T82" s="152"/>
      <c r="U82" s="152"/>
      <c r="V82" s="152"/>
      <c r="W82" s="153"/>
      <c r="X82" s="84"/>
    </row>
    <row r="83" spans="1:36" x14ac:dyDescent="0.25">
      <c r="A83" s="40"/>
      <c r="B83" s="148"/>
      <c r="C83" s="152"/>
      <c r="D83" s="152"/>
      <c r="E83" s="152"/>
      <c r="F83" s="152"/>
      <c r="G83" s="152"/>
      <c r="H83" s="152"/>
      <c r="I83" s="152"/>
      <c r="J83" s="152"/>
      <c r="K83" s="152"/>
      <c r="L83" s="152"/>
      <c r="M83" s="152"/>
      <c r="N83" s="152"/>
      <c r="O83" s="152"/>
      <c r="P83" s="152"/>
      <c r="Q83" s="152"/>
      <c r="R83" s="152"/>
      <c r="S83" s="152"/>
      <c r="T83" s="152"/>
      <c r="U83" s="152"/>
      <c r="V83" s="152"/>
      <c r="W83" s="153"/>
      <c r="X83" s="84"/>
    </row>
    <row r="84" spans="1:36" x14ac:dyDescent="0.25">
      <c r="A84" s="40"/>
      <c r="B84" s="148"/>
      <c r="C84" s="152"/>
      <c r="D84" s="152"/>
      <c r="E84" s="152"/>
      <c r="F84" s="152"/>
      <c r="G84" s="152"/>
      <c r="H84" s="152"/>
      <c r="I84" s="152"/>
      <c r="J84" s="152"/>
      <c r="K84" s="152"/>
      <c r="L84" s="152"/>
      <c r="M84" s="152"/>
      <c r="N84" s="152"/>
      <c r="O84" s="152"/>
      <c r="P84" s="152"/>
      <c r="Q84" s="152"/>
      <c r="R84" s="152"/>
      <c r="S84" s="152"/>
      <c r="T84" s="152"/>
      <c r="U84" s="152"/>
      <c r="V84" s="152"/>
      <c r="W84" s="153"/>
      <c r="X84" s="84"/>
    </row>
    <row r="85" spans="1:36" x14ac:dyDescent="0.25">
      <c r="A85" s="40"/>
      <c r="B85" s="148"/>
      <c r="C85" s="152"/>
      <c r="D85" s="152"/>
      <c r="E85" s="152"/>
      <c r="F85" s="152"/>
      <c r="G85" s="152"/>
      <c r="H85" s="152"/>
      <c r="I85" s="152"/>
      <c r="J85" s="152"/>
      <c r="K85" s="152"/>
      <c r="L85" s="152"/>
      <c r="M85" s="152"/>
      <c r="N85" s="152"/>
      <c r="O85" s="152"/>
      <c r="P85" s="152"/>
      <c r="Q85" s="152"/>
      <c r="R85" s="152"/>
      <c r="S85" s="152"/>
      <c r="T85" s="152"/>
      <c r="U85" s="152"/>
      <c r="V85" s="152"/>
      <c r="W85" s="153"/>
      <c r="X85" s="84"/>
    </row>
    <row r="86" spans="1:36" x14ac:dyDescent="0.25">
      <c r="A86" s="40"/>
      <c r="B86" s="148"/>
      <c r="C86" s="152"/>
      <c r="D86" s="152"/>
      <c r="E86" s="152"/>
      <c r="F86" s="152"/>
      <c r="G86" s="152"/>
      <c r="H86" s="152"/>
      <c r="I86" s="152"/>
      <c r="J86" s="152"/>
      <c r="K86" s="152"/>
      <c r="L86" s="152"/>
      <c r="M86" s="152"/>
      <c r="N86" s="152"/>
      <c r="O86" s="152"/>
      <c r="P86" s="152"/>
      <c r="Q86" s="152"/>
      <c r="R86" s="152"/>
      <c r="S86" s="152"/>
      <c r="T86" s="152"/>
      <c r="U86" s="152"/>
      <c r="V86" s="152"/>
      <c r="W86" s="153"/>
      <c r="X86" s="84"/>
    </row>
    <row r="87" spans="1:36" x14ac:dyDescent="0.25">
      <c r="A87" s="40"/>
      <c r="B87" s="148"/>
      <c r="C87" s="152"/>
      <c r="D87" s="152"/>
      <c r="E87" s="152"/>
      <c r="F87" s="152"/>
      <c r="G87" s="152"/>
      <c r="H87" s="152"/>
      <c r="I87" s="152"/>
      <c r="J87" s="152"/>
      <c r="K87" s="152"/>
      <c r="L87" s="152"/>
      <c r="M87" s="152"/>
      <c r="N87" s="152"/>
      <c r="O87" s="152"/>
      <c r="P87" s="152"/>
      <c r="Q87" s="152"/>
      <c r="R87" s="152"/>
      <c r="S87" s="152"/>
      <c r="T87" s="152"/>
      <c r="U87" s="152"/>
      <c r="V87" s="152"/>
      <c r="W87" s="153"/>
      <c r="X87" s="84"/>
    </row>
    <row r="88" spans="1:36" x14ac:dyDescent="0.25">
      <c r="A88" s="40"/>
      <c r="B88" s="148"/>
      <c r="C88" s="152"/>
      <c r="D88" s="152"/>
      <c r="E88" s="152"/>
      <c r="F88" s="152"/>
      <c r="G88" s="152"/>
      <c r="H88" s="152"/>
      <c r="I88" s="152"/>
      <c r="J88" s="152"/>
      <c r="K88" s="152"/>
      <c r="L88" s="152"/>
      <c r="M88" s="152"/>
      <c r="N88" s="152"/>
      <c r="O88" s="152"/>
      <c r="P88" s="152"/>
      <c r="Q88" s="152"/>
      <c r="R88" s="152"/>
      <c r="S88" s="152"/>
      <c r="T88" s="152"/>
      <c r="U88" s="152"/>
      <c r="V88" s="152"/>
      <c r="W88" s="153"/>
      <c r="X88" s="84"/>
    </row>
    <row r="89" spans="1:36" x14ac:dyDescent="0.25">
      <c r="A89" s="40"/>
      <c r="B89" s="148"/>
      <c r="C89" s="154"/>
      <c r="D89" s="154"/>
      <c r="E89" s="154"/>
      <c r="F89" s="154"/>
      <c r="G89" s="154"/>
      <c r="H89" s="154"/>
      <c r="I89" s="154"/>
      <c r="J89" s="154"/>
      <c r="K89" s="154"/>
      <c r="L89" s="154"/>
      <c r="M89" s="154"/>
      <c r="N89" s="154"/>
      <c r="O89" s="154"/>
      <c r="P89" s="154"/>
      <c r="Q89" s="154"/>
      <c r="R89" s="154"/>
      <c r="S89" s="154"/>
      <c r="T89" s="154"/>
      <c r="U89" s="154"/>
      <c r="V89" s="154"/>
      <c r="W89" s="40"/>
      <c r="X89" s="84"/>
    </row>
    <row r="90" spans="1:36" x14ac:dyDescent="0.25">
      <c r="A90" s="40"/>
      <c r="B90" s="148"/>
      <c r="C90" s="154"/>
      <c r="D90" s="154"/>
      <c r="E90" s="154"/>
      <c r="F90" s="154"/>
      <c r="G90" s="154"/>
      <c r="H90" s="154"/>
      <c r="I90" s="154"/>
      <c r="J90" s="154"/>
      <c r="K90" s="154"/>
      <c r="L90" s="154"/>
      <c r="M90" s="154"/>
      <c r="N90" s="154"/>
      <c r="O90" s="154"/>
      <c r="P90" s="154"/>
      <c r="Q90" s="154"/>
      <c r="R90" s="154"/>
      <c r="S90" s="154"/>
      <c r="T90" s="154"/>
      <c r="U90" s="154"/>
      <c r="V90" s="154"/>
      <c r="W90" s="40"/>
      <c r="X90" s="84"/>
    </row>
    <row r="91" spans="1:36" x14ac:dyDescent="0.25">
      <c r="A91" s="40"/>
      <c r="B91" s="148"/>
      <c r="C91" s="155"/>
      <c r="D91" s="155"/>
      <c r="E91" s="155"/>
      <c r="F91" s="155"/>
      <c r="G91" s="155"/>
      <c r="H91" s="155"/>
      <c r="I91" s="155"/>
      <c r="J91" s="155"/>
      <c r="K91" s="155"/>
      <c r="L91" s="155"/>
      <c r="M91" s="155"/>
      <c r="N91" s="155"/>
      <c r="O91" s="155"/>
      <c r="P91" s="155"/>
      <c r="Q91" s="155"/>
      <c r="R91" s="155"/>
      <c r="S91" s="155"/>
      <c r="T91" s="155"/>
      <c r="U91" s="155"/>
      <c r="V91" s="155"/>
      <c r="W91" s="151"/>
      <c r="X91" s="84"/>
    </row>
    <row r="92" spans="1:36" x14ac:dyDescent="0.25">
      <c r="A92" s="40"/>
      <c r="B92" s="148"/>
      <c r="C92" s="154"/>
      <c r="D92" s="154"/>
      <c r="E92" s="154"/>
      <c r="F92" s="154"/>
      <c r="G92" s="154"/>
      <c r="H92" s="154"/>
      <c r="I92" s="154"/>
      <c r="J92" s="154"/>
      <c r="K92" s="154"/>
      <c r="L92" s="154"/>
      <c r="M92" s="154"/>
      <c r="N92" s="154"/>
      <c r="O92" s="154"/>
      <c r="P92" s="154"/>
      <c r="Q92" s="154"/>
      <c r="R92" s="154"/>
      <c r="S92" s="154"/>
      <c r="T92" s="154"/>
      <c r="U92" s="154"/>
      <c r="V92" s="154"/>
      <c r="W92" s="40"/>
      <c r="X92" s="84"/>
    </row>
    <row r="93" spans="1:36" x14ac:dyDescent="0.25">
      <c r="A93" s="40"/>
      <c r="B93" s="148"/>
      <c r="C93" s="154"/>
      <c r="D93" s="154"/>
      <c r="E93" s="154"/>
      <c r="F93" s="154"/>
      <c r="G93" s="154"/>
      <c r="H93" s="154"/>
      <c r="I93" s="154"/>
      <c r="J93" s="154"/>
      <c r="K93" s="154"/>
      <c r="L93" s="154"/>
      <c r="M93" s="154"/>
      <c r="N93" s="154"/>
      <c r="O93" s="154"/>
      <c r="P93" s="154"/>
      <c r="Q93" s="154"/>
      <c r="R93" s="154"/>
      <c r="S93" s="154"/>
      <c r="T93" s="154"/>
      <c r="U93" s="154"/>
      <c r="V93" s="154"/>
      <c r="W93" s="40"/>
      <c r="X93" s="84"/>
    </row>
    <row r="94" spans="1:36" ht="15.75" thickBot="1" x14ac:dyDescent="0.3">
      <c r="A94" s="40"/>
      <c r="B94" s="148"/>
      <c r="C94" s="154"/>
      <c r="D94" s="154"/>
      <c r="E94" s="154"/>
      <c r="F94" s="154"/>
      <c r="G94" s="154"/>
      <c r="H94" s="154"/>
      <c r="I94" s="154"/>
      <c r="J94" s="154"/>
      <c r="K94" s="154"/>
      <c r="L94" s="154"/>
      <c r="M94" s="154"/>
      <c r="N94" s="154"/>
      <c r="O94" s="154"/>
      <c r="P94" s="154"/>
      <c r="Q94" s="154"/>
      <c r="R94" s="154"/>
      <c r="S94" s="154"/>
      <c r="T94" s="154"/>
      <c r="U94" s="154"/>
      <c r="V94" s="154"/>
      <c r="W94" s="40"/>
      <c r="X94" s="84"/>
      <c r="AC94" s="47"/>
      <c r="AD94" s="56"/>
      <c r="AE94" s="48"/>
      <c r="AJ94" s="45"/>
    </row>
    <row r="95" spans="1:36" x14ac:dyDescent="0.25">
      <c r="A95" s="40"/>
      <c r="B95" s="148"/>
      <c r="C95" s="154"/>
      <c r="D95" s="154"/>
      <c r="E95" s="154"/>
      <c r="F95" s="154"/>
      <c r="G95" s="154"/>
      <c r="H95" s="154"/>
      <c r="I95" s="154"/>
      <c r="J95" s="154"/>
      <c r="K95" s="154"/>
      <c r="L95" s="154"/>
      <c r="M95" s="154"/>
      <c r="N95" s="154"/>
      <c r="O95" s="154"/>
      <c r="P95" s="154"/>
      <c r="Q95" s="154"/>
      <c r="R95" s="154"/>
      <c r="S95" s="154"/>
      <c r="T95" s="154"/>
      <c r="U95" s="154"/>
      <c r="V95" s="154"/>
      <c r="W95" s="40"/>
      <c r="X95" s="84"/>
      <c r="AJ95" s="45"/>
    </row>
    <row r="96" spans="1:36" x14ac:dyDescent="0.25">
      <c r="A96" s="40"/>
      <c r="B96" s="148"/>
      <c r="C96" s="152"/>
      <c r="D96" s="152"/>
      <c r="E96" s="152"/>
      <c r="F96" s="152"/>
      <c r="G96" s="152"/>
      <c r="H96" s="152"/>
      <c r="I96" s="152"/>
      <c r="J96" s="152"/>
      <c r="K96" s="152"/>
      <c r="L96" s="152"/>
      <c r="M96" s="152"/>
      <c r="N96" s="152"/>
      <c r="O96" s="152"/>
      <c r="P96" s="152"/>
      <c r="Q96" s="152"/>
      <c r="R96" s="152"/>
      <c r="S96" s="152"/>
      <c r="T96" s="152"/>
      <c r="U96" s="152"/>
      <c r="V96" s="152"/>
      <c r="W96" s="153"/>
      <c r="X96" s="84"/>
      <c r="AJ96" s="45"/>
    </row>
    <row r="97" spans="1:36" x14ac:dyDescent="0.25">
      <c r="A97" s="40"/>
      <c r="B97" s="148"/>
      <c r="C97" s="152"/>
      <c r="D97" s="152"/>
      <c r="E97" s="152"/>
      <c r="F97" s="152"/>
      <c r="G97" s="152"/>
      <c r="H97" s="152"/>
      <c r="I97" s="152"/>
      <c r="J97" s="152"/>
      <c r="K97" s="152"/>
      <c r="L97" s="152"/>
      <c r="M97" s="152"/>
      <c r="N97" s="152"/>
      <c r="O97" s="152"/>
      <c r="P97" s="152"/>
      <c r="Q97" s="152"/>
      <c r="R97" s="152"/>
      <c r="S97" s="152"/>
      <c r="T97" s="152"/>
      <c r="U97" s="152"/>
      <c r="V97" s="152"/>
      <c r="W97" s="153"/>
      <c r="X97" s="84"/>
      <c r="AJ97" s="45"/>
    </row>
    <row r="98" spans="1:36" x14ac:dyDescent="0.25">
      <c r="A98" s="40"/>
      <c r="B98" s="148"/>
      <c r="C98" s="152"/>
      <c r="D98" s="152"/>
      <c r="E98" s="152"/>
      <c r="F98" s="152"/>
      <c r="G98" s="152"/>
      <c r="H98" s="152"/>
      <c r="I98" s="152"/>
      <c r="J98" s="152"/>
      <c r="K98" s="152"/>
      <c r="L98" s="152"/>
      <c r="M98" s="152"/>
      <c r="N98" s="152"/>
      <c r="O98" s="152"/>
      <c r="P98" s="152"/>
      <c r="Q98" s="152"/>
      <c r="R98" s="152"/>
      <c r="S98" s="152"/>
      <c r="T98" s="152"/>
      <c r="U98" s="152"/>
      <c r="V98" s="152"/>
      <c r="W98" s="153"/>
      <c r="X98" s="84"/>
      <c r="AJ98" s="45"/>
    </row>
    <row r="99" spans="1:36" x14ac:dyDescent="0.25">
      <c r="A99" s="40"/>
      <c r="B99" s="148"/>
      <c r="C99" s="152"/>
      <c r="D99" s="152"/>
      <c r="E99" s="152"/>
      <c r="F99" s="152"/>
      <c r="G99" s="152"/>
      <c r="H99" s="152"/>
      <c r="I99" s="152"/>
      <c r="J99" s="152"/>
      <c r="K99" s="152"/>
      <c r="L99" s="152"/>
      <c r="M99" s="152"/>
      <c r="N99" s="152"/>
      <c r="O99" s="152"/>
      <c r="P99" s="152"/>
      <c r="Q99" s="152"/>
      <c r="R99" s="152"/>
      <c r="S99" s="152"/>
      <c r="T99" s="152"/>
      <c r="U99" s="152"/>
      <c r="V99" s="152"/>
      <c r="W99" s="153"/>
      <c r="X99" s="84"/>
      <c r="AJ99" s="45"/>
    </row>
    <row r="100" spans="1:36" x14ac:dyDescent="0.25">
      <c r="A100" s="40"/>
      <c r="B100" s="148"/>
      <c r="C100" s="152"/>
      <c r="D100" s="152"/>
      <c r="E100" s="152"/>
      <c r="F100" s="152"/>
      <c r="G100" s="152"/>
      <c r="H100" s="152"/>
      <c r="I100" s="152"/>
      <c r="J100" s="152"/>
      <c r="K100" s="152"/>
      <c r="L100" s="152"/>
      <c r="M100" s="152"/>
      <c r="N100" s="152"/>
      <c r="O100" s="152"/>
      <c r="P100" s="152"/>
      <c r="Q100" s="152"/>
      <c r="R100" s="152"/>
      <c r="S100" s="152"/>
      <c r="T100" s="152"/>
      <c r="U100" s="152"/>
      <c r="V100" s="152"/>
      <c r="W100" s="153"/>
      <c r="X100" s="84"/>
      <c r="AJ100" s="45"/>
    </row>
    <row r="101" spans="1:36" x14ac:dyDescent="0.25">
      <c r="A101" s="40"/>
      <c r="B101" s="148"/>
      <c r="C101" s="152"/>
      <c r="D101" s="152"/>
      <c r="E101" s="152"/>
      <c r="F101" s="152"/>
      <c r="G101" s="152"/>
      <c r="H101" s="152"/>
      <c r="I101" s="152"/>
      <c r="J101" s="152"/>
      <c r="K101" s="152"/>
      <c r="L101" s="152"/>
      <c r="M101" s="152"/>
      <c r="N101" s="152"/>
      <c r="O101" s="152"/>
      <c r="P101" s="152"/>
      <c r="Q101" s="152"/>
      <c r="R101" s="152"/>
      <c r="S101" s="152"/>
      <c r="T101" s="152"/>
      <c r="U101" s="152"/>
      <c r="V101" s="152"/>
      <c r="W101" s="153"/>
      <c r="X101" s="84"/>
    </row>
    <row r="102" spans="1:36" x14ac:dyDescent="0.25">
      <c r="A102" s="40"/>
      <c r="B102" s="148"/>
      <c r="C102" s="154"/>
      <c r="D102" s="154"/>
      <c r="E102" s="154"/>
      <c r="F102" s="154"/>
      <c r="G102" s="154"/>
      <c r="H102" s="154"/>
      <c r="I102" s="154"/>
      <c r="J102" s="154"/>
      <c r="K102" s="154"/>
      <c r="L102" s="154"/>
      <c r="M102" s="154"/>
      <c r="N102" s="154"/>
      <c r="O102" s="154"/>
      <c r="P102" s="154"/>
      <c r="Q102" s="154"/>
      <c r="R102" s="154"/>
      <c r="S102" s="154"/>
      <c r="T102" s="154"/>
      <c r="U102" s="154"/>
      <c r="V102" s="154"/>
      <c r="W102" s="40"/>
      <c r="X102" s="84"/>
    </row>
    <row r="103" spans="1:36" x14ac:dyDescent="0.25">
      <c r="A103" s="40"/>
      <c r="B103" s="148"/>
      <c r="C103" s="154"/>
      <c r="D103" s="154"/>
      <c r="E103" s="154"/>
      <c r="F103" s="154"/>
      <c r="G103" s="154"/>
      <c r="H103" s="154"/>
      <c r="I103" s="154"/>
      <c r="J103" s="154"/>
      <c r="K103" s="154"/>
      <c r="L103" s="154"/>
      <c r="M103" s="154"/>
      <c r="N103" s="154"/>
      <c r="O103" s="154"/>
      <c r="P103" s="154"/>
      <c r="Q103" s="154"/>
      <c r="R103" s="154"/>
      <c r="S103" s="154"/>
      <c r="T103" s="154"/>
      <c r="U103" s="154"/>
      <c r="V103" s="154"/>
      <c r="W103" s="40"/>
      <c r="X103" s="84"/>
    </row>
    <row r="104" spans="1:36" x14ac:dyDescent="0.25">
      <c r="A104" s="40"/>
      <c r="B104" s="148"/>
      <c r="C104" s="155"/>
      <c r="D104" s="155"/>
      <c r="E104" s="155"/>
      <c r="F104" s="155"/>
      <c r="G104" s="155"/>
      <c r="H104" s="155"/>
      <c r="I104" s="155"/>
      <c r="J104" s="155"/>
      <c r="K104" s="155"/>
      <c r="L104" s="155"/>
      <c r="M104" s="155"/>
      <c r="N104" s="155"/>
      <c r="O104" s="155"/>
      <c r="P104" s="155"/>
      <c r="Q104" s="155"/>
      <c r="R104" s="155"/>
      <c r="S104" s="155"/>
      <c r="T104" s="155"/>
      <c r="U104" s="155"/>
      <c r="V104" s="155"/>
      <c r="W104" s="151"/>
      <c r="X104" s="84"/>
    </row>
    <row r="105" spans="1:36" x14ac:dyDescent="0.25">
      <c r="A105" s="40"/>
      <c r="B105" s="148"/>
      <c r="C105" s="154"/>
      <c r="D105" s="154"/>
      <c r="E105" s="154"/>
      <c r="F105" s="154"/>
      <c r="G105" s="154"/>
      <c r="H105" s="154"/>
      <c r="I105" s="154"/>
      <c r="J105" s="154"/>
      <c r="K105" s="154"/>
      <c r="L105" s="154"/>
      <c r="M105" s="154"/>
      <c r="N105" s="154"/>
      <c r="O105" s="154"/>
      <c r="P105" s="154"/>
      <c r="Q105" s="154"/>
      <c r="R105" s="154"/>
      <c r="S105" s="154"/>
      <c r="T105" s="154"/>
      <c r="U105" s="154"/>
      <c r="V105" s="154"/>
      <c r="W105" s="40"/>
      <c r="X105" s="84"/>
    </row>
    <row r="106" spans="1:36" x14ac:dyDescent="0.25">
      <c r="A106" s="40"/>
      <c r="B106" s="148"/>
      <c r="C106" s="154"/>
      <c r="D106" s="154"/>
      <c r="E106" s="154"/>
      <c r="F106" s="154"/>
      <c r="G106" s="154"/>
      <c r="H106" s="154"/>
      <c r="I106" s="154"/>
      <c r="J106" s="154"/>
      <c r="K106" s="154"/>
      <c r="L106" s="154"/>
      <c r="M106" s="154"/>
      <c r="N106" s="154"/>
      <c r="O106" s="154"/>
      <c r="P106" s="154"/>
      <c r="Q106" s="154"/>
      <c r="R106" s="154"/>
      <c r="S106" s="154"/>
      <c r="T106" s="154"/>
      <c r="U106" s="154"/>
      <c r="V106" s="154"/>
      <c r="W106" s="40"/>
      <c r="X106" s="84"/>
    </row>
    <row r="107" spans="1:36" x14ac:dyDescent="0.25">
      <c r="A107" s="40"/>
      <c r="B107" s="148"/>
      <c r="C107" s="154"/>
      <c r="D107" s="154"/>
      <c r="E107" s="154"/>
      <c r="F107" s="154"/>
      <c r="G107" s="154"/>
      <c r="H107" s="154"/>
      <c r="I107" s="154"/>
      <c r="J107" s="154"/>
      <c r="K107" s="154"/>
      <c r="L107" s="154"/>
      <c r="M107" s="154"/>
      <c r="N107" s="154"/>
      <c r="O107" s="154"/>
      <c r="P107" s="154"/>
      <c r="Q107" s="154"/>
      <c r="R107" s="154"/>
      <c r="S107" s="154"/>
      <c r="T107" s="154"/>
      <c r="U107" s="154"/>
      <c r="V107" s="154"/>
      <c r="W107" s="40"/>
      <c r="X107" s="84"/>
    </row>
    <row r="108" spans="1:36" x14ac:dyDescent="0.25">
      <c r="A108" s="40"/>
      <c r="B108" s="148"/>
      <c r="C108" s="154"/>
      <c r="D108" s="154"/>
      <c r="E108" s="154"/>
      <c r="F108" s="154"/>
      <c r="G108" s="154"/>
      <c r="H108" s="154"/>
      <c r="I108" s="154"/>
      <c r="J108" s="154"/>
      <c r="K108" s="154"/>
      <c r="L108" s="154"/>
      <c r="M108" s="154"/>
      <c r="N108" s="154"/>
      <c r="O108" s="154"/>
      <c r="P108" s="154"/>
      <c r="Q108" s="154"/>
      <c r="R108" s="154"/>
      <c r="S108" s="154"/>
      <c r="T108" s="154"/>
      <c r="U108" s="154"/>
      <c r="V108" s="154"/>
      <c r="W108" s="40"/>
      <c r="X108" s="84"/>
    </row>
    <row r="109" spans="1:36" x14ac:dyDescent="0.25">
      <c r="A109" s="40"/>
      <c r="B109" s="148"/>
      <c r="C109" s="152"/>
      <c r="D109" s="152"/>
      <c r="E109" s="152"/>
      <c r="F109" s="152"/>
      <c r="G109" s="152"/>
      <c r="H109" s="152"/>
      <c r="I109" s="152"/>
      <c r="J109" s="152"/>
      <c r="K109" s="152"/>
      <c r="L109" s="152"/>
      <c r="M109" s="152"/>
      <c r="N109" s="152"/>
      <c r="O109" s="152"/>
      <c r="P109" s="152"/>
      <c r="Q109" s="152"/>
      <c r="R109" s="152"/>
      <c r="S109" s="152"/>
      <c r="T109" s="152"/>
      <c r="U109" s="152"/>
      <c r="V109" s="152"/>
      <c r="W109" s="153"/>
      <c r="X109" s="84"/>
    </row>
    <row r="110" spans="1:36" x14ac:dyDescent="0.25">
      <c r="A110" s="40"/>
      <c r="B110" s="148"/>
      <c r="C110" s="152"/>
      <c r="D110" s="152"/>
      <c r="E110" s="152"/>
      <c r="F110" s="152"/>
      <c r="G110" s="152"/>
      <c r="H110" s="152"/>
      <c r="I110" s="152"/>
      <c r="J110" s="152"/>
      <c r="K110" s="152"/>
      <c r="L110" s="152"/>
      <c r="M110" s="152"/>
      <c r="N110" s="152"/>
      <c r="O110" s="152"/>
      <c r="P110" s="152"/>
      <c r="Q110" s="152"/>
      <c r="R110" s="152"/>
      <c r="S110" s="152"/>
      <c r="T110" s="152"/>
      <c r="U110" s="152"/>
      <c r="V110" s="152"/>
      <c r="W110" s="153"/>
      <c r="X110" s="151" t="s">
        <v>219</v>
      </c>
    </row>
    <row r="111" spans="1:36" x14ac:dyDescent="0.25">
      <c r="A111" s="40"/>
      <c r="B111" s="148"/>
      <c r="C111" s="152"/>
      <c r="D111" s="152"/>
      <c r="E111" s="152"/>
      <c r="F111" s="152"/>
      <c r="G111" s="152"/>
      <c r="H111" s="152"/>
      <c r="I111" s="152"/>
      <c r="J111" s="152"/>
      <c r="K111" s="152"/>
      <c r="L111" s="152"/>
      <c r="M111" s="152"/>
      <c r="N111" s="152"/>
      <c r="O111" s="152"/>
      <c r="P111" s="152"/>
      <c r="Q111" s="152"/>
      <c r="R111" s="152"/>
      <c r="S111" s="152"/>
      <c r="T111" s="152"/>
      <c r="U111" s="152"/>
      <c r="V111" s="152"/>
      <c r="W111" s="153"/>
      <c r="X111" s="150"/>
    </row>
    <row r="112" spans="1:36" x14ac:dyDescent="0.25">
      <c r="A112" s="40"/>
      <c r="B112" s="148"/>
      <c r="C112" s="152"/>
      <c r="D112" s="152"/>
      <c r="E112" s="152"/>
      <c r="F112" s="152"/>
      <c r="G112" s="152"/>
      <c r="H112" s="152"/>
      <c r="I112" s="152"/>
      <c r="J112" s="152"/>
      <c r="K112" s="152"/>
      <c r="L112" s="152"/>
      <c r="M112" s="152"/>
      <c r="N112" s="152"/>
      <c r="O112" s="152"/>
      <c r="P112" s="152"/>
      <c r="Q112" s="152"/>
      <c r="R112" s="152"/>
      <c r="S112" s="152"/>
      <c r="T112" s="152"/>
      <c r="U112" s="152"/>
      <c r="V112" s="152"/>
      <c r="W112" s="153"/>
      <c r="X112" s="150"/>
    </row>
    <row r="113" spans="1:24" x14ac:dyDescent="0.25">
      <c r="A113" s="40"/>
      <c r="B113" s="148"/>
      <c r="C113" s="152"/>
      <c r="D113" s="152"/>
      <c r="E113" s="152"/>
      <c r="F113" s="152"/>
      <c r="G113" s="152"/>
      <c r="H113" s="152"/>
      <c r="I113" s="152"/>
      <c r="J113" s="152"/>
      <c r="K113" s="152"/>
      <c r="L113" s="152"/>
      <c r="M113" s="152"/>
      <c r="N113" s="152"/>
      <c r="O113" s="152"/>
      <c r="P113" s="152"/>
      <c r="Q113" s="152"/>
      <c r="R113" s="152"/>
      <c r="S113" s="152"/>
      <c r="T113" s="152"/>
      <c r="U113" s="152"/>
      <c r="V113" s="152"/>
      <c r="W113" s="153"/>
      <c r="X113" s="150"/>
    </row>
    <row r="114" spans="1:24" x14ac:dyDescent="0.25">
      <c r="A114" s="40"/>
      <c r="B114" s="148"/>
      <c r="C114" s="152"/>
      <c r="D114" s="152"/>
      <c r="E114" s="152"/>
      <c r="F114" s="152"/>
      <c r="G114" s="152"/>
      <c r="H114" s="152"/>
      <c r="I114" s="152"/>
      <c r="J114" s="152"/>
      <c r="K114" s="152"/>
      <c r="L114" s="152"/>
      <c r="M114" s="152"/>
      <c r="N114" s="152"/>
      <c r="O114" s="152"/>
      <c r="P114" s="152"/>
      <c r="Q114" s="152"/>
      <c r="R114" s="152"/>
      <c r="S114" s="152"/>
      <c r="T114" s="152"/>
      <c r="U114" s="152"/>
      <c r="V114" s="152"/>
      <c r="W114" s="153"/>
      <c r="X114" s="150"/>
    </row>
    <row r="115" spans="1:24" x14ac:dyDescent="0.25">
      <c r="A115" s="40"/>
      <c r="B115" s="148"/>
      <c r="C115" s="152"/>
      <c r="D115" s="152"/>
      <c r="E115" s="152"/>
      <c r="F115" s="152"/>
      <c r="G115" s="152"/>
      <c r="H115" s="152"/>
      <c r="I115" s="152"/>
      <c r="J115" s="152"/>
      <c r="K115" s="152"/>
      <c r="L115" s="152"/>
      <c r="M115" s="152"/>
      <c r="N115" s="152"/>
      <c r="O115" s="152"/>
      <c r="P115" s="152"/>
      <c r="Q115" s="152"/>
      <c r="R115" s="152"/>
      <c r="S115" s="152"/>
      <c r="T115" s="152"/>
      <c r="U115" s="152"/>
      <c r="V115" s="152"/>
      <c r="W115" s="153"/>
      <c r="X115" s="150"/>
    </row>
    <row r="116" spans="1:24" x14ac:dyDescent="0.25">
      <c r="A116" s="40"/>
      <c r="B116" s="148"/>
      <c r="C116" s="152"/>
      <c r="D116" s="152"/>
      <c r="E116" s="152"/>
      <c r="F116" s="152"/>
      <c r="G116" s="152"/>
      <c r="H116" s="152"/>
      <c r="I116" s="152"/>
      <c r="J116" s="152"/>
      <c r="K116" s="152"/>
      <c r="L116" s="152"/>
      <c r="M116" s="152"/>
      <c r="N116" s="152"/>
      <c r="O116" s="152"/>
      <c r="P116" s="152"/>
      <c r="Q116" s="152"/>
      <c r="R116" s="152"/>
      <c r="S116" s="152"/>
      <c r="T116" s="152"/>
      <c r="U116" s="152"/>
      <c r="V116" s="152"/>
      <c r="W116" s="153"/>
      <c r="X116" s="150"/>
    </row>
    <row r="117" spans="1:24" x14ac:dyDescent="0.25">
      <c r="A117" s="40"/>
      <c r="B117" s="148"/>
      <c r="C117" s="152"/>
      <c r="D117" s="152"/>
      <c r="E117" s="152"/>
      <c r="F117" s="152"/>
      <c r="G117" s="152"/>
      <c r="H117" s="152"/>
      <c r="I117" s="152"/>
      <c r="J117" s="152"/>
      <c r="K117" s="152"/>
      <c r="L117" s="152"/>
      <c r="M117" s="152"/>
      <c r="N117" s="152"/>
      <c r="O117" s="152"/>
      <c r="P117" s="152"/>
      <c r="Q117" s="152"/>
      <c r="R117" s="152"/>
      <c r="S117" s="152"/>
      <c r="T117" s="152"/>
      <c r="U117" s="152"/>
      <c r="V117" s="152"/>
      <c r="W117" s="153"/>
      <c r="X117" s="150"/>
    </row>
    <row r="118" spans="1:24" x14ac:dyDescent="0.25">
      <c r="A118" s="40"/>
      <c r="B118" s="148"/>
      <c r="C118" s="152"/>
      <c r="D118" s="152"/>
      <c r="E118" s="152"/>
      <c r="F118" s="152"/>
      <c r="G118" s="152"/>
      <c r="H118" s="152"/>
      <c r="I118" s="152"/>
      <c r="J118" s="152"/>
      <c r="K118" s="152"/>
      <c r="L118" s="152"/>
      <c r="M118" s="152"/>
      <c r="N118" s="152"/>
      <c r="O118" s="152"/>
      <c r="P118" s="152"/>
      <c r="Q118" s="152"/>
      <c r="R118" s="152"/>
      <c r="S118" s="152"/>
      <c r="T118" s="152"/>
      <c r="U118" s="152"/>
      <c r="V118" s="152"/>
      <c r="W118" s="153"/>
      <c r="X118" s="150"/>
    </row>
    <row r="119" spans="1:24" x14ac:dyDescent="0.25">
      <c r="A119" s="40"/>
      <c r="B119" s="148"/>
      <c r="C119" s="152"/>
      <c r="D119" s="152"/>
      <c r="E119" s="152"/>
      <c r="F119" s="152"/>
      <c r="G119" s="152"/>
      <c r="H119" s="152"/>
      <c r="I119" s="152"/>
      <c r="J119" s="152"/>
      <c r="K119" s="152"/>
      <c r="L119" s="152"/>
      <c r="M119" s="152"/>
      <c r="N119" s="152"/>
      <c r="O119" s="152"/>
      <c r="P119" s="152"/>
      <c r="Q119" s="152"/>
      <c r="R119" s="152"/>
      <c r="S119" s="152"/>
      <c r="T119" s="152"/>
      <c r="U119" s="152"/>
      <c r="V119" s="152"/>
      <c r="W119" s="153"/>
      <c r="X119" s="150"/>
    </row>
    <row r="120" spans="1:24" x14ac:dyDescent="0.25">
      <c r="A120" s="40"/>
      <c r="B120" s="148"/>
      <c r="C120" s="152"/>
      <c r="D120" s="152"/>
      <c r="E120" s="152"/>
      <c r="F120" s="152"/>
      <c r="G120" s="152"/>
      <c r="H120" s="152"/>
      <c r="I120" s="152"/>
      <c r="J120" s="152"/>
      <c r="K120" s="152"/>
      <c r="L120" s="152"/>
      <c r="M120" s="152"/>
      <c r="N120" s="152"/>
      <c r="O120" s="152"/>
      <c r="P120" s="152"/>
      <c r="Q120" s="152"/>
      <c r="R120" s="152"/>
      <c r="S120" s="152"/>
      <c r="T120" s="152"/>
      <c r="U120" s="152"/>
      <c r="V120" s="152"/>
      <c r="W120" s="153"/>
      <c r="X120" s="150"/>
    </row>
    <row r="121" spans="1:24" x14ac:dyDescent="0.25">
      <c r="A121" s="40"/>
      <c r="B121" s="148"/>
      <c r="C121" s="152"/>
      <c r="D121" s="152"/>
      <c r="E121" s="152"/>
      <c r="F121" s="152"/>
      <c r="G121" s="152"/>
      <c r="H121" s="152"/>
      <c r="I121" s="152"/>
      <c r="J121" s="152"/>
      <c r="K121" s="152"/>
      <c r="L121" s="152"/>
      <c r="M121" s="152"/>
      <c r="N121" s="152"/>
      <c r="O121" s="152"/>
      <c r="P121" s="152"/>
      <c r="Q121" s="152"/>
      <c r="R121" s="152"/>
      <c r="S121" s="152"/>
      <c r="T121" s="152"/>
      <c r="U121" s="152"/>
      <c r="V121" s="152"/>
      <c r="W121" s="153"/>
      <c r="X121" s="150"/>
    </row>
    <row r="122" spans="1:24" x14ac:dyDescent="0.25">
      <c r="A122" s="40"/>
      <c r="B122" s="148"/>
      <c r="C122" s="152"/>
      <c r="D122" s="152"/>
      <c r="E122" s="152"/>
      <c r="F122" s="152"/>
      <c r="G122" s="152"/>
      <c r="H122" s="152"/>
      <c r="I122" s="152"/>
      <c r="J122" s="152"/>
      <c r="K122" s="152"/>
      <c r="L122" s="152"/>
      <c r="M122" s="152"/>
      <c r="N122" s="152"/>
      <c r="O122" s="152"/>
      <c r="P122" s="152"/>
      <c r="Q122" s="152"/>
      <c r="R122" s="152"/>
      <c r="S122" s="152"/>
      <c r="T122" s="152"/>
      <c r="U122" s="152"/>
      <c r="V122" s="152"/>
      <c r="W122" s="153"/>
      <c r="X122" s="150"/>
    </row>
    <row r="123" spans="1:24" x14ac:dyDescent="0.25">
      <c r="A123" s="153"/>
      <c r="B123" s="148"/>
      <c r="C123" s="152"/>
      <c r="D123" s="152"/>
      <c r="E123" s="152"/>
      <c r="F123" s="152"/>
      <c r="G123" s="152"/>
      <c r="H123" s="152"/>
      <c r="I123" s="152"/>
      <c r="J123" s="152"/>
      <c r="K123" s="152"/>
      <c r="L123" s="152"/>
      <c r="M123" s="152"/>
      <c r="N123" s="152"/>
      <c r="O123" s="152"/>
      <c r="P123" s="152"/>
      <c r="Q123" s="152"/>
      <c r="R123" s="152"/>
      <c r="S123" s="152"/>
      <c r="T123" s="152"/>
      <c r="U123" s="152"/>
      <c r="V123" s="152"/>
      <c r="W123" s="153"/>
      <c r="X123" s="150"/>
    </row>
    <row r="124" spans="1:24" x14ac:dyDescent="0.25">
      <c r="A124" s="40"/>
      <c r="B124" s="148"/>
      <c r="C124" s="152"/>
      <c r="D124" s="152"/>
      <c r="E124" s="152"/>
      <c r="F124" s="152"/>
      <c r="G124" s="152"/>
      <c r="H124" s="152"/>
      <c r="I124" s="152"/>
      <c r="J124" s="152"/>
      <c r="K124" s="152"/>
      <c r="L124" s="152"/>
      <c r="M124" s="152"/>
      <c r="N124" s="152"/>
      <c r="O124" s="152"/>
      <c r="P124" s="152"/>
      <c r="Q124" s="152"/>
      <c r="R124" s="152"/>
      <c r="S124" s="152"/>
      <c r="T124" s="152"/>
      <c r="U124" s="152"/>
      <c r="V124" s="152"/>
      <c r="W124" s="153"/>
      <c r="X124" s="150"/>
    </row>
    <row r="125" spans="1:24" x14ac:dyDescent="0.25">
      <c r="A125" s="40"/>
      <c r="B125" s="148"/>
      <c r="C125" s="152"/>
      <c r="D125" s="152"/>
      <c r="E125" s="152"/>
      <c r="F125" s="152"/>
      <c r="G125" s="152"/>
      <c r="H125" s="152"/>
      <c r="I125" s="152"/>
      <c r="J125" s="152"/>
      <c r="K125" s="152"/>
      <c r="L125" s="152"/>
      <c r="M125" s="152"/>
      <c r="N125" s="152"/>
      <c r="O125" s="152"/>
      <c r="P125" s="152"/>
      <c r="Q125" s="152"/>
      <c r="R125" s="152"/>
      <c r="S125" s="152"/>
      <c r="T125" s="152"/>
      <c r="U125" s="152"/>
      <c r="V125" s="152"/>
      <c r="W125" s="153"/>
      <c r="X125" s="150"/>
    </row>
    <row r="126" spans="1:24" x14ac:dyDescent="0.25">
      <c r="A126" s="40"/>
      <c r="B126" s="148"/>
      <c r="C126" s="152"/>
      <c r="D126" s="152"/>
      <c r="E126" s="152"/>
      <c r="F126" s="152"/>
      <c r="G126" s="152"/>
      <c r="H126" s="152"/>
      <c r="I126" s="152"/>
      <c r="J126" s="152"/>
      <c r="K126" s="152"/>
      <c r="L126" s="152"/>
      <c r="M126" s="152"/>
      <c r="N126" s="152"/>
      <c r="O126" s="152"/>
      <c r="P126" s="152"/>
      <c r="Q126" s="152"/>
      <c r="R126" s="152"/>
      <c r="S126" s="152"/>
      <c r="T126" s="152"/>
      <c r="U126" s="152"/>
      <c r="V126" s="152"/>
      <c r="W126" s="153"/>
      <c r="X126" s="150"/>
    </row>
    <row r="127" spans="1:24" x14ac:dyDescent="0.25">
      <c r="A127" s="40"/>
      <c r="B127" s="148"/>
      <c r="C127" s="152"/>
      <c r="D127" s="152"/>
      <c r="E127" s="152"/>
      <c r="F127" s="152"/>
      <c r="G127" s="152"/>
      <c r="H127" s="152"/>
      <c r="I127" s="152"/>
      <c r="J127" s="152"/>
      <c r="K127" s="152"/>
      <c r="L127" s="152"/>
      <c r="M127" s="152"/>
      <c r="N127" s="152"/>
      <c r="O127" s="152"/>
      <c r="P127" s="152"/>
      <c r="Q127" s="152"/>
      <c r="R127" s="152"/>
      <c r="S127" s="152"/>
      <c r="T127" s="152"/>
      <c r="U127" s="152"/>
      <c r="V127" s="152"/>
      <c r="W127" s="153"/>
      <c r="X127" s="150"/>
    </row>
    <row r="128" spans="1:24" x14ac:dyDescent="0.25">
      <c r="A128" s="40"/>
      <c r="B128" s="148"/>
      <c r="C128" s="152"/>
      <c r="D128" s="152"/>
      <c r="E128" s="152"/>
      <c r="F128" s="152"/>
      <c r="G128" s="152"/>
      <c r="H128" s="152"/>
      <c r="I128" s="152"/>
      <c r="J128" s="152"/>
      <c r="K128" s="152"/>
      <c r="L128" s="152"/>
      <c r="M128" s="152"/>
      <c r="N128" s="152"/>
      <c r="O128" s="152"/>
      <c r="P128" s="152"/>
      <c r="Q128" s="152"/>
      <c r="R128" s="152"/>
      <c r="S128" s="152"/>
      <c r="T128" s="152"/>
      <c r="U128" s="152"/>
      <c r="V128" s="152"/>
      <c r="W128" s="153"/>
      <c r="X128" s="150"/>
    </row>
    <row r="129" spans="1:24" x14ac:dyDescent="0.25">
      <c r="A129" s="40"/>
      <c r="B129" s="148"/>
      <c r="C129" s="152"/>
      <c r="D129" s="152"/>
      <c r="E129" s="152"/>
      <c r="F129" s="152"/>
      <c r="G129" s="152"/>
      <c r="H129" s="152"/>
      <c r="I129" s="152"/>
      <c r="J129" s="152"/>
      <c r="K129" s="152"/>
      <c r="L129" s="152"/>
      <c r="M129" s="152"/>
      <c r="N129" s="152"/>
      <c r="O129" s="152"/>
      <c r="P129" s="152"/>
      <c r="Q129" s="152"/>
      <c r="R129" s="152"/>
      <c r="S129" s="152"/>
      <c r="T129" s="152"/>
      <c r="U129" s="152"/>
      <c r="V129" s="152"/>
      <c r="W129" s="153"/>
      <c r="X129" s="150"/>
    </row>
    <row r="130" spans="1:24" x14ac:dyDescent="0.25">
      <c r="A130" s="40"/>
      <c r="B130" s="148"/>
      <c r="C130" s="152"/>
      <c r="D130" s="152"/>
      <c r="E130" s="152"/>
      <c r="F130" s="152"/>
      <c r="G130" s="152"/>
      <c r="H130" s="152"/>
      <c r="I130" s="152"/>
      <c r="J130" s="152"/>
      <c r="K130" s="152"/>
      <c r="L130" s="152"/>
      <c r="M130" s="152"/>
      <c r="N130" s="152"/>
      <c r="O130" s="152"/>
      <c r="P130" s="152"/>
      <c r="Q130" s="152"/>
      <c r="R130" s="152"/>
      <c r="S130" s="152"/>
      <c r="T130" s="152"/>
      <c r="U130" s="152"/>
      <c r="V130" s="152"/>
      <c r="W130" s="153"/>
      <c r="X130" s="150"/>
    </row>
    <row r="131" spans="1:24" x14ac:dyDescent="0.25">
      <c r="A131" s="40"/>
      <c r="B131" s="148"/>
      <c r="C131" s="152"/>
      <c r="D131" s="152"/>
      <c r="E131" s="152"/>
      <c r="F131" s="152"/>
      <c r="G131" s="152"/>
      <c r="H131" s="152"/>
      <c r="I131" s="152"/>
      <c r="J131" s="152"/>
      <c r="K131" s="152"/>
      <c r="L131" s="152"/>
      <c r="M131" s="152"/>
      <c r="N131" s="152"/>
      <c r="O131" s="152"/>
      <c r="P131" s="152"/>
      <c r="Q131" s="152"/>
      <c r="R131" s="152"/>
      <c r="S131" s="152"/>
      <c r="T131" s="152"/>
      <c r="U131" s="152"/>
      <c r="V131" s="152"/>
      <c r="W131" s="153"/>
      <c r="X131" s="150"/>
    </row>
    <row r="132" spans="1:24" x14ac:dyDescent="0.25">
      <c r="A132" s="40"/>
      <c r="B132" s="148"/>
      <c r="C132" s="152"/>
      <c r="D132" s="152"/>
      <c r="E132" s="152"/>
      <c r="F132" s="152"/>
      <c r="G132" s="152"/>
      <c r="H132" s="152"/>
      <c r="I132" s="152"/>
      <c r="J132" s="152"/>
      <c r="K132" s="152"/>
      <c r="L132" s="152"/>
      <c r="M132" s="152"/>
      <c r="N132" s="152"/>
      <c r="O132" s="152"/>
      <c r="P132" s="152"/>
      <c r="Q132" s="152"/>
      <c r="R132" s="152"/>
      <c r="S132" s="152"/>
      <c r="T132" s="152"/>
      <c r="U132" s="152"/>
      <c r="V132" s="152"/>
      <c r="W132" s="153"/>
      <c r="X132" s="150"/>
    </row>
    <row r="133" spans="1:24" x14ac:dyDescent="0.25">
      <c r="A133" s="40"/>
      <c r="B133" s="148"/>
      <c r="C133" s="152"/>
      <c r="D133" s="152"/>
      <c r="E133" s="152"/>
      <c r="F133" s="152"/>
      <c r="G133" s="152"/>
      <c r="H133" s="152"/>
      <c r="I133" s="152"/>
      <c r="J133" s="152"/>
      <c r="K133" s="152"/>
      <c r="L133" s="152"/>
      <c r="M133" s="152"/>
      <c r="N133" s="152"/>
      <c r="O133" s="152"/>
      <c r="P133" s="152"/>
      <c r="Q133" s="152"/>
      <c r="R133" s="152"/>
      <c r="S133" s="152"/>
      <c r="T133" s="152"/>
      <c r="U133" s="152"/>
      <c r="V133" s="152"/>
      <c r="W133" s="153"/>
      <c r="X133" s="150"/>
    </row>
    <row r="134" spans="1:24" x14ac:dyDescent="0.25">
      <c r="A134" s="40"/>
      <c r="B134" s="148"/>
      <c r="C134" s="152"/>
      <c r="D134" s="152"/>
      <c r="E134" s="152"/>
      <c r="F134" s="152"/>
      <c r="G134" s="152"/>
      <c r="H134" s="152"/>
      <c r="I134" s="152"/>
      <c r="J134" s="152"/>
      <c r="K134" s="152"/>
      <c r="L134" s="152"/>
      <c r="M134" s="152"/>
      <c r="N134" s="152"/>
      <c r="O134" s="152"/>
      <c r="P134" s="152"/>
      <c r="Q134" s="152"/>
      <c r="R134" s="152"/>
      <c r="S134" s="152"/>
      <c r="T134" s="152"/>
      <c r="U134" s="152"/>
      <c r="V134" s="152"/>
      <c r="W134" s="153"/>
      <c r="X134" s="150"/>
    </row>
    <row r="135" spans="1:24" x14ac:dyDescent="0.25">
      <c r="A135" s="40"/>
      <c r="B135" s="148"/>
      <c r="C135" s="152"/>
      <c r="D135" s="152"/>
      <c r="E135" s="152"/>
      <c r="F135" s="152"/>
      <c r="G135" s="152"/>
      <c r="H135" s="152"/>
      <c r="I135" s="152"/>
      <c r="J135" s="152"/>
      <c r="K135" s="152"/>
      <c r="L135" s="152"/>
      <c r="M135" s="152"/>
      <c r="N135" s="152"/>
      <c r="O135" s="152"/>
      <c r="P135" s="152"/>
      <c r="Q135" s="152"/>
      <c r="R135" s="152"/>
      <c r="S135" s="152"/>
      <c r="T135" s="152"/>
      <c r="U135" s="152"/>
      <c r="V135" s="152"/>
      <c r="W135" s="153"/>
      <c r="X135" s="150"/>
    </row>
    <row r="136" spans="1:24" x14ac:dyDescent="0.25">
      <c r="A136" s="40"/>
      <c r="B136" s="148"/>
      <c r="C136" s="152"/>
      <c r="D136" s="152"/>
      <c r="E136" s="152"/>
      <c r="F136" s="152"/>
      <c r="G136" s="152"/>
      <c r="H136" s="152"/>
      <c r="I136" s="152"/>
      <c r="J136" s="152"/>
      <c r="K136" s="152"/>
      <c r="L136" s="152"/>
      <c r="M136" s="152"/>
      <c r="N136" s="152"/>
      <c r="O136" s="152"/>
      <c r="P136" s="152"/>
      <c r="Q136" s="152"/>
      <c r="R136" s="152"/>
      <c r="S136" s="152"/>
      <c r="T136" s="152"/>
      <c r="U136" s="152"/>
      <c r="V136" s="152"/>
      <c r="W136" s="153"/>
      <c r="X136" s="150"/>
    </row>
    <row r="137" spans="1:24" x14ac:dyDescent="0.25">
      <c r="A137" s="40"/>
      <c r="B137" s="148"/>
      <c r="C137" s="152"/>
      <c r="D137" s="152"/>
      <c r="E137" s="152"/>
      <c r="F137" s="152"/>
      <c r="G137" s="152"/>
      <c r="H137" s="152"/>
      <c r="I137" s="152"/>
      <c r="J137" s="152"/>
      <c r="K137" s="152"/>
      <c r="L137" s="152"/>
      <c r="M137" s="152"/>
      <c r="N137" s="152"/>
      <c r="O137" s="152"/>
      <c r="P137" s="152"/>
      <c r="Q137" s="152"/>
      <c r="R137" s="152"/>
      <c r="S137" s="152"/>
      <c r="T137" s="152"/>
      <c r="U137" s="152"/>
      <c r="V137" s="152"/>
      <c r="W137" s="153"/>
      <c r="X137" s="84"/>
    </row>
    <row r="138" spans="1:24" x14ac:dyDescent="0.25">
      <c r="A138" s="40"/>
      <c r="B138" s="148"/>
      <c r="C138" s="152"/>
      <c r="D138" s="152"/>
      <c r="E138" s="152"/>
      <c r="F138" s="152"/>
      <c r="G138" s="152"/>
      <c r="H138" s="152"/>
      <c r="I138" s="152"/>
      <c r="J138" s="152"/>
      <c r="K138" s="152"/>
      <c r="L138" s="152"/>
      <c r="M138" s="152"/>
      <c r="N138" s="152"/>
      <c r="O138" s="152"/>
      <c r="P138" s="152"/>
      <c r="Q138" s="152"/>
      <c r="R138" s="152"/>
      <c r="S138" s="152"/>
      <c r="T138" s="152"/>
      <c r="U138" s="152"/>
      <c r="V138" s="152"/>
      <c r="W138" s="153"/>
      <c r="X138" s="84"/>
    </row>
    <row r="139" spans="1:24" x14ac:dyDescent="0.25">
      <c r="A139" s="40"/>
      <c r="B139" s="148"/>
      <c r="C139" s="152"/>
      <c r="D139" s="152"/>
      <c r="E139" s="152"/>
      <c r="F139" s="152"/>
      <c r="G139" s="152"/>
      <c r="H139" s="152"/>
      <c r="I139" s="152"/>
      <c r="J139" s="152"/>
      <c r="K139" s="152"/>
      <c r="L139" s="152"/>
      <c r="M139" s="152"/>
      <c r="N139" s="152"/>
      <c r="O139" s="152"/>
      <c r="P139" s="152"/>
      <c r="Q139" s="152"/>
      <c r="R139" s="152"/>
      <c r="S139" s="152"/>
      <c r="T139" s="152"/>
      <c r="U139" s="152"/>
      <c r="V139" s="152"/>
      <c r="W139" s="153"/>
      <c r="X139" s="84"/>
    </row>
    <row r="140" spans="1:24" x14ac:dyDescent="0.25">
      <c r="A140" s="40"/>
      <c r="B140" s="148"/>
      <c r="C140" s="152"/>
      <c r="D140" s="152"/>
      <c r="E140" s="152"/>
      <c r="F140" s="152"/>
      <c r="G140" s="152"/>
      <c r="H140" s="152"/>
      <c r="I140" s="152"/>
      <c r="J140" s="152"/>
      <c r="K140" s="152"/>
      <c r="L140" s="152"/>
      <c r="M140" s="152"/>
      <c r="N140" s="152"/>
      <c r="O140" s="152"/>
      <c r="P140" s="152"/>
      <c r="Q140" s="152"/>
      <c r="R140" s="152"/>
      <c r="S140" s="152"/>
      <c r="T140" s="152"/>
      <c r="U140" s="152"/>
      <c r="V140" s="152"/>
      <c r="W140" s="153"/>
      <c r="X140" s="150"/>
    </row>
    <row r="141" spans="1:24" x14ac:dyDescent="0.25">
      <c r="A141" s="40"/>
      <c r="B141" s="148"/>
      <c r="C141" s="152"/>
      <c r="D141" s="152"/>
      <c r="E141" s="152"/>
      <c r="F141" s="152"/>
      <c r="G141" s="152"/>
      <c r="H141" s="152"/>
      <c r="I141" s="152"/>
      <c r="J141" s="152"/>
      <c r="K141" s="152"/>
      <c r="L141" s="152"/>
      <c r="M141" s="152"/>
      <c r="N141" s="152"/>
      <c r="O141" s="152"/>
      <c r="P141" s="152"/>
      <c r="Q141" s="152"/>
      <c r="R141" s="152"/>
      <c r="S141" s="152"/>
      <c r="T141" s="152"/>
      <c r="U141" s="152"/>
      <c r="V141" s="152"/>
      <c r="W141" s="153"/>
      <c r="X141" s="150"/>
    </row>
    <row r="142" spans="1:24" x14ac:dyDescent="0.25">
      <c r="A142" s="40"/>
      <c r="B142" s="148"/>
      <c r="C142" s="152"/>
      <c r="D142" s="152"/>
      <c r="E142" s="152"/>
      <c r="F142" s="152"/>
      <c r="G142" s="152"/>
      <c r="H142" s="152"/>
      <c r="I142" s="152"/>
      <c r="J142" s="152"/>
      <c r="K142" s="152"/>
      <c r="L142" s="152"/>
      <c r="M142" s="152"/>
      <c r="N142" s="152"/>
      <c r="O142" s="152"/>
      <c r="P142" s="152"/>
      <c r="Q142" s="152"/>
      <c r="R142" s="152"/>
      <c r="S142" s="152"/>
      <c r="T142" s="152"/>
      <c r="U142" s="152"/>
      <c r="V142" s="152"/>
      <c r="W142" s="153"/>
      <c r="X142" s="150"/>
    </row>
    <row r="143" spans="1:24" x14ac:dyDescent="0.25">
      <c r="A143" s="40"/>
      <c r="B143" s="148"/>
      <c r="C143" s="152"/>
      <c r="D143" s="152"/>
      <c r="E143" s="152"/>
      <c r="F143" s="152"/>
      <c r="G143" s="152"/>
      <c r="H143" s="152"/>
      <c r="I143" s="152"/>
      <c r="J143" s="152"/>
      <c r="K143" s="152"/>
      <c r="L143" s="152"/>
      <c r="M143" s="152"/>
      <c r="N143" s="152"/>
      <c r="O143" s="152"/>
      <c r="P143" s="152"/>
      <c r="Q143" s="152"/>
      <c r="R143" s="152"/>
      <c r="S143" s="152"/>
      <c r="T143" s="152"/>
      <c r="U143" s="152"/>
      <c r="V143" s="152"/>
      <c r="W143" s="153"/>
      <c r="X143" s="150"/>
    </row>
    <row r="144" spans="1:24" x14ac:dyDescent="0.25">
      <c r="A144" s="40"/>
      <c r="B144" s="148"/>
      <c r="C144" s="152"/>
      <c r="D144" s="152"/>
      <c r="E144" s="152"/>
      <c r="F144" s="152"/>
      <c r="G144" s="152"/>
      <c r="H144" s="152"/>
      <c r="I144" s="152"/>
      <c r="J144" s="152"/>
      <c r="K144" s="152"/>
      <c r="L144" s="152"/>
      <c r="M144" s="152"/>
      <c r="N144" s="152"/>
      <c r="O144" s="152"/>
      <c r="P144" s="152"/>
      <c r="Q144" s="152"/>
      <c r="R144" s="152"/>
      <c r="S144" s="152"/>
      <c r="T144" s="152"/>
      <c r="U144" s="152"/>
      <c r="V144" s="152"/>
      <c r="W144" s="153"/>
      <c r="X144" s="84"/>
    </row>
    <row r="145" spans="1:24" x14ac:dyDescent="0.25">
      <c r="A145" s="40"/>
      <c r="B145" s="148"/>
      <c r="C145" s="152"/>
      <c r="D145" s="152"/>
      <c r="E145" s="152"/>
      <c r="F145" s="152"/>
      <c r="G145" s="152"/>
      <c r="H145" s="152"/>
      <c r="I145" s="152"/>
      <c r="J145" s="152"/>
      <c r="K145" s="152"/>
      <c r="L145" s="152"/>
      <c r="M145" s="152"/>
      <c r="N145" s="152"/>
      <c r="O145" s="152"/>
      <c r="P145" s="152"/>
      <c r="Q145" s="152"/>
      <c r="R145" s="152"/>
      <c r="S145" s="152"/>
      <c r="T145" s="152"/>
      <c r="U145" s="152"/>
      <c r="V145" s="152"/>
      <c r="W145" s="153"/>
      <c r="X145" s="84"/>
    </row>
    <row r="146" spans="1:24" x14ac:dyDescent="0.25">
      <c r="A146" s="40"/>
      <c r="B146" s="148"/>
      <c r="C146" s="152"/>
      <c r="D146" s="152"/>
      <c r="E146" s="152"/>
      <c r="F146" s="152"/>
      <c r="G146" s="152"/>
      <c r="H146" s="152"/>
      <c r="I146" s="152"/>
      <c r="J146" s="152"/>
      <c r="K146" s="152"/>
      <c r="L146" s="152"/>
      <c r="M146" s="152"/>
      <c r="N146" s="152"/>
      <c r="O146" s="152"/>
      <c r="P146" s="152"/>
      <c r="Q146" s="152"/>
      <c r="R146" s="152"/>
      <c r="S146" s="152"/>
      <c r="T146" s="152"/>
      <c r="U146" s="152"/>
      <c r="V146" s="152"/>
      <c r="W146" s="153"/>
      <c r="X146" s="150"/>
    </row>
    <row r="147" spans="1:24" x14ac:dyDescent="0.25">
      <c r="A147" s="40"/>
      <c r="B147" s="148"/>
      <c r="C147" s="152"/>
      <c r="D147" s="152"/>
      <c r="E147" s="152"/>
      <c r="F147" s="152"/>
      <c r="G147" s="152"/>
      <c r="H147" s="152"/>
      <c r="I147" s="152"/>
      <c r="J147" s="152"/>
      <c r="K147" s="152"/>
      <c r="L147" s="152"/>
      <c r="M147" s="152"/>
      <c r="N147" s="152"/>
      <c r="O147" s="152"/>
      <c r="P147" s="152"/>
      <c r="Q147" s="152"/>
      <c r="R147" s="152"/>
      <c r="S147" s="152"/>
      <c r="T147" s="152"/>
      <c r="U147" s="152"/>
      <c r="V147" s="152"/>
      <c r="W147" s="153"/>
      <c r="X147" s="150"/>
    </row>
    <row r="148" spans="1:24" x14ac:dyDescent="0.25">
      <c r="A148" s="40"/>
      <c r="B148" s="148"/>
      <c r="C148" s="152"/>
      <c r="D148" s="152"/>
      <c r="E148" s="152"/>
      <c r="F148" s="152"/>
      <c r="G148" s="152"/>
      <c r="H148" s="152"/>
      <c r="I148" s="152"/>
      <c r="J148" s="152"/>
      <c r="K148" s="152"/>
      <c r="L148" s="152"/>
      <c r="M148" s="152"/>
      <c r="N148" s="152"/>
      <c r="O148" s="152"/>
      <c r="P148" s="152"/>
      <c r="Q148" s="152"/>
      <c r="R148" s="152"/>
      <c r="S148" s="152"/>
      <c r="T148" s="152"/>
      <c r="U148" s="152"/>
      <c r="V148" s="152"/>
      <c r="W148" s="153"/>
      <c r="X148" s="150"/>
    </row>
    <row r="149" spans="1:24" x14ac:dyDescent="0.25">
      <c r="A149" s="40"/>
      <c r="B149" s="148"/>
      <c r="C149" s="152"/>
      <c r="D149" s="152"/>
      <c r="E149" s="152"/>
      <c r="F149" s="152"/>
      <c r="G149" s="152"/>
      <c r="H149" s="152"/>
      <c r="I149" s="152"/>
      <c r="J149" s="152"/>
      <c r="K149" s="152"/>
      <c r="L149" s="152"/>
      <c r="M149" s="152"/>
      <c r="N149" s="152"/>
      <c r="O149" s="152"/>
      <c r="P149" s="152"/>
      <c r="Q149" s="152"/>
      <c r="R149" s="152"/>
      <c r="S149" s="152"/>
      <c r="T149" s="152"/>
      <c r="U149" s="152"/>
      <c r="V149" s="152"/>
      <c r="W149" s="153"/>
      <c r="X149" s="150"/>
    </row>
    <row r="150" spans="1:24" s="65" customFormat="1" x14ac:dyDescent="0.25">
      <c r="A150" s="40"/>
      <c r="B150" s="148"/>
      <c r="C150" s="152"/>
      <c r="D150" s="152"/>
      <c r="E150" s="152"/>
      <c r="F150" s="152"/>
      <c r="G150" s="152"/>
      <c r="H150" s="152"/>
      <c r="I150" s="152"/>
      <c r="J150" s="152"/>
      <c r="K150" s="152"/>
      <c r="L150" s="152"/>
      <c r="M150" s="152"/>
      <c r="N150" s="152"/>
      <c r="O150" s="152"/>
      <c r="P150" s="152"/>
      <c r="Q150" s="152"/>
      <c r="R150" s="152"/>
      <c r="S150" s="152"/>
      <c r="T150" s="152"/>
      <c r="U150" s="152"/>
      <c r="V150" s="152"/>
      <c r="W150" s="153"/>
      <c r="X150" s="150"/>
    </row>
    <row r="151" spans="1:24" s="65" customFormat="1" x14ac:dyDescent="0.25">
      <c r="A151" s="40"/>
      <c r="B151" s="148"/>
      <c r="C151" s="152"/>
      <c r="D151" s="152"/>
      <c r="E151" s="152"/>
      <c r="F151" s="152"/>
      <c r="G151" s="152"/>
      <c r="H151" s="152"/>
      <c r="I151" s="152"/>
      <c r="J151" s="152"/>
      <c r="K151" s="152"/>
      <c r="L151" s="152"/>
      <c r="M151" s="152"/>
      <c r="N151" s="152"/>
      <c r="O151" s="152"/>
      <c r="P151" s="152"/>
      <c r="Q151" s="152"/>
      <c r="R151" s="152"/>
      <c r="S151" s="152"/>
      <c r="T151" s="152"/>
      <c r="U151" s="152"/>
      <c r="V151" s="152"/>
      <c r="W151" s="153"/>
      <c r="X151" s="150"/>
    </row>
    <row r="152" spans="1:24" s="65" customFormat="1" x14ac:dyDescent="0.25">
      <c r="A152" s="40"/>
      <c r="B152" s="148"/>
      <c r="C152" s="152"/>
      <c r="D152" s="152"/>
      <c r="E152" s="152"/>
      <c r="F152" s="152"/>
      <c r="G152" s="152"/>
      <c r="H152" s="152"/>
      <c r="I152" s="152"/>
      <c r="J152" s="152"/>
      <c r="K152" s="152"/>
      <c r="L152" s="152"/>
      <c r="M152" s="152"/>
      <c r="N152" s="152"/>
      <c r="O152" s="152"/>
      <c r="P152" s="152"/>
      <c r="Q152" s="152"/>
      <c r="R152" s="152"/>
      <c r="S152" s="152"/>
      <c r="T152" s="152"/>
      <c r="U152" s="152"/>
      <c r="V152" s="152"/>
      <c r="W152" s="153"/>
      <c r="X152" s="150"/>
    </row>
    <row r="153" spans="1:24" x14ac:dyDescent="0.25">
      <c r="A153" s="40"/>
      <c r="B153" s="148"/>
      <c r="C153" s="152"/>
      <c r="D153" s="152"/>
      <c r="E153" s="152"/>
      <c r="F153" s="152"/>
      <c r="G153" s="152"/>
      <c r="H153" s="152"/>
      <c r="I153" s="152"/>
      <c r="J153" s="152"/>
      <c r="K153" s="152"/>
      <c r="L153" s="152"/>
      <c r="M153" s="152"/>
      <c r="N153" s="152"/>
      <c r="O153" s="152"/>
      <c r="P153" s="152"/>
      <c r="Q153" s="152"/>
      <c r="R153" s="152"/>
      <c r="S153" s="152"/>
      <c r="T153" s="152"/>
      <c r="U153" s="152"/>
      <c r="V153" s="152"/>
      <c r="W153" s="153"/>
      <c r="X153" s="84"/>
    </row>
    <row r="154" spans="1:24" x14ac:dyDescent="0.25">
      <c r="A154" s="40"/>
      <c r="B154" s="148"/>
      <c r="C154" s="152"/>
      <c r="D154" s="152"/>
      <c r="E154" s="152"/>
      <c r="F154" s="152"/>
      <c r="G154" s="152"/>
      <c r="H154" s="152"/>
      <c r="I154" s="152"/>
      <c r="J154" s="152"/>
      <c r="K154" s="152"/>
      <c r="L154" s="152"/>
      <c r="M154" s="152"/>
      <c r="N154" s="152"/>
      <c r="O154" s="152"/>
      <c r="P154" s="152"/>
      <c r="Q154" s="152"/>
      <c r="R154" s="152"/>
      <c r="S154" s="152"/>
      <c r="T154" s="152"/>
      <c r="U154" s="152"/>
      <c r="V154" s="152"/>
      <c r="W154" s="153"/>
      <c r="X154" s="84"/>
    </row>
    <row r="155" spans="1:24" x14ac:dyDescent="0.25">
      <c r="A155" s="40"/>
      <c r="B155" s="148"/>
      <c r="C155" s="152"/>
      <c r="D155" s="152"/>
      <c r="E155" s="152"/>
      <c r="F155" s="152"/>
      <c r="G155" s="152"/>
      <c r="H155" s="152"/>
      <c r="I155" s="152"/>
      <c r="J155" s="152"/>
      <c r="K155" s="152"/>
      <c r="L155" s="152"/>
      <c r="M155" s="152"/>
      <c r="N155" s="152"/>
      <c r="O155" s="152"/>
      <c r="P155" s="152"/>
      <c r="Q155" s="152"/>
      <c r="R155" s="152"/>
      <c r="S155" s="152"/>
      <c r="T155" s="152"/>
      <c r="U155" s="152"/>
      <c r="V155" s="152"/>
      <c r="W155" s="153"/>
      <c r="X155" s="84"/>
    </row>
    <row r="156" spans="1:24" x14ac:dyDescent="0.25">
      <c r="A156" s="40"/>
      <c r="B156" s="148"/>
      <c r="C156" s="152"/>
      <c r="D156" s="152"/>
      <c r="E156" s="152"/>
      <c r="F156" s="152"/>
      <c r="G156" s="152"/>
      <c r="H156" s="152"/>
      <c r="I156" s="152"/>
      <c r="J156" s="152"/>
      <c r="K156" s="152"/>
      <c r="L156" s="152"/>
      <c r="M156" s="152"/>
      <c r="N156" s="152"/>
      <c r="O156" s="152"/>
      <c r="P156" s="152"/>
      <c r="Q156" s="152"/>
      <c r="R156" s="152"/>
      <c r="S156" s="152"/>
      <c r="T156" s="152"/>
      <c r="U156" s="152"/>
      <c r="V156" s="152"/>
      <c r="W156" s="153"/>
      <c r="X156" s="84"/>
    </row>
    <row r="157" spans="1:24" x14ac:dyDescent="0.25">
      <c r="A157" s="40"/>
      <c r="B157" s="148"/>
      <c r="C157" s="152"/>
      <c r="D157" s="152"/>
      <c r="E157" s="152"/>
      <c r="F157" s="152"/>
      <c r="G157" s="152"/>
      <c r="H157" s="152"/>
      <c r="I157" s="152"/>
      <c r="J157" s="152"/>
      <c r="K157" s="152"/>
      <c r="L157" s="152"/>
      <c r="M157" s="152"/>
      <c r="N157" s="152"/>
      <c r="O157" s="152"/>
      <c r="P157" s="152"/>
      <c r="Q157" s="152"/>
      <c r="R157" s="152"/>
      <c r="S157" s="152"/>
      <c r="T157" s="152"/>
      <c r="U157" s="152"/>
      <c r="V157" s="152"/>
      <c r="W157" s="153"/>
      <c r="X157" s="84"/>
    </row>
    <row r="158" spans="1:24" x14ac:dyDescent="0.25">
      <c r="A158" s="40"/>
      <c r="B158" s="148"/>
      <c r="C158" s="152"/>
      <c r="D158" s="152"/>
      <c r="E158" s="152"/>
      <c r="F158" s="152"/>
      <c r="G158" s="152"/>
      <c r="H158" s="152"/>
      <c r="I158" s="152"/>
      <c r="J158" s="152"/>
      <c r="K158" s="152"/>
      <c r="L158" s="152"/>
      <c r="M158" s="152"/>
      <c r="N158" s="152"/>
      <c r="O158" s="152"/>
      <c r="P158" s="152"/>
      <c r="Q158" s="152"/>
      <c r="R158" s="152"/>
      <c r="S158" s="152"/>
      <c r="T158" s="152"/>
      <c r="U158" s="152"/>
      <c r="V158" s="152"/>
      <c r="W158" s="153"/>
      <c r="X158" s="84"/>
    </row>
    <row r="159" spans="1:24" x14ac:dyDescent="0.25">
      <c r="A159" s="40"/>
      <c r="B159" s="148"/>
      <c r="C159" s="152"/>
      <c r="D159" s="152"/>
      <c r="E159" s="152"/>
      <c r="F159" s="152"/>
      <c r="G159" s="152"/>
      <c r="H159" s="152"/>
      <c r="I159" s="152"/>
      <c r="J159" s="152"/>
      <c r="K159" s="152"/>
      <c r="L159" s="152"/>
      <c r="M159" s="152"/>
      <c r="N159" s="152"/>
      <c r="O159" s="152"/>
      <c r="P159" s="152"/>
      <c r="Q159" s="152"/>
      <c r="R159" s="152"/>
      <c r="S159" s="152"/>
      <c r="T159" s="152"/>
      <c r="U159" s="152"/>
      <c r="V159" s="152"/>
      <c r="W159" s="153"/>
      <c r="X159" s="84"/>
    </row>
    <row r="160" spans="1:24" x14ac:dyDescent="0.25">
      <c r="A160" s="40"/>
      <c r="B160" s="148"/>
      <c r="C160" s="152"/>
      <c r="D160" s="152"/>
      <c r="E160" s="152"/>
      <c r="F160" s="152"/>
      <c r="G160" s="152"/>
      <c r="H160" s="152"/>
      <c r="I160" s="152"/>
      <c r="J160" s="152"/>
      <c r="K160" s="152"/>
      <c r="L160" s="152"/>
      <c r="M160" s="152"/>
      <c r="N160" s="152"/>
      <c r="O160" s="152"/>
      <c r="P160" s="152"/>
      <c r="Q160" s="152"/>
      <c r="R160" s="152"/>
      <c r="S160" s="152"/>
      <c r="T160" s="152"/>
      <c r="U160" s="152"/>
      <c r="V160" s="152"/>
      <c r="W160" s="153"/>
      <c r="X160" s="84"/>
    </row>
  </sheetData>
  <phoneticPr fontId="11" type="noConversion"/>
  <conditionalFormatting sqref="A2">
    <cfRule type="expression" dxfId="22" priority="2">
      <formula>$D2=1</formula>
    </cfRule>
  </conditionalFormatting>
  <conditionalFormatting sqref="A2:W1048576">
    <cfRule type="expression" dxfId="21" priority="1">
      <formula>$A2=1</formula>
    </cfRule>
  </conditionalFormatting>
  <dataValidations count="1">
    <dataValidation type="list" allowBlank="1" showInputMessage="1" showErrorMessage="1" sqref="A2" xr:uid="{E959C832-2E97-4ACF-AEFC-2854FF6024FE}">
      <formula1>"0,1"</formula1>
    </dataValidation>
  </dataValidations>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theme="9" tint="0.79998168889431442"/>
  </sheetPr>
  <dimension ref="A1:BF81"/>
  <sheetViews>
    <sheetView tabSelected="1" zoomScale="85" zoomScaleNormal="85" workbookViewId="0">
      <selection activeCell="G2" sqref="G2"/>
    </sheetView>
  </sheetViews>
  <sheetFormatPr defaultRowHeight="15" x14ac:dyDescent="0.25"/>
  <cols>
    <col min="2" max="2" width="31.140625" bestFit="1" customWidth="1"/>
    <col min="3" max="3" width="23.85546875" bestFit="1" customWidth="1"/>
    <col min="4" max="4" width="15.140625" bestFit="1" customWidth="1"/>
    <col min="5" max="5" width="12.85546875" customWidth="1"/>
    <col min="6" max="6" width="12.7109375" customWidth="1"/>
    <col min="7" max="7" width="19" customWidth="1"/>
    <col min="8" max="8" width="15.85546875" customWidth="1"/>
    <col min="9" max="9" width="11.28515625" bestFit="1" customWidth="1"/>
    <col min="10" max="10" width="19" customWidth="1"/>
    <col min="11" max="11" width="12.85546875" customWidth="1"/>
    <col min="12" max="12" width="13.140625" customWidth="1"/>
    <col min="14" max="14" width="13.140625" bestFit="1" customWidth="1"/>
    <col min="18" max="18" width="12.28515625" customWidth="1"/>
    <col min="19" max="19" width="12.5703125" bestFit="1" customWidth="1"/>
    <col min="22" max="22" width="11" customWidth="1"/>
    <col min="24" max="24" width="17.85546875" bestFit="1" customWidth="1"/>
    <col min="25" max="25" width="20.85546875" customWidth="1"/>
    <col min="26" max="26" width="20.7109375" customWidth="1"/>
    <col min="27" max="27" width="15.42578125" customWidth="1"/>
  </cols>
  <sheetData>
    <row r="1" spans="1:58" ht="15.75" thickBot="1" x14ac:dyDescent="0.3"/>
    <row r="2" spans="1:58" ht="30.75" thickBot="1" x14ac:dyDescent="0.3">
      <c r="B2" s="125" t="s">
        <v>35</v>
      </c>
      <c r="C2" s="125" t="s">
        <v>34</v>
      </c>
      <c r="D2" s="168" t="s">
        <v>37</v>
      </c>
      <c r="E2" s="166" t="s">
        <v>38</v>
      </c>
      <c r="F2" s="169" t="s">
        <v>36</v>
      </c>
      <c r="G2" s="167" t="s">
        <v>103</v>
      </c>
      <c r="H2" s="169" t="s">
        <v>180</v>
      </c>
      <c r="I2" s="109" t="s">
        <v>43</v>
      </c>
      <c r="J2" s="108"/>
      <c r="L2" s="107" t="s">
        <v>46</v>
      </c>
      <c r="M2" s="108"/>
    </row>
    <row r="3" spans="1:58" x14ac:dyDescent="0.25">
      <c r="A3">
        <v>1</v>
      </c>
      <c r="B3" s="3" t="str">
        <f>C26</f>
        <v>NoiseSTR_4000</v>
      </c>
      <c r="C3" s="66">
        <v>0</v>
      </c>
      <c r="D3" s="66">
        <f>B26</f>
        <v>1</v>
      </c>
      <c r="E3" s="66">
        <v>1</v>
      </c>
      <c r="F3" s="66">
        <v>0</v>
      </c>
      <c r="G3" s="40">
        <v>1</v>
      </c>
      <c r="H3" s="39">
        <v>0</v>
      </c>
      <c r="I3" s="50" t="s">
        <v>40</v>
      </c>
      <c r="J3" s="57" t="s">
        <v>195</v>
      </c>
      <c r="L3" s="19" t="s">
        <v>45</v>
      </c>
      <c r="M3" s="2">
        <v>0</v>
      </c>
      <c r="Y3" s="64"/>
      <c r="Z3" t="s">
        <v>220</v>
      </c>
      <c r="AV3" s="104" t="s">
        <v>29</v>
      </c>
      <c r="AW3" s="105"/>
      <c r="AX3" s="105"/>
      <c r="AY3" s="105"/>
      <c r="AZ3" s="105"/>
      <c r="BA3" s="105"/>
      <c r="BB3" s="105"/>
      <c r="BC3" s="105"/>
      <c r="BD3" s="105"/>
      <c r="BE3" s="105"/>
      <c r="BF3" s="106"/>
    </row>
    <row r="4" spans="1:58" ht="15.75" thickBot="1" x14ac:dyDescent="0.3">
      <c r="A4">
        <v>2</v>
      </c>
      <c r="B4" s="3" t="str">
        <f>C27</f>
        <v>Full_UB_4000</v>
      </c>
      <c r="C4" s="66">
        <v>0</v>
      </c>
      <c r="D4" s="66">
        <f t="shared" ref="D4:D11" si="0">B27</f>
        <v>2</v>
      </c>
      <c r="E4" s="66">
        <v>1</v>
      </c>
      <c r="F4" s="66">
        <v>0</v>
      </c>
      <c r="G4" s="40">
        <v>1</v>
      </c>
      <c r="H4" s="39">
        <v>0</v>
      </c>
      <c r="I4" s="50" t="s">
        <v>41</v>
      </c>
      <c r="J4" s="58" t="s">
        <v>196</v>
      </c>
      <c r="L4" s="16" t="s">
        <v>44</v>
      </c>
      <c r="M4" s="5"/>
      <c r="AV4" s="10" t="s">
        <v>0</v>
      </c>
      <c r="AW4" s="11" t="s">
        <v>17</v>
      </c>
      <c r="AX4" s="11" t="s">
        <v>18</v>
      </c>
      <c r="AY4" s="11" t="s">
        <v>19</v>
      </c>
      <c r="AZ4" s="11" t="s">
        <v>20</v>
      </c>
      <c r="BA4" s="11" t="s">
        <v>21</v>
      </c>
      <c r="BB4" s="11" t="s">
        <v>22</v>
      </c>
      <c r="BC4" s="11" t="s">
        <v>23</v>
      </c>
      <c r="BD4" s="11" t="s">
        <v>24</v>
      </c>
      <c r="BE4" s="11" t="s">
        <v>25</v>
      </c>
      <c r="BF4" s="12" t="s">
        <v>26</v>
      </c>
    </row>
    <row r="5" spans="1:58" ht="15.75" thickBot="1" x14ac:dyDescent="0.3">
      <c r="A5">
        <v>3</v>
      </c>
      <c r="B5" s="3" t="str">
        <f t="shared" ref="B5:B8" si="1">C28</f>
        <v>Full_UB_5500</v>
      </c>
      <c r="C5" s="66">
        <v>0</v>
      </c>
      <c r="D5" s="66">
        <f t="shared" si="0"/>
        <v>3</v>
      </c>
      <c r="E5" s="66">
        <v>1</v>
      </c>
      <c r="F5" s="66">
        <v>0</v>
      </c>
      <c r="G5" s="40">
        <v>1</v>
      </c>
      <c r="H5" s="39">
        <v>0</v>
      </c>
      <c r="I5" s="50" t="s">
        <v>39</v>
      </c>
      <c r="J5" s="58" t="s">
        <v>120</v>
      </c>
      <c r="L5" s="16" t="s">
        <v>50</v>
      </c>
      <c r="M5" s="5">
        <v>1000</v>
      </c>
      <c r="AV5" s="3">
        <v>1</v>
      </c>
      <c r="AW5" s="4">
        <v>0.7</v>
      </c>
      <c r="AX5" s="4">
        <v>9</v>
      </c>
      <c r="AY5" s="4">
        <v>0.5</v>
      </c>
      <c r="AZ5" s="4">
        <v>0.5</v>
      </c>
      <c r="BA5" s="4">
        <v>0.25</v>
      </c>
      <c r="BB5" s="4">
        <v>0.25</v>
      </c>
      <c r="BC5" s="4">
        <v>2.5</v>
      </c>
      <c r="BD5" s="4">
        <v>2.5</v>
      </c>
      <c r="BE5" s="4">
        <v>1</v>
      </c>
      <c r="BF5" s="5">
        <v>0</v>
      </c>
    </row>
    <row r="6" spans="1:58" ht="15.75" thickBot="1" x14ac:dyDescent="0.3">
      <c r="A6">
        <v>4</v>
      </c>
      <c r="B6" s="3" t="str">
        <f t="shared" si="1"/>
        <v>PileRun_UB</v>
      </c>
      <c r="C6" s="66">
        <v>1</v>
      </c>
      <c r="D6" s="66">
        <f t="shared" si="0"/>
        <v>4</v>
      </c>
      <c r="E6" s="66">
        <v>1</v>
      </c>
      <c r="F6" s="66">
        <v>0</v>
      </c>
      <c r="G6" s="40">
        <v>1</v>
      </c>
      <c r="H6" s="39">
        <v>0</v>
      </c>
      <c r="I6" s="50" t="s">
        <v>236</v>
      </c>
      <c r="J6" s="58" t="s">
        <v>237</v>
      </c>
      <c r="L6" s="36" t="s">
        <v>179</v>
      </c>
      <c r="M6" s="27">
        <v>0</v>
      </c>
      <c r="AV6" s="3">
        <v>2</v>
      </c>
      <c r="AW6" s="4">
        <v>0.7</v>
      </c>
      <c r="AX6" s="4">
        <v>5</v>
      </c>
      <c r="AY6" s="4">
        <v>0.5</v>
      </c>
      <c r="AZ6" s="4">
        <v>0.5</v>
      </c>
      <c r="BA6" s="4">
        <v>0.25</v>
      </c>
      <c r="BB6" s="4">
        <v>0.25</v>
      </c>
      <c r="BC6" s="4">
        <v>5</v>
      </c>
      <c r="BD6" s="4">
        <v>5</v>
      </c>
      <c r="BE6" s="4">
        <v>5</v>
      </c>
      <c r="BF6" s="5">
        <v>10</v>
      </c>
    </row>
    <row r="7" spans="1:58" ht="15.75" customHeight="1" thickBot="1" x14ac:dyDescent="0.3">
      <c r="A7">
        <v>5</v>
      </c>
      <c r="B7" s="3" t="str">
        <f t="shared" si="1"/>
        <v>PileRun_LB</v>
      </c>
      <c r="C7" s="66">
        <v>1</v>
      </c>
      <c r="D7" s="66">
        <f t="shared" si="0"/>
        <v>5</v>
      </c>
      <c r="E7" s="66">
        <v>1</v>
      </c>
      <c r="F7" s="66">
        <v>0</v>
      </c>
      <c r="G7" s="40">
        <v>1</v>
      </c>
      <c r="H7" s="39">
        <v>0</v>
      </c>
      <c r="I7" s="50" t="s">
        <v>234</v>
      </c>
      <c r="J7" s="17" t="s">
        <v>235</v>
      </c>
      <c r="AV7" s="3"/>
      <c r="AW7" s="4"/>
      <c r="AX7" s="4"/>
      <c r="AY7" s="4"/>
      <c r="AZ7" s="4"/>
      <c r="BA7" s="4"/>
      <c r="BB7" s="4"/>
      <c r="BC7" s="4"/>
      <c r="BD7" s="4"/>
      <c r="BE7" s="4"/>
      <c r="BF7" s="5"/>
    </row>
    <row r="8" spans="1:58" ht="15.75" thickBot="1" x14ac:dyDescent="0.3">
      <c r="A8">
        <v>6</v>
      </c>
      <c r="B8" s="3" t="str">
        <f t="shared" si="1"/>
        <v>Entrapped_UB</v>
      </c>
      <c r="C8" s="66">
        <v>0</v>
      </c>
      <c r="D8" s="66">
        <f t="shared" si="0"/>
        <v>6</v>
      </c>
      <c r="E8" s="66">
        <v>1</v>
      </c>
      <c r="F8" s="66">
        <v>0</v>
      </c>
      <c r="G8" s="40">
        <v>1</v>
      </c>
      <c r="H8" s="39">
        <v>0</v>
      </c>
      <c r="I8" s="109" t="s">
        <v>139</v>
      </c>
      <c r="J8" s="108"/>
      <c r="L8" s="107" t="s">
        <v>230</v>
      </c>
      <c r="M8" s="108"/>
      <c r="AV8" s="3"/>
      <c r="AW8" s="4"/>
      <c r="AX8" s="4"/>
      <c r="AY8" s="4"/>
      <c r="AZ8" s="4"/>
      <c r="BA8" s="4"/>
      <c r="BB8" s="4"/>
      <c r="BC8" s="4"/>
      <c r="BD8" s="4"/>
      <c r="BE8" s="4"/>
      <c r="BF8" s="5"/>
    </row>
    <row r="9" spans="1:58" ht="15.75" thickBot="1" x14ac:dyDescent="0.3">
      <c r="A9">
        <v>7</v>
      </c>
      <c r="B9" s="3" t="str">
        <f>C32</f>
        <v>Breakdown_BE</v>
      </c>
      <c r="C9" s="40">
        <v>0</v>
      </c>
      <c r="D9" s="66">
        <f t="shared" si="0"/>
        <v>7</v>
      </c>
      <c r="E9" s="66">
        <v>1</v>
      </c>
      <c r="F9" s="66">
        <v>0</v>
      </c>
      <c r="G9" s="40">
        <v>1</v>
      </c>
      <c r="H9" s="39">
        <v>0</v>
      </c>
      <c r="I9" s="52" t="s">
        <v>140</v>
      </c>
      <c r="J9" s="27">
        <v>0</v>
      </c>
      <c r="L9" s="19" t="s">
        <v>3</v>
      </c>
      <c r="M9" s="2" t="s">
        <v>232</v>
      </c>
      <c r="AV9" s="6"/>
      <c r="AW9" s="7"/>
      <c r="AX9" s="7"/>
      <c r="AY9" s="7"/>
      <c r="AZ9" s="7"/>
      <c r="BA9" s="7"/>
      <c r="BB9" s="7"/>
      <c r="BC9" s="7"/>
      <c r="BD9" s="7"/>
      <c r="BE9" s="7"/>
      <c r="BF9" s="8"/>
    </row>
    <row r="10" spans="1:58" ht="15.75" thickBot="1" x14ac:dyDescent="0.3">
      <c r="A10">
        <v>8</v>
      </c>
      <c r="B10" s="3" t="str">
        <f>C33</f>
        <v>Entrapped_BE</v>
      </c>
      <c r="C10" s="66">
        <v>0</v>
      </c>
      <c r="D10" s="66">
        <f t="shared" si="0"/>
        <v>8</v>
      </c>
      <c r="E10" s="66">
        <v>1</v>
      </c>
      <c r="F10" s="66">
        <v>0</v>
      </c>
      <c r="G10" s="40">
        <v>1</v>
      </c>
      <c r="H10" s="39">
        <v>0</v>
      </c>
      <c r="L10" s="68" t="s">
        <v>231</v>
      </c>
      <c r="M10" s="8" t="s">
        <v>233</v>
      </c>
    </row>
    <row r="11" spans="1:58" ht="15.75" thickBot="1" x14ac:dyDescent="0.3">
      <c r="A11">
        <v>9</v>
      </c>
      <c r="B11" s="3" t="str">
        <f t="shared" ref="B11" si="2">C34</f>
        <v>NoiseSTR_5500</v>
      </c>
      <c r="C11" s="40">
        <v>0</v>
      </c>
      <c r="D11" s="66">
        <f t="shared" si="0"/>
        <v>9</v>
      </c>
      <c r="E11" s="66">
        <v>1</v>
      </c>
      <c r="F11" s="66">
        <v>0</v>
      </c>
      <c r="G11" s="40">
        <v>1</v>
      </c>
      <c r="H11" s="39">
        <v>0</v>
      </c>
      <c r="I11" s="109" t="s">
        <v>194</v>
      </c>
      <c r="J11" s="108"/>
    </row>
    <row r="12" spans="1:58" ht="15.75" thickBot="1" x14ac:dyDescent="0.3">
      <c r="A12">
        <v>10</v>
      </c>
      <c r="B12" s="3" t="str">
        <f>C35</f>
        <v>NoiseSTR_ACC_SENSI</v>
      </c>
      <c r="C12" s="40">
        <v>0</v>
      </c>
      <c r="D12" s="66">
        <v>10</v>
      </c>
      <c r="E12" s="40">
        <v>1</v>
      </c>
      <c r="F12" s="40">
        <v>0</v>
      </c>
      <c r="G12" s="40">
        <v>1</v>
      </c>
      <c r="H12" s="39">
        <v>0</v>
      </c>
      <c r="I12" s="53" t="s">
        <v>140</v>
      </c>
      <c r="J12" s="2">
        <v>0</v>
      </c>
      <c r="L12" s="107" t="s">
        <v>240</v>
      </c>
      <c r="M12" s="108"/>
    </row>
    <row r="13" spans="1:58" ht="15.75" thickBot="1" x14ac:dyDescent="0.3">
      <c r="A13">
        <v>11</v>
      </c>
      <c r="B13" s="3" t="str">
        <f>C36</f>
        <v>Fatigue_BLOW</v>
      </c>
      <c r="C13" s="40">
        <v>0</v>
      </c>
      <c r="D13" s="66">
        <v>11</v>
      </c>
      <c r="E13" s="40">
        <v>1</v>
      </c>
      <c r="F13" s="40">
        <v>0</v>
      </c>
      <c r="G13" s="66">
        <v>1</v>
      </c>
      <c r="H13" s="39">
        <v>0</v>
      </c>
      <c r="I13" s="51" t="s">
        <v>178</v>
      </c>
      <c r="J13" s="8" t="s">
        <v>218</v>
      </c>
      <c r="L13" s="36" t="s">
        <v>9</v>
      </c>
      <c r="M13" s="27">
        <v>1</v>
      </c>
    </row>
    <row r="14" spans="1:58" x14ac:dyDescent="0.25">
      <c r="A14">
        <v>12</v>
      </c>
      <c r="B14" s="3" t="str">
        <f>C37</f>
        <v>Fatigue_STRESS</v>
      </c>
      <c r="C14" s="66">
        <v>0</v>
      </c>
      <c r="D14" s="66">
        <f t="shared" ref="D14" si="3">B37</f>
        <v>12</v>
      </c>
      <c r="E14" s="66">
        <v>1</v>
      </c>
      <c r="F14" s="66">
        <v>0</v>
      </c>
      <c r="G14" s="40">
        <v>1</v>
      </c>
      <c r="H14" s="39">
        <v>0</v>
      </c>
    </row>
    <row r="15" spans="1:58" s="65" customFormat="1" x14ac:dyDescent="0.25">
      <c r="A15" s="65">
        <v>13</v>
      </c>
      <c r="B15" s="3"/>
      <c r="C15" s="66"/>
      <c r="D15" s="66"/>
      <c r="E15" s="66"/>
      <c r="F15" s="66"/>
      <c r="G15" s="40"/>
      <c r="H15" s="39"/>
    </row>
    <row r="16" spans="1:58" s="65" customFormat="1" x14ac:dyDescent="0.25">
      <c r="A16" s="65">
        <v>14</v>
      </c>
      <c r="B16" s="3"/>
      <c r="C16" s="66"/>
      <c r="D16" s="66"/>
      <c r="E16" s="66"/>
      <c r="F16" s="66"/>
      <c r="G16" s="40"/>
      <c r="H16" s="39"/>
    </row>
    <row r="17" spans="1:28" s="65" customFormat="1" x14ac:dyDescent="0.25">
      <c r="A17" s="65">
        <v>15</v>
      </c>
      <c r="B17" s="3"/>
      <c r="C17" s="66"/>
      <c r="D17" s="66"/>
      <c r="E17" s="66"/>
      <c r="F17" s="66"/>
      <c r="G17" s="40"/>
      <c r="H17" s="39"/>
    </row>
    <row r="18" spans="1:28" s="65" customFormat="1" x14ac:dyDescent="0.25">
      <c r="A18" s="65">
        <v>16</v>
      </c>
      <c r="B18" s="3"/>
      <c r="C18" s="66"/>
      <c r="D18" s="66"/>
      <c r="E18" s="66"/>
      <c r="F18" s="66"/>
      <c r="G18" s="40"/>
      <c r="H18" s="39"/>
    </row>
    <row r="19" spans="1:28" s="65" customFormat="1" x14ac:dyDescent="0.25">
      <c r="A19" s="65">
        <v>17</v>
      </c>
      <c r="B19" s="3"/>
      <c r="C19" s="66"/>
      <c r="D19" s="66"/>
      <c r="E19" s="66"/>
      <c r="F19" s="66"/>
      <c r="G19" s="40"/>
      <c r="H19" s="39"/>
    </row>
    <row r="20" spans="1:28" s="65" customFormat="1" x14ac:dyDescent="0.25">
      <c r="A20" s="65">
        <v>18</v>
      </c>
      <c r="B20" s="3"/>
      <c r="C20" s="66"/>
      <c r="D20" s="66"/>
      <c r="E20" s="66"/>
      <c r="F20" s="66"/>
      <c r="G20" s="40"/>
      <c r="H20" s="39"/>
    </row>
    <row r="21" spans="1:28" s="65" customFormat="1" x14ac:dyDescent="0.25">
      <c r="A21" s="65">
        <v>19</v>
      </c>
      <c r="B21" s="3"/>
      <c r="C21" s="66"/>
      <c r="D21" s="66"/>
      <c r="E21" s="66"/>
      <c r="F21" s="66"/>
      <c r="G21" s="40"/>
      <c r="H21" s="39"/>
    </row>
    <row r="22" spans="1:28" ht="15.75" thickBot="1" x14ac:dyDescent="0.3">
      <c r="A22" s="65">
        <v>20</v>
      </c>
      <c r="B22" s="6"/>
      <c r="C22" s="121"/>
      <c r="D22" s="7"/>
      <c r="E22" s="7"/>
      <c r="F22" s="7"/>
      <c r="G22" s="7"/>
      <c r="H22" s="8"/>
    </row>
    <row r="23" spans="1:28" ht="15.75" thickBot="1" x14ac:dyDescent="0.3"/>
    <row r="24" spans="1:28" ht="15.75" thickBot="1" x14ac:dyDescent="0.3">
      <c r="B24" s="28" t="s">
        <v>27</v>
      </c>
      <c r="C24" s="41"/>
      <c r="D24" s="41"/>
      <c r="E24" s="41"/>
      <c r="F24" s="41"/>
      <c r="G24" s="41"/>
      <c r="H24" s="41"/>
      <c r="I24" s="41"/>
      <c r="J24" s="41"/>
      <c r="K24" s="41"/>
      <c r="L24" s="41"/>
      <c r="M24" s="41"/>
      <c r="N24" s="41"/>
      <c r="O24" s="41"/>
      <c r="P24" s="41"/>
      <c r="Q24" s="41"/>
      <c r="R24" s="41"/>
      <c r="S24" s="41"/>
      <c r="T24" s="41"/>
      <c r="U24" s="41"/>
      <c r="V24" s="41"/>
      <c r="W24" s="41"/>
      <c r="X24" s="41"/>
      <c r="Y24" s="41"/>
      <c r="Z24" s="29"/>
    </row>
    <row r="25" spans="1:28" ht="75.75" thickBot="1" x14ac:dyDescent="0.3">
      <c r="B25" s="33" t="s">
        <v>0</v>
      </c>
      <c r="C25" s="34" t="s">
        <v>121</v>
      </c>
      <c r="D25" s="34" t="s">
        <v>1</v>
      </c>
      <c r="E25" s="34" t="s">
        <v>2</v>
      </c>
      <c r="F25" s="34" t="s">
        <v>3</v>
      </c>
      <c r="G25" s="34" t="s">
        <v>48</v>
      </c>
      <c r="H25" s="34" t="s">
        <v>4</v>
      </c>
      <c r="I25" s="34" t="s">
        <v>49</v>
      </c>
      <c r="J25" s="34" t="s">
        <v>122</v>
      </c>
      <c r="K25" s="34" t="s">
        <v>141</v>
      </c>
      <c r="L25" s="34" t="s">
        <v>31</v>
      </c>
      <c r="M25" s="34" t="s">
        <v>5</v>
      </c>
      <c r="N25" s="34" t="s">
        <v>6</v>
      </c>
      <c r="O25" s="34" t="s">
        <v>7</v>
      </c>
      <c r="P25" s="34" t="s">
        <v>8</v>
      </c>
      <c r="Q25" s="34" t="s">
        <v>9</v>
      </c>
      <c r="R25" s="34" t="s">
        <v>10</v>
      </c>
      <c r="S25" s="34" t="s">
        <v>70</v>
      </c>
      <c r="T25" s="34" t="s">
        <v>136</v>
      </c>
      <c r="U25" s="34" t="s">
        <v>158</v>
      </c>
      <c r="V25" s="34" t="s">
        <v>159</v>
      </c>
      <c r="W25" s="34" t="s">
        <v>82</v>
      </c>
      <c r="X25" s="34" t="s">
        <v>123</v>
      </c>
      <c r="Y25" s="34" t="s">
        <v>142</v>
      </c>
      <c r="Z25" s="34" t="s">
        <v>101</v>
      </c>
      <c r="AA25" s="35" t="s">
        <v>160</v>
      </c>
      <c r="AB25" s="62" t="s">
        <v>209</v>
      </c>
    </row>
    <row r="26" spans="1:28" x14ac:dyDescent="0.25">
      <c r="A26" s="63">
        <v>1</v>
      </c>
      <c r="B26" s="63">
        <v>1</v>
      </c>
      <c r="C26" s="63" t="s">
        <v>224</v>
      </c>
      <c r="D26" s="63">
        <v>0</v>
      </c>
      <c r="E26" s="63">
        <v>1</v>
      </c>
      <c r="F26" s="63">
        <v>1</v>
      </c>
      <c r="G26" s="63">
        <v>1372</v>
      </c>
      <c r="H26" s="63">
        <v>2.02</v>
      </c>
      <c r="I26" s="63">
        <v>0.95</v>
      </c>
      <c r="J26" s="63">
        <v>2575.1000000000004</v>
      </c>
      <c r="K26" s="63">
        <v>38487</v>
      </c>
      <c r="L26" s="63">
        <v>90</v>
      </c>
      <c r="M26" s="63"/>
      <c r="N26" s="63" t="s">
        <v>47</v>
      </c>
      <c r="O26" s="63">
        <v>500</v>
      </c>
      <c r="P26" s="63">
        <v>1</v>
      </c>
      <c r="Q26" s="63" t="s">
        <v>128</v>
      </c>
      <c r="R26" s="63">
        <v>1</v>
      </c>
      <c r="S26" s="63" t="s">
        <v>109</v>
      </c>
      <c r="T26" s="63">
        <v>300</v>
      </c>
      <c r="U26" s="63">
        <v>400</v>
      </c>
      <c r="V26" s="63">
        <v>3411.4</v>
      </c>
      <c r="W26" s="63" t="s">
        <v>83</v>
      </c>
      <c r="X26" s="63" t="s">
        <v>96</v>
      </c>
      <c r="Y26" s="63">
        <v>200</v>
      </c>
      <c r="Z26" s="63">
        <v>0</v>
      </c>
      <c r="AA26" s="63">
        <v>0</v>
      </c>
    </row>
    <row r="27" spans="1:28" x14ac:dyDescent="0.25">
      <c r="A27" s="63">
        <v>2</v>
      </c>
      <c r="B27" s="63">
        <v>2</v>
      </c>
      <c r="C27" s="63" t="s">
        <v>228</v>
      </c>
      <c r="D27" s="63">
        <v>0</v>
      </c>
      <c r="E27" s="63">
        <v>1</v>
      </c>
      <c r="F27" s="63">
        <v>1</v>
      </c>
      <c r="G27" s="63">
        <v>1372</v>
      </c>
      <c r="H27" s="63">
        <v>2.02</v>
      </c>
      <c r="I27" s="63">
        <v>0.95</v>
      </c>
      <c r="J27" s="63">
        <v>2575.1000000000004</v>
      </c>
      <c r="K27" s="63">
        <v>38487</v>
      </c>
      <c r="L27" s="63">
        <v>90</v>
      </c>
      <c r="M27" s="63"/>
      <c r="N27" s="63" t="s">
        <v>47</v>
      </c>
      <c r="O27" s="63">
        <v>500</v>
      </c>
      <c r="P27" s="63">
        <v>1</v>
      </c>
      <c r="Q27" s="63" t="s">
        <v>128</v>
      </c>
      <c r="R27" s="63">
        <v>1</v>
      </c>
      <c r="S27" s="63" t="s">
        <v>109</v>
      </c>
      <c r="T27" s="63">
        <v>0</v>
      </c>
      <c r="U27" s="63">
        <v>0</v>
      </c>
      <c r="V27" s="63">
        <v>3411.4</v>
      </c>
      <c r="W27" s="63" t="s">
        <v>79</v>
      </c>
      <c r="X27" s="63" t="s">
        <v>96</v>
      </c>
      <c r="Y27" s="63">
        <v>0</v>
      </c>
      <c r="Z27" s="63">
        <v>0</v>
      </c>
      <c r="AA27" s="63">
        <v>0</v>
      </c>
    </row>
    <row r="28" spans="1:28" x14ac:dyDescent="0.25">
      <c r="A28" s="63">
        <v>3</v>
      </c>
      <c r="B28" s="63">
        <v>3</v>
      </c>
      <c r="C28" s="63" t="s">
        <v>229</v>
      </c>
      <c r="D28" s="63">
        <v>0</v>
      </c>
      <c r="E28" s="63">
        <v>1</v>
      </c>
      <c r="F28" s="63">
        <v>1</v>
      </c>
      <c r="G28" s="63">
        <v>5500</v>
      </c>
      <c r="H28" s="63">
        <v>2.02</v>
      </c>
      <c r="I28" s="63">
        <v>0.95</v>
      </c>
      <c r="J28" s="63">
        <v>2575.1000000000004</v>
      </c>
      <c r="K28" s="63">
        <v>38487</v>
      </c>
      <c r="L28" s="63">
        <v>90</v>
      </c>
      <c r="M28" s="63"/>
      <c r="N28" s="63" t="s">
        <v>47</v>
      </c>
      <c r="O28" s="63">
        <v>500</v>
      </c>
      <c r="P28" s="63">
        <v>1</v>
      </c>
      <c r="Q28" s="63" t="s">
        <v>128</v>
      </c>
      <c r="R28" s="63">
        <v>1</v>
      </c>
      <c r="S28" s="63" t="s">
        <v>104</v>
      </c>
      <c r="T28" s="63">
        <v>0</v>
      </c>
      <c r="U28" s="63">
        <v>0</v>
      </c>
      <c r="V28" s="63">
        <v>3411.4</v>
      </c>
      <c r="W28" s="63" t="s">
        <v>79</v>
      </c>
      <c r="X28" s="63" t="s">
        <v>286</v>
      </c>
      <c r="Y28" s="63">
        <v>0</v>
      </c>
      <c r="Z28" s="63">
        <v>0</v>
      </c>
      <c r="AA28" s="63">
        <v>0</v>
      </c>
    </row>
    <row r="29" spans="1:28" x14ac:dyDescent="0.25">
      <c r="A29" s="63">
        <v>4</v>
      </c>
      <c r="B29" s="63">
        <v>4</v>
      </c>
      <c r="C29" s="63" t="s">
        <v>214</v>
      </c>
      <c r="D29" s="63">
        <v>0</v>
      </c>
      <c r="E29" s="63">
        <v>1</v>
      </c>
      <c r="F29" s="63">
        <v>1</v>
      </c>
      <c r="G29" s="63">
        <v>1372</v>
      </c>
      <c r="H29" s="63">
        <v>2.02</v>
      </c>
      <c r="I29" s="63">
        <v>0.1</v>
      </c>
      <c r="J29" s="63">
        <v>2540.3000000000002</v>
      </c>
      <c r="K29" s="63">
        <v>8000</v>
      </c>
      <c r="L29" s="63">
        <v>90</v>
      </c>
      <c r="M29" s="63"/>
      <c r="N29" s="63" t="s">
        <v>47</v>
      </c>
      <c r="O29" s="63">
        <v>500</v>
      </c>
      <c r="P29" s="63">
        <v>1</v>
      </c>
      <c r="Q29" s="63" t="s">
        <v>128</v>
      </c>
      <c r="R29" s="63">
        <v>1</v>
      </c>
      <c r="S29" s="63" t="s">
        <v>109</v>
      </c>
      <c r="T29" s="63">
        <v>0</v>
      </c>
      <c r="U29" s="63">
        <v>0</v>
      </c>
      <c r="V29" s="63">
        <v>3411.4</v>
      </c>
      <c r="W29" s="63" t="s">
        <v>79</v>
      </c>
      <c r="X29" s="63" t="s">
        <v>96</v>
      </c>
      <c r="Y29" s="63">
        <v>0</v>
      </c>
      <c r="Z29" s="63">
        <v>0</v>
      </c>
      <c r="AA29" s="63">
        <v>0</v>
      </c>
    </row>
    <row r="30" spans="1:28" x14ac:dyDescent="0.25">
      <c r="A30" s="63">
        <v>5</v>
      </c>
      <c r="B30" s="63">
        <v>5</v>
      </c>
      <c r="C30" s="63" t="s">
        <v>111</v>
      </c>
      <c r="D30" s="63">
        <v>0</v>
      </c>
      <c r="E30" s="63">
        <v>1</v>
      </c>
      <c r="F30" s="63">
        <v>1</v>
      </c>
      <c r="G30" s="63">
        <v>1372</v>
      </c>
      <c r="H30" s="63">
        <v>2.02</v>
      </c>
      <c r="I30" s="63">
        <v>0.1</v>
      </c>
      <c r="J30" s="63">
        <v>2540.3000000000002</v>
      </c>
      <c r="K30" s="63">
        <v>8000</v>
      </c>
      <c r="L30" s="63">
        <v>90</v>
      </c>
      <c r="M30" s="63"/>
      <c r="N30" s="63" t="s">
        <v>47</v>
      </c>
      <c r="O30" s="63">
        <v>500</v>
      </c>
      <c r="P30" s="63">
        <v>1</v>
      </c>
      <c r="Q30" s="63" t="s">
        <v>128</v>
      </c>
      <c r="R30" s="63">
        <v>1</v>
      </c>
      <c r="S30" s="63" t="s">
        <v>109</v>
      </c>
      <c r="T30" s="63">
        <v>0</v>
      </c>
      <c r="U30" s="63">
        <v>0</v>
      </c>
      <c r="V30" s="63">
        <v>3411.4</v>
      </c>
      <c r="W30" s="63" t="s">
        <v>110</v>
      </c>
      <c r="X30" s="63" t="s">
        <v>96</v>
      </c>
      <c r="Y30" s="63">
        <v>0</v>
      </c>
      <c r="Z30" s="63">
        <v>0</v>
      </c>
      <c r="AA30" s="63">
        <v>0</v>
      </c>
    </row>
    <row r="31" spans="1:28" x14ac:dyDescent="0.25">
      <c r="A31" s="63">
        <v>6</v>
      </c>
      <c r="B31" s="63">
        <v>6</v>
      </c>
      <c r="C31" s="63" t="s">
        <v>207</v>
      </c>
      <c r="D31" s="63">
        <v>0</v>
      </c>
      <c r="E31" s="63">
        <v>1</v>
      </c>
      <c r="F31" s="63">
        <v>1</v>
      </c>
      <c r="G31" s="63">
        <v>5500</v>
      </c>
      <c r="H31" s="63">
        <v>2.02</v>
      </c>
      <c r="I31" s="63">
        <v>0.95</v>
      </c>
      <c r="J31" s="63">
        <v>2540.3000000000002</v>
      </c>
      <c r="K31" s="63">
        <v>8000</v>
      </c>
      <c r="L31" s="63">
        <v>90</v>
      </c>
      <c r="M31" s="63"/>
      <c r="N31" s="63" t="s">
        <v>47</v>
      </c>
      <c r="O31" s="63">
        <v>500</v>
      </c>
      <c r="P31" s="63">
        <v>1</v>
      </c>
      <c r="Q31" s="63" t="s">
        <v>128</v>
      </c>
      <c r="R31" s="63">
        <v>1</v>
      </c>
      <c r="S31" s="63" t="s">
        <v>109</v>
      </c>
      <c r="T31" s="63">
        <v>0</v>
      </c>
      <c r="U31" s="63">
        <v>0</v>
      </c>
      <c r="V31" s="63">
        <v>3411.4</v>
      </c>
      <c r="W31" s="63" t="s">
        <v>79</v>
      </c>
      <c r="X31" s="63" t="s">
        <v>96</v>
      </c>
      <c r="Y31" s="63">
        <v>0</v>
      </c>
      <c r="Z31" s="63">
        <v>0</v>
      </c>
      <c r="AA31" s="63">
        <v>0</v>
      </c>
    </row>
    <row r="32" spans="1:28" x14ac:dyDescent="0.25">
      <c r="A32" s="63">
        <v>7</v>
      </c>
      <c r="B32" s="63">
        <v>7</v>
      </c>
      <c r="C32" s="63" t="s">
        <v>210</v>
      </c>
      <c r="D32" s="63">
        <v>0</v>
      </c>
      <c r="E32" s="63">
        <v>1</v>
      </c>
      <c r="F32" s="63">
        <v>1</v>
      </c>
      <c r="G32" s="63">
        <v>5500</v>
      </c>
      <c r="H32" s="63">
        <v>2.02</v>
      </c>
      <c r="I32" s="63">
        <v>0.95</v>
      </c>
      <c r="J32" s="63">
        <v>2540.3000000000002</v>
      </c>
      <c r="K32" s="63">
        <v>8000</v>
      </c>
      <c r="L32" s="63">
        <v>90</v>
      </c>
      <c r="M32" s="63"/>
      <c r="N32" s="63" t="s">
        <v>47</v>
      </c>
      <c r="O32" s="63">
        <v>500</v>
      </c>
      <c r="P32" s="63">
        <v>1</v>
      </c>
      <c r="Q32" s="63" t="s">
        <v>128</v>
      </c>
      <c r="R32" s="63">
        <v>1</v>
      </c>
      <c r="S32" s="63" t="s">
        <v>109</v>
      </c>
      <c r="T32" s="63">
        <v>0</v>
      </c>
      <c r="U32" s="63">
        <v>0</v>
      </c>
      <c r="V32" s="63">
        <v>3411.4</v>
      </c>
      <c r="W32" s="63" t="s">
        <v>83</v>
      </c>
      <c r="X32" s="63" t="s">
        <v>96</v>
      </c>
      <c r="Y32" s="63">
        <v>0</v>
      </c>
      <c r="Z32" s="63">
        <v>2</v>
      </c>
      <c r="AA32" s="63">
        <v>1</v>
      </c>
    </row>
    <row r="33" spans="1:27" x14ac:dyDescent="0.25">
      <c r="A33" s="63">
        <v>8</v>
      </c>
      <c r="B33" s="63">
        <v>8</v>
      </c>
      <c r="C33" s="63" t="s">
        <v>208</v>
      </c>
      <c r="D33" s="63">
        <v>0</v>
      </c>
      <c r="E33" s="63">
        <v>1</v>
      </c>
      <c r="F33" s="63">
        <v>1</v>
      </c>
      <c r="G33" s="63">
        <v>5500</v>
      </c>
      <c r="H33" s="63">
        <v>2.02</v>
      </c>
      <c r="I33" s="63">
        <v>0.95</v>
      </c>
      <c r="J33" s="63">
        <v>2540.3000000000002</v>
      </c>
      <c r="K33" s="63">
        <v>8000</v>
      </c>
      <c r="L33" s="63">
        <v>90</v>
      </c>
      <c r="M33" s="63"/>
      <c r="N33" s="63" t="s">
        <v>47</v>
      </c>
      <c r="O33" s="63">
        <v>500</v>
      </c>
      <c r="P33" s="63">
        <v>1</v>
      </c>
      <c r="Q33" s="63" t="s">
        <v>128</v>
      </c>
      <c r="R33" s="63">
        <v>1</v>
      </c>
      <c r="S33" s="63" t="s">
        <v>109</v>
      </c>
      <c r="T33" s="63">
        <v>0</v>
      </c>
      <c r="U33" s="63">
        <v>0</v>
      </c>
      <c r="V33" s="63">
        <v>3411.4</v>
      </c>
      <c r="W33" s="63" t="s">
        <v>83</v>
      </c>
      <c r="X33" s="63" t="s">
        <v>96</v>
      </c>
      <c r="Y33" s="63">
        <v>0</v>
      </c>
      <c r="Z33" s="63">
        <v>0</v>
      </c>
      <c r="AA33" s="63">
        <v>0</v>
      </c>
    </row>
    <row r="34" spans="1:27" x14ac:dyDescent="0.25">
      <c r="A34" s="63">
        <v>9</v>
      </c>
      <c r="B34" s="63">
        <v>9</v>
      </c>
      <c r="C34" s="63" t="s">
        <v>225</v>
      </c>
      <c r="D34" s="63">
        <v>0</v>
      </c>
      <c r="E34" s="63">
        <v>1</v>
      </c>
      <c r="F34" s="63">
        <v>1</v>
      </c>
      <c r="G34" s="63">
        <v>5500</v>
      </c>
      <c r="H34" s="63">
        <v>2.02</v>
      </c>
      <c r="I34" s="63">
        <v>0.95</v>
      </c>
      <c r="J34" s="63">
        <v>2575.1000000000004</v>
      </c>
      <c r="K34" s="63">
        <v>38487</v>
      </c>
      <c r="L34" s="63">
        <v>90</v>
      </c>
      <c r="M34" s="63"/>
      <c r="N34" s="63" t="s">
        <v>47</v>
      </c>
      <c r="O34" s="63">
        <v>500</v>
      </c>
      <c r="P34" s="63">
        <v>1</v>
      </c>
      <c r="Q34" s="63" t="s">
        <v>128</v>
      </c>
      <c r="R34" s="63">
        <v>1</v>
      </c>
      <c r="S34" s="63" t="s">
        <v>109</v>
      </c>
      <c r="T34" s="63">
        <v>300</v>
      </c>
      <c r="U34" s="63">
        <v>400</v>
      </c>
      <c r="V34" s="63">
        <v>3411.4</v>
      </c>
      <c r="W34" s="63" t="s">
        <v>83</v>
      </c>
      <c r="X34" s="63" t="s">
        <v>96</v>
      </c>
      <c r="Y34" s="63">
        <v>200</v>
      </c>
      <c r="Z34" s="63">
        <v>0</v>
      </c>
      <c r="AA34" s="63">
        <v>0</v>
      </c>
    </row>
    <row r="35" spans="1:27" x14ac:dyDescent="0.25">
      <c r="A35" s="63">
        <v>10</v>
      </c>
      <c r="B35" s="63">
        <v>10</v>
      </c>
      <c r="C35" s="63" t="s">
        <v>215</v>
      </c>
      <c r="D35" s="63">
        <v>0</v>
      </c>
      <c r="E35" s="63">
        <v>1</v>
      </c>
      <c r="F35" s="63">
        <v>1</v>
      </c>
      <c r="G35" s="63">
        <v>1372</v>
      </c>
      <c r="H35" s="63">
        <v>2.02</v>
      </c>
      <c r="I35" s="63">
        <v>0.95</v>
      </c>
      <c r="J35" s="63">
        <v>2540.3000000000002</v>
      </c>
      <c r="K35" s="63">
        <v>28383.242427632627</v>
      </c>
      <c r="L35" s="63">
        <v>90</v>
      </c>
      <c r="M35" s="63"/>
      <c r="N35" s="63" t="s">
        <v>47</v>
      </c>
      <c r="O35" s="63">
        <v>500</v>
      </c>
      <c r="P35" s="63">
        <v>1</v>
      </c>
      <c r="Q35" s="63" t="s">
        <v>128</v>
      </c>
      <c r="R35" s="63">
        <v>1</v>
      </c>
      <c r="S35" s="63" t="s">
        <v>109</v>
      </c>
      <c r="T35" s="63">
        <v>300</v>
      </c>
      <c r="U35" s="63">
        <v>400</v>
      </c>
      <c r="V35" s="63">
        <v>3411.4</v>
      </c>
      <c r="W35" s="63" t="s">
        <v>83</v>
      </c>
      <c r="X35" s="63" t="s">
        <v>96</v>
      </c>
      <c r="Y35" s="63">
        <v>0</v>
      </c>
      <c r="Z35" s="63">
        <v>0</v>
      </c>
      <c r="AA35" s="63">
        <v>0</v>
      </c>
    </row>
    <row r="36" spans="1:27" x14ac:dyDescent="0.25">
      <c r="A36" s="63">
        <v>11</v>
      </c>
      <c r="B36" s="63">
        <v>11</v>
      </c>
      <c r="C36" s="63" t="s">
        <v>216</v>
      </c>
      <c r="D36" s="63">
        <v>0</v>
      </c>
      <c r="E36" s="63">
        <v>1</v>
      </c>
      <c r="F36" s="63">
        <v>1</v>
      </c>
      <c r="G36" s="63">
        <v>1372</v>
      </c>
      <c r="H36" s="63">
        <v>2.02</v>
      </c>
      <c r="I36" s="63">
        <v>0.95</v>
      </c>
      <c r="J36" s="63">
        <v>2256.3000000000002</v>
      </c>
      <c r="K36" s="63">
        <v>0</v>
      </c>
      <c r="L36" s="63">
        <v>90</v>
      </c>
      <c r="M36" s="63"/>
      <c r="N36" s="63" t="s">
        <v>47</v>
      </c>
      <c r="O36" s="63">
        <v>500</v>
      </c>
      <c r="P36" s="63">
        <v>0</v>
      </c>
      <c r="Q36" s="63" t="s">
        <v>128</v>
      </c>
      <c r="R36" s="63">
        <v>1</v>
      </c>
      <c r="S36" s="63" t="s">
        <v>109</v>
      </c>
      <c r="T36" s="63">
        <v>0</v>
      </c>
      <c r="U36" s="63">
        <v>0</v>
      </c>
      <c r="V36" s="63">
        <v>3411.4</v>
      </c>
      <c r="W36" s="63" t="s">
        <v>79</v>
      </c>
      <c r="X36" s="63" t="s">
        <v>96</v>
      </c>
      <c r="Y36" s="63">
        <v>0</v>
      </c>
      <c r="Z36" s="63">
        <v>0</v>
      </c>
      <c r="AA36" s="63">
        <v>0</v>
      </c>
    </row>
    <row r="37" spans="1:27" ht="15.75" thickBot="1" x14ac:dyDescent="0.3">
      <c r="A37" s="67">
        <v>12</v>
      </c>
      <c r="B37" s="67">
        <v>12</v>
      </c>
      <c r="C37" s="67" t="s">
        <v>217</v>
      </c>
      <c r="D37" s="67">
        <v>0</v>
      </c>
      <c r="E37" s="67">
        <v>1</v>
      </c>
      <c r="F37" s="67">
        <v>1</v>
      </c>
      <c r="G37" s="67">
        <v>1372</v>
      </c>
      <c r="H37" s="67">
        <v>2.02</v>
      </c>
      <c r="I37" s="67">
        <v>0.95</v>
      </c>
      <c r="J37" s="67">
        <v>2256.3000000000002</v>
      </c>
      <c r="K37" s="67">
        <v>0</v>
      </c>
      <c r="L37" s="67">
        <v>90</v>
      </c>
      <c r="M37" s="67"/>
      <c r="N37" s="67" t="s">
        <v>47</v>
      </c>
      <c r="O37" s="67">
        <v>500</v>
      </c>
      <c r="P37" s="67">
        <v>0</v>
      </c>
      <c r="Q37" s="67" t="s">
        <v>128</v>
      </c>
      <c r="R37" s="67">
        <v>1</v>
      </c>
      <c r="S37" s="67" t="s">
        <v>109</v>
      </c>
      <c r="T37" s="67">
        <v>0</v>
      </c>
      <c r="U37" s="67">
        <v>0</v>
      </c>
      <c r="V37" s="67">
        <v>3411.4</v>
      </c>
      <c r="W37" s="67" t="s">
        <v>79</v>
      </c>
      <c r="X37" s="67" t="s">
        <v>96</v>
      </c>
      <c r="Y37" s="67">
        <v>0</v>
      </c>
      <c r="Z37" s="67">
        <v>0</v>
      </c>
      <c r="AA37" s="67">
        <v>0</v>
      </c>
    </row>
    <row r="38" spans="1:27" s="65" customFormat="1" x14ac:dyDescent="0.25">
      <c r="A38" s="63">
        <v>13</v>
      </c>
      <c r="B38" s="165"/>
      <c r="C38" s="165"/>
      <c r="D38" s="165"/>
      <c r="E38" s="165"/>
      <c r="F38" s="165"/>
      <c r="G38" s="165"/>
      <c r="H38" s="165"/>
      <c r="I38" s="165"/>
      <c r="J38" s="165"/>
      <c r="K38" s="165"/>
      <c r="L38" s="165"/>
      <c r="M38" s="165"/>
      <c r="N38" s="165"/>
      <c r="O38" s="165"/>
      <c r="P38" s="165"/>
      <c r="Q38" s="165"/>
      <c r="R38" s="165"/>
      <c r="S38" s="165"/>
      <c r="T38" s="165"/>
      <c r="U38" s="165"/>
      <c r="V38" s="165"/>
      <c r="W38" s="165"/>
      <c r="X38" s="165"/>
      <c r="Y38" s="165"/>
      <c r="Z38" s="165"/>
      <c r="AA38" s="165"/>
    </row>
    <row r="39" spans="1:27" s="65" customFormat="1" x14ac:dyDescent="0.25">
      <c r="A39" s="63">
        <v>14</v>
      </c>
      <c r="B39" s="165"/>
      <c r="C39" s="165"/>
      <c r="D39" s="165"/>
      <c r="E39" s="165"/>
      <c r="F39" s="165"/>
      <c r="G39" s="165"/>
      <c r="H39" s="165"/>
      <c r="I39" s="165"/>
      <c r="J39" s="165"/>
      <c r="K39" s="165"/>
      <c r="L39" s="165"/>
      <c r="M39" s="165"/>
      <c r="N39" s="165"/>
      <c r="O39" s="165"/>
      <c r="P39" s="165"/>
      <c r="Q39" s="165"/>
      <c r="R39" s="165"/>
      <c r="S39" s="165"/>
      <c r="T39" s="165"/>
      <c r="U39" s="165"/>
      <c r="V39" s="165"/>
      <c r="W39" s="165"/>
      <c r="X39" s="165"/>
      <c r="Y39" s="165"/>
      <c r="Z39" s="165"/>
      <c r="AA39" s="165"/>
    </row>
    <row r="40" spans="1:27" s="65" customFormat="1" x14ac:dyDescent="0.25">
      <c r="A40" s="63">
        <v>15</v>
      </c>
      <c r="B40" s="165"/>
      <c r="C40" s="165"/>
      <c r="D40" s="165"/>
      <c r="E40" s="165"/>
      <c r="F40" s="165"/>
      <c r="G40" s="165"/>
      <c r="H40" s="165"/>
      <c r="I40" s="165"/>
      <c r="J40" s="165"/>
      <c r="K40" s="165"/>
      <c r="L40" s="165"/>
      <c r="M40" s="165"/>
      <c r="N40" s="165"/>
      <c r="O40" s="165"/>
      <c r="P40" s="165"/>
      <c r="Q40" s="165"/>
      <c r="R40" s="165"/>
      <c r="S40" s="165"/>
      <c r="T40" s="165"/>
      <c r="U40" s="165"/>
      <c r="V40" s="165"/>
      <c r="W40" s="165"/>
      <c r="X40" s="165"/>
      <c r="Y40" s="165"/>
      <c r="Z40" s="165"/>
      <c r="AA40" s="165"/>
    </row>
    <row r="41" spans="1:27" s="65" customFormat="1" x14ac:dyDescent="0.25">
      <c r="A41" s="63">
        <v>16</v>
      </c>
      <c r="B41" s="165"/>
      <c r="C41" s="165"/>
      <c r="D41" s="165"/>
      <c r="E41" s="165"/>
      <c r="F41" s="165"/>
      <c r="G41" s="165"/>
      <c r="H41" s="165"/>
      <c r="I41" s="165"/>
      <c r="J41" s="165"/>
      <c r="K41" s="165"/>
      <c r="L41" s="165"/>
      <c r="M41" s="165"/>
      <c r="N41" s="165"/>
      <c r="O41" s="165"/>
      <c r="P41" s="165"/>
      <c r="Q41" s="165"/>
      <c r="R41" s="165"/>
      <c r="S41" s="165"/>
      <c r="T41" s="165"/>
      <c r="U41" s="165"/>
      <c r="V41" s="165"/>
      <c r="W41" s="165"/>
      <c r="X41" s="165"/>
      <c r="Y41" s="165"/>
      <c r="Z41" s="165"/>
      <c r="AA41" s="165"/>
    </row>
    <row r="42" spans="1:27" s="65" customFormat="1" x14ac:dyDescent="0.25">
      <c r="A42" s="63">
        <v>17</v>
      </c>
      <c r="B42" s="165"/>
      <c r="C42" s="165"/>
      <c r="D42" s="165"/>
      <c r="E42" s="165"/>
      <c r="F42" s="165"/>
      <c r="G42" s="165"/>
      <c r="H42" s="165"/>
      <c r="I42" s="165"/>
      <c r="J42" s="165"/>
      <c r="K42" s="165"/>
      <c r="L42" s="165"/>
      <c r="M42" s="165"/>
      <c r="N42" s="165"/>
      <c r="O42" s="165"/>
      <c r="P42" s="165"/>
      <c r="Q42" s="165"/>
      <c r="R42" s="165"/>
      <c r="S42" s="165"/>
      <c r="T42" s="165"/>
      <c r="U42" s="165"/>
      <c r="V42" s="165"/>
      <c r="W42" s="165"/>
      <c r="X42" s="165"/>
      <c r="Y42" s="165"/>
      <c r="Z42" s="165"/>
      <c r="AA42" s="165"/>
    </row>
    <row r="43" spans="1:27" s="65" customFormat="1" x14ac:dyDescent="0.25">
      <c r="A43" s="63">
        <v>18</v>
      </c>
      <c r="B43" s="165"/>
      <c r="C43" s="165"/>
      <c r="D43" s="165"/>
      <c r="E43" s="165"/>
      <c r="F43" s="165"/>
      <c r="G43" s="165"/>
      <c r="H43" s="165"/>
      <c r="I43" s="165"/>
      <c r="J43" s="165"/>
      <c r="K43" s="165"/>
      <c r="L43" s="165"/>
      <c r="M43" s="165"/>
      <c r="N43" s="165"/>
      <c r="O43" s="165"/>
      <c r="P43" s="165"/>
      <c r="Q43" s="165"/>
      <c r="R43" s="165"/>
      <c r="S43" s="165"/>
      <c r="T43" s="165"/>
      <c r="U43" s="165"/>
      <c r="V43" s="165"/>
      <c r="W43" s="165"/>
      <c r="X43" s="165"/>
      <c r="Y43" s="165"/>
      <c r="Z43" s="165"/>
      <c r="AA43" s="165"/>
    </row>
    <row r="44" spans="1:27" x14ac:dyDescent="0.25">
      <c r="A44" s="63">
        <v>19</v>
      </c>
    </row>
    <row r="45" spans="1:27" s="65" customFormat="1" x14ac:dyDescent="0.25">
      <c r="A45" s="63">
        <v>20</v>
      </c>
    </row>
    <row r="46" spans="1:27" ht="15.75" thickBot="1" x14ac:dyDescent="0.3"/>
    <row r="47" spans="1:27" x14ac:dyDescent="0.25">
      <c r="B47" s="104" t="s">
        <v>28</v>
      </c>
      <c r="C47" s="105"/>
      <c r="D47" s="105"/>
      <c r="E47" s="105"/>
      <c r="F47" s="105"/>
      <c r="G47" s="105"/>
      <c r="H47" s="106"/>
    </row>
    <row r="48" spans="1:27" ht="15.75" thickBot="1" x14ac:dyDescent="0.3">
      <c r="B48" s="10" t="s">
        <v>0</v>
      </c>
      <c r="C48" s="11" t="s">
        <v>11</v>
      </c>
      <c r="D48" s="11" t="s">
        <v>12</v>
      </c>
      <c r="E48" s="11" t="s">
        <v>13</v>
      </c>
      <c r="F48" s="11" t="s">
        <v>14</v>
      </c>
      <c r="G48" s="11" t="s">
        <v>15</v>
      </c>
      <c r="H48" s="12" t="s">
        <v>16</v>
      </c>
    </row>
    <row r="49" spans="1:8" x14ac:dyDescent="0.25">
      <c r="A49">
        <v>1</v>
      </c>
      <c r="B49" s="59">
        <v>1</v>
      </c>
      <c r="C49" s="54">
        <v>0.8</v>
      </c>
      <c r="D49" s="54">
        <v>9.81</v>
      </c>
      <c r="E49" s="54">
        <v>1</v>
      </c>
      <c r="F49" s="54">
        <v>1</v>
      </c>
      <c r="G49" s="54">
        <v>210000</v>
      </c>
      <c r="H49" s="32">
        <v>77.5</v>
      </c>
    </row>
    <row r="50" spans="1:8" x14ac:dyDescent="0.25">
      <c r="A50">
        <v>2</v>
      </c>
      <c r="B50" s="3"/>
      <c r="C50" s="4"/>
      <c r="D50" s="4"/>
      <c r="E50" s="4"/>
      <c r="F50" s="4"/>
      <c r="G50" s="4"/>
      <c r="H50" s="5"/>
    </row>
    <row r="51" spans="1:8" x14ac:dyDescent="0.25">
      <c r="A51">
        <v>3</v>
      </c>
      <c r="B51" s="3"/>
      <c r="C51" s="4"/>
      <c r="D51" s="4"/>
      <c r="E51" s="4"/>
      <c r="F51" s="4"/>
      <c r="G51" s="4"/>
      <c r="H51" s="5"/>
    </row>
    <row r="52" spans="1:8" x14ac:dyDescent="0.25">
      <c r="A52">
        <v>4</v>
      </c>
      <c r="B52" s="3"/>
      <c r="C52" s="4"/>
      <c r="D52" s="4"/>
      <c r="E52" s="4"/>
      <c r="F52" s="4"/>
      <c r="G52" s="4"/>
      <c r="H52" s="5"/>
    </row>
    <row r="53" spans="1:8" x14ac:dyDescent="0.25">
      <c r="A53">
        <v>5</v>
      </c>
      <c r="B53" s="3"/>
      <c r="C53" s="4"/>
      <c r="D53" s="4"/>
      <c r="E53" s="4"/>
      <c r="F53" s="4"/>
      <c r="G53" s="4"/>
      <c r="H53" s="5"/>
    </row>
    <row r="54" spans="1:8" x14ac:dyDescent="0.25">
      <c r="A54">
        <v>6</v>
      </c>
      <c r="B54" s="3"/>
      <c r="C54" s="4"/>
      <c r="D54" s="4"/>
      <c r="E54" s="4"/>
      <c r="F54" s="4"/>
      <c r="G54" s="4"/>
      <c r="H54" s="5"/>
    </row>
    <row r="55" spans="1:8" x14ac:dyDescent="0.25">
      <c r="A55">
        <v>7</v>
      </c>
      <c r="B55" s="3"/>
      <c r="C55" s="4"/>
      <c r="D55" s="4"/>
      <c r="E55" s="4"/>
      <c r="F55" s="4"/>
      <c r="G55" s="4"/>
      <c r="H55" s="5"/>
    </row>
    <row r="56" spans="1:8" x14ac:dyDescent="0.25">
      <c r="A56">
        <v>8</v>
      </c>
      <c r="B56" s="3"/>
      <c r="C56" s="4"/>
      <c r="D56" s="4"/>
      <c r="E56" s="4"/>
      <c r="F56" s="4"/>
      <c r="G56" s="4"/>
      <c r="H56" s="5"/>
    </row>
    <row r="57" spans="1:8" x14ac:dyDescent="0.25">
      <c r="A57">
        <v>9</v>
      </c>
      <c r="B57" s="3"/>
      <c r="C57" s="4"/>
      <c r="D57" s="4"/>
      <c r="E57" s="4"/>
      <c r="F57" s="4"/>
      <c r="G57" s="4"/>
      <c r="H57" s="5"/>
    </row>
    <row r="58" spans="1:8" x14ac:dyDescent="0.25">
      <c r="A58">
        <v>10</v>
      </c>
      <c r="B58" s="3"/>
      <c r="C58" s="4"/>
      <c r="D58" s="4"/>
      <c r="E58" s="4"/>
      <c r="F58" s="4"/>
      <c r="G58" s="4"/>
      <c r="H58" s="5"/>
    </row>
    <row r="59" spans="1:8" x14ac:dyDescent="0.25">
      <c r="A59">
        <v>11</v>
      </c>
      <c r="B59" s="3"/>
      <c r="C59" s="4"/>
      <c r="D59" s="4"/>
      <c r="E59" s="4"/>
      <c r="F59" s="4"/>
      <c r="G59" s="4"/>
      <c r="H59" s="5"/>
    </row>
    <row r="60" spans="1:8" ht="15.75" thickBot="1" x14ac:dyDescent="0.3">
      <c r="A60">
        <v>12</v>
      </c>
      <c r="B60" s="6"/>
      <c r="C60" s="7"/>
      <c r="D60" s="7"/>
      <c r="E60" s="7"/>
      <c r="F60" s="7"/>
      <c r="G60" s="7"/>
      <c r="H60" s="8"/>
    </row>
    <row r="62" spans="1:8" ht="15.75" thickBot="1" x14ac:dyDescent="0.3"/>
    <row r="63" spans="1:8" x14ac:dyDescent="0.25">
      <c r="B63" s="28" t="s">
        <v>137</v>
      </c>
      <c r="C63" s="29"/>
    </row>
    <row r="64" spans="1:8" ht="15.75" thickBot="1" x14ac:dyDescent="0.3">
      <c r="B64" s="10" t="s">
        <v>100</v>
      </c>
      <c r="C64" s="12" t="s">
        <v>138</v>
      </c>
    </row>
    <row r="65" spans="2:3" x14ac:dyDescent="0.25">
      <c r="B65" s="13">
        <v>1</v>
      </c>
      <c r="C65" s="2">
        <v>0.1</v>
      </c>
    </row>
    <row r="66" spans="2:3" x14ac:dyDescent="0.25">
      <c r="B66" s="3">
        <v>2</v>
      </c>
      <c r="C66" s="5">
        <v>0.2</v>
      </c>
    </row>
    <row r="67" spans="2:3" x14ac:dyDescent="0.25">
      <c r="B67" s="3">
        <v>3</v>
      </c>
      <c r="C67" s="5">
        <v>0.3</v>
      </c>
    </row>
    <row r="68" spans="2:3" x14ac:dyDescent="0.25">
      <c r="B68" s="3">
        <v>4</v>
      </c>
      <c r="C68" s="5">
        <v>0.4</v>
      </c>
    </row>
    <row r="69" spans="2:3" x14ac:dyDescent="0.25">
      <c r="B69" s="3">
        <v>5</v>
      </c>
      <c r="C69" s="5">
        <v>0.5</v>
      </c>
    </row>
    <row r="70" spans="2:3" x14ac:dyDescent="0.25">
      <c r="B70" s="3">
        <v>6</v>
      </c>
      <c r="C70" s="5">
        <v>0.6</v>
      </c>
    </row>
    <row r="71" spans="2:3" x14ac:dyDescent="0.25">
      <c r="B71" s="3">
        <v>7</v>
      </c>
      <c r="C71" s="5">
        <v>0.7</v>
      </c>
    </row>
    <row r="72" spans="2:3" x14ac:dyDescent="0.25">
      <c r="B72" s="3">
        <v>8</v>
      </c>
      <c r="C72" s="5">
        <v>0.8</v>
      </c>
    </row>
    <row r="73" spans="2:3" x14ac:dyDescent="0.25">
      <c r="B73" s="3">
        <v>9</v>
      </c>
      <c r="C73" s="5">
        <v>0.9</v>
      </c>
    </row>
    <row r="74" spans="2:3" x14ac:dyDescent="0.25">
      <c r="B74" s="3">
        <v>10</v>
      </c>
      <c r="C74" s="5">
        <v>0.95</v>
      </c>
    </row>
    <row r="75" spans="2:3" x14ac:dyDescent="0.25">
      <c r="B75" s="3"/>
      <c r="C75" s="5"/>
    </row>
    <row r="76" spans="2:3" x14ac:dyDescent="0.25">
      <c r="B76" s="3"/>
      <c r="C76" s="5"/>
    </row>
    <row r="77" spans="2:3" x14ac:dyDescent="0.25">
      <c r="B77" s="3"/>
      <c r="C77" s="5"/>
    </row>
    <row r="78" spans="2:3" x14ac:dyDescent="0.25">
      <c r="B78" s="3"/>
      <c r="C78" s="5"/>
    </row>
    <row r="79" spans="2:3" x14ac:dyDescent="0.25">
      <c r="B79" s="3"/>
      <c r="C79" s="5"/>
    </row>
    <row r="80" spans="2:3" x14ac:dyDescent="0.25">
      <c r="B80" s="3"/>
      <c r="C80" s="5"/>
    </row>
    <row r="81" spans="2:3" ht="15.75" thickBot="1" x14ac:dyDescent="0.3">
      <c r="B81" s="6"/>
      <c r="C81" s="8"/>
    </row>
  </sheetData>
  <mergeCells count="8">
    <mergeCell ref="B47:H47"/>
    <mergeCell ref="AV3:BF3"/>
    <mergeCell ref="I2:J2"/>
    <mergeCell ref="L2:M2"/>
    <mergeCell ref="I8:J8"/>
    <mergeCell ref="I11:J11"/>
    <mergeCell ref="L8:M8"/>
    <mergeCell ref="L12:M12"/>
  </mergeCells>
  <dataValidations count="4">
    <dataValidation type="list" allowBlank="1" showInputMessage="1" showErrorMessage="1" sqref="X27:X33 X37:X43" xr:uid="{3900C4C6-43F3-4DF6-8675-9B5D9868FF8C}">
      <formula1>"Not Applied, IHC S-1200, IHC S-2000, IHC S-4000"</formula1>
    </dataValidation>
    <dataValidation type="list" allowBlank="1" showInputMessage="1" showErrorMessage="1" sqref="X26 X34:X36" xr:uid="{6CCC0A35-6707-47E0-BBCE-DF3BF7CD2ABA}">
      <formula1>"Not Applied,IHC S-1200,IHC S-2000,IHC S-4000"</formula1>
    </dataValidation>
    <dataValidation type="list" allowBlank="1" showInputMessage="1" showErrorMessage="1" sqref="W26:W43" xr:uid="{0A6E4592-A1B3-4934-9B92-F44984C26EB1}">
      <formula1>"LB,UB,BE,LB/UB"</formula1>
    </dataValidation>
    <dataValidation type="list" allowBlank="1" showInputMessage="1" showErrorMessage="1" sqref="S26:S43" xr:uid="{568B7630-D0D0-439A-8DC0-67AFD922C505}">
      <formula1>"Normal,Acceleration,Force,Displacement,Velocity"</formula1>
    </dataValidation>
  </dataValidation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318BA-9F8B-4C9F-8BE4-BF0BBD1532DD}">
  <sheetPr codeName="Sheet5">
    <tabColor theme="5" tint="0.79998168889431442"/>
  </sheetPr>
  <dimension ref="A1:AT42"/>
  <sheetViews>
    <sheetView workbookViewId="0">
      <pane xSplit="14" ySplit="2" topLeftCell="R3" activePane="bottomRight" state="frozen"/>
      <selection activeCell="C17" sqref="C17"/>
      <selection pane="topRight" activeCell="C17" sqref="C17"/>
      <selection pane="bottomLeft" activeCell="C17" sqref="C17"/>
      <selection pane="bottomRight" activeCell="J17" sqref="J17"/>
    </sheetView>
  </sheetViews>
  <sheetFormatPr defaultRowHeight="15" x14ac:dyDescent="0.25"/>
  <cols>
    <col min="1" max="1" width="12.42578125" bestFit="1" customWidth="1"/>
    <col min="2" max="2" width="20.140625" bestFit="1" customWidth="1"/>
    <col min="3" max="3" width="2" style="84" bestFit="1" customWidth="1"/>
    <col min="4" max="4" width="6.85546875" bestFit="1" customWidth="1"/>
    <col min="5" max="5" width="12.42578125" customWidth="1"/>
    <col min="6" max="6" width="16.7109375" bestFit="1" customWidth="1"/>
    <col min="7" max="7" width="16.7109375" customWidth="1"/>
    <col min="14" max="14" width="5.85546875" customWidth="1"/>
    <col min="15" max="15" width="18.140625" bestFit="1" customWidth="1"/>
    <col min="16" max="16" width="15.7109375" bestFit="1" customWidth="1"/>
  </cols>
  <sheetData>
    <row r="1" spans="1:46" ht="15.75" thickBot="1" x14ac:dyDescent="0.3"/>
    <row r="2" spans="1:46" ht="15.75" thickBot="1" x14ac:dyDescent="0.3">
      <c r="A2" s="123" t="s">
        <v>113</v>
      </c>
      <c r="B2" s="124" t="s">
        <v>112</v>
      </c>
      <c r="C2" s="147"/>
      <c r="D2" s="125" t="s">
        <v>165</v>
      </c>
      <c r="E2" s="126" t="s">
        <v>129</v>
      </c>
      <c r="F2" s="125" t="s">
        <v>85</v>
      </c>
      <c r="G2" s="126" t="s">
        <v>90</v>
      </c>
      <c r="H2" s="142" t="s">
        <v>87</v>
      </c>
      <c r="I2" s="142"/>
      <c r="J2" s="142"/>
      <c r="K2" s="142"/>
      <c r="L2" s="142"/>
      <c r="M2" s="142"/>
      <c r="N2" s="143"/>
      <c r="O2" s="141" t="s">
        <v>89</v>
      </c>
      <c r="P2" s="142"/>
      <c r="Q2" s="142"/>
      <c r="R2" s="142"/>
      <c r="S2" s="142"/>
      <c r="T2" s="142"/>
      <c r="U2" s="143"/>
      <c r="V2" s="141" t="s">
        <v>95</v>
      </c>
      <c r="W2" s="142"/>
      <c r="X2" s="142"/>
      <c r="Y2" s="142"/>
      <c r="Z2" s="142"/>
      <c r="AA2" s="142"/>
      <c r="AB2" s="143"/>
    </row>
    <row r="3" spans="1:46" x14ac:dyDescent="0.25">
      <c r="A3" s="115">
        <f>IF(B3="","",PROJ!B26)</f>
        <v>1</v>
      </c>
      <c r="B3" s="110" t="str">
        <f>IF(PROJ!C26="","",PROJ!C26)</f>
        <v>NoiseSTR_4000</v>
      </c>
      <c r="C3" s="40"/>
      <c r="D3" s="130">
        <v>0</v>
      </c>
      <c r="E3" s="120">
        <v>1</v>
      </c>
      <c r="F3" s="40" t="s">
        <v>91</v>
      </c>
      <c r="G3" s="149" t="s">
        <v>91</v>
      </c>
      <c r="H3" s="40">
        <v>1</v>
      </c>
      <c r="I3" s="40">
        <v>9</v>
      </c>
      <c r="J3" s="40"/>
      <c r="K3" s="40"/>
      <c r="L3" s="40"/>
      <c r="M3" s="40"/>
      <c r="N3" s="32"/>
      <c r="O3" s="130" t="s">
        <v>227</v>
      </c>
      <c r="P3" s="40" t="s">
        <v>226</v>
      </c>
      <c r="Q3" s="40"/>
      <c r="R3" s="40"/>
      <c r="S3" s="40"/>
      <c r="T3" s="40"/>
      <c r="U3" s="39"/>
      <c r="V3" s="9" t="s">
        <v>97</v>
      </c>
      <c r="W3" s="66" t="s">
        <v>98</v>
      </c>
      <c r="X3" s="66"/>
      <c r="Y3" s="66"/>
      <c r="Z3" s="66"/>
      <c r="AA3" s="66"/>
      <c r="AB3" s="5"/>
    </row>
    <row r="4" spans="1:46" x14ac:dyDescent="0.25">
      <c r="A4" s="116">
        <f>IF(B4="","",PROJ!B27)</f>
        <v>2</v>
      </c>
      <c r="B4" s="111" t="str">
        <f>IF(PROJ!C27="","",IF(B3="","",PROJ!C27))</f>
        <v>Full_UB_4000</v>
      </c>
      <c r="C4" s="40"/>
      <c r="D4" s="130">
        <v>0</v>
      </c>
      <c r="E4" s="120">
        <v>2</v>
      </c>
      <c r="F4" s="40" t="s">
        <v>198</v>
      </c>
      <c r="G4" s="149" t="s">
        <v>92</v>
      </c>
      <c r="H4" s="40">
        <v>8</v>
      </c>
      <c r="I4" s="40">
        <v>6</v>
      </c>
      <c r="J4" s="40"/>
      <c r="K4" s="40"/>
      <c r="L4" s="40"/>
      <c r="M4" s="40"/>
      <c r="N4" s="39"/>
      <c r="O4" s="130" t="s">
        <v>83</v>
      </c>
      <c r="P4" s="40" t="s">
        <v>79</v>
      </c>
      <c r="Q4" s="40"/>
      <c r="R4" s="40"/>
      <c r="S4" s="40"/>
      <c r="T4" s="40"/>
      <c r="U4" s="39"/>
      <c r="V4" s="9" t="s">
        <v>97</v>
      </c>
      <c r="W4" s="66" t="s">
        <v>98</v>
      </c>
      <c r="X4" s="66"/>
      <c r="Y4" s="66"/>
      <c r="Z4" s="66"/>
      <c r="AA4" s="66"/>
      <c r="AB4" s="5"/>
      <c r="AL4" s="3"/>
      <c r="AM4" s="4"/>
      <c r="AN4" s="4"/>
      <c r="AO4" s="4"/>
      <c r="AP4" s="4"/>
      <c r="AQ4" s="4"/>
      <c r="AR4" s="4"/>
      <c r="AS4" s="9"/>
      <c r="AT4" s="9"/>
    </row>
    <row r="5" spans="1:46" x14ac:dyDescent="0.25">
      <c r="A5" s="116">
        <f>IF(B5="","",PROJ!B28)</f>
        <v>3</v>
      </c>
      <c r="B5" s="111" t="str">
        <f>IF(PROJ!C28="","",IF(B4="","",PROJ!C28))</f>
        <v>Full_UB_5500</v>
      </c>
      <c r="C5" s="40"/>
      <c r="D5" s="130">
        <f t="shared" ref="D4:D40" si="0">IF(E5="","",0)</f>
        <v>0</v>
      </c>
      <c r="E5" s="120">
        <v>3</v>
      </c>
      <c r="F5" s="40" t="s">
        <v>91</v>
      </c>
      <c r="G5" s="149" t="s">
        <v>91</v>
      </c>
      <c r="H5" s="40">
        <v>8</v>
      </c>
      <c r="I5" s="40">
        <v>6</v>
      </c>
      <c r="J5" s="40"/>
      <c r="K5" s="40"/>
      <c r="L5" s="40"/>
      <c r="M5" s="40"/>
      <c r="N5" s="39"/>
      <c r="O5" s="130" t="s">
        <v>83</v>
      </c>
      <c r="P5" s="40" t="s">
        <v>79</v>
      </c>
      <c r="Q5" s="40"/>
      <c r="R5" s="40"/>
      <c r="S5" s="40"/>
      <c r="T5" s="40"/>
      <c r="U5" s="39"/>
      <c r="V5" s="9" t="s">
        <v>97</v>
      </c>
      <c r="W5" s="66" t="s">
        <v>98</v>
      </c>
      <c r="X5" s="66"/>
      <c r="Y5" s="66"/>
      <c r="Z5" s="66"/>
      <c r="AA5" s="66"/>
      <c r="AB5" s="5"/>
      <c r="AS5" s="9"/>
    </row>
    <row r="6" spans="1:46" x14ac:dyDescent="0.25">
      <c r="A6" s="116">
        <f>IF(B6="","",PROJ!B29)</f>
        <v>4</v>
      </c>
      <c r="B6" s="111" t="str">
        <f>IF(PROJ!C29="","",IF(B5="","",PROJ!C29))</f>
        <v>PileRun_UB</v>
      </c>
      <c r="C6" s="40"/>
      <c r="D6" s="130">
        <f t="shared" si="0"/>
        <v>0</v>
      </c>
      <c r="E6" s="120">
        <v>4</v>
      </c>
      <c r="F6" s="40" t="s">
        <v>197</v>
      </c>
      <c r="G6" s="149" t="s">
        <v>93</v>
      </c>
      <c r="H6" s="40">
        <v>1</v>
      </c>
      <c r="I6" s="40">
        <v>9</v>
      </c>
      <c r="J6" s="40"/>
      <c r="K6" s="40"/>
      <c r="L6" s="40"/>
      <c r="M6" s="40"/>
      <c r="N6" s="39"/>
      <c r="O6" s="130" t="s">
        <v>227</v>
      </c>
      <c r="P6" s="40" t="s">
        <v>226</v>
      </c>
      <c r="Q6" s="40"/>
      <c r="R6" s="40"/>
      <c r="S6" s="40"/>
      <c r="T6" s="40"/>
      <c r="U6" s="39"/>
      <c r="V6" s="9" t="s">
        <v>97</v>
      </c>
      <c r="W6" s="66" t="s">
        <v>98</v>
      </c>
      <c r="X6" s="66"/>
      <c r="Y6" s="66"/>
      <c r="Z6" s="66"/>
      <c r="AA6" s="66"/>
      <c r="AB6" s="5"/>
    </row>
    <row r="7" spans="1:46" x14ac:dyDescent="0.25">
      <c r="A7" s="116">
        <f>IF(B7="","",PROJ!B30)</f>
        <v>5</v>
      </c>
      <c r="B7" s="111" t="str">
        <f>IF(PROJ!C30="","",IF(B6="","",PROJ!C30))</f>
        <v>PileRun_LB</v>
      </c>
      <c r="C7" s="40"/>
      <c r="D7" s="130">
        <f t="shared" si="0"/>
        <v>0</v>
      </c>
      <c r="E7" s="120">
        <v>5</v>
      </c>
      <c r="F7" s="40" t="s">
        <v>197</v>
      </c>
      <c r="G7" s="149" t="s">
        <v>93</v>
      </c>
      <c r="H7" s="40">
        <v>1</v>
      </c>
      <c r="I7" s="40"/>
      <c r="J7" s="40"/>
      <c r="K7" s="40"/>
      <c r="L7" s="40"/>
      <c r="M7" s="40"/>
      <c r="N7" s="39"/>
      <c r="O7" s="130" t="s">
        <v>222</v>
      </c>
      <c r="P7" s="40"/>
      <c r="Q7" s="40"/>
      <c r="R7" s="40"/>
      <c r="S7" s="40"/>
      <c r="T7" s="40"/>
      <c r="U7" s="39"/>
      <c r="V7" s="9" t="s">
        <v>97</v>
      </c>
      <c r="W7" s="66"/>
      <c r="X7" s="66"/>
      <c r="Y7" s="66"/>
      <c r="Z7" s="66"/>
      <c r="AA7" s="66"/>
      <c r="AB7" s="5"/>
    </row>
    <row r="8" spans="1:46" x14ac:dyDescent="0.25">
      <c r="A8" s="116">
        <f>IF(B8="","",PROJ!B31)</f>
        <v>6</v>
      </c>
      <c r="B8" s="111" t="str">
        <f>IF(PROJ!C31="","",IF(B7="","",PROJ!C31))</f>
        <v>Entrapped_UB</v>
      </c>
      <c r="C8" s="40"/>
      <c r="D8" s="130">
        <f t="shared" si="0"/>
        <v>0</v>
      </c>
      <c r="E8" s="120">
        <v>6</v>
      </c>
      <c r="F8" s="40" t="s">
        <v>88</v>
      </c>
      <c r="G8" s="149" t="s">
        <v>94</v>
      </c>
      <c r="H8" s="40">
        <v>7</v>
      </c>
      <c r="I8" s="40">
        <v>8</v>
      </c>
      <c r="J8" s="40"/>
      <c r="K8" s="40"/>
      <c r="L8" s="40"/>
      <c r="M8" s="40"/>
      <c r="N8" s="39"/>
      <c r="O8" s="130" t="s">
        <v>119</v>
      </c>
      <c r="P8" s="40" t="s">
        <v>164</v>
      </c>
      <c r="Q8" s="40"/>
      <c r="R8" s="40"/>
      <c r="S8" s="40"/>
      <c r="T8" s="40"/>
      <c r="U8" s="39"/>
      <c r="V8" s="9" t="s">
        <v>98</v>
      </c>
      <c r="W8" s="66" t="s">
        <v>97</v>
      </c>
      <c r="X8" s="66"/>
      <c r="Y8" s="66"/>
      <c r="Z8" s="66"/>
      <c r="AA8" s="66"/>
      <c r="AB8" s="5"/>
    </row>
    <row r="9" spans="1:46" x14ac:dyDescent="0.25">
      <c r="A9" s="116">
        <f>IF(B9="","",PROJ!B32)</f>
        <v>7</v>
      </c>
      <c r="B9" s="111" t="str">
        <f>IF(PROJ!C32="","",IF(B8="","",PROJ!C32))</f>
        <v>Breakdown_BE</v>
      </c>
      <c r="C9" s="40"/>
      <c r="D9" s="130">
        <f t="shared" si="0"/>
        <v>0</v>
      </c>
      <c r="E9" s="120">
        <v>7</v>
      </c>
      <c r="F9" s="40" t="s">
        <v>118</v>
      </c>
      <c r="G9" s="149" t="s">
        <v>94</v>
      </c>
      <c r="H9" s="40">
        <v>4</v>
      </c>
      <c r="I9" s="40">
        <v>3</v>
      </c>
      <c r="J9" s="40"/>
      <c r="K9" s="40"/>
      <c r="L9" s="40"/>
      <c r="M9" s="40"/>
      <c r="N9" s="39"/>
      <c r="O9" s="130" t="s">
        <v>119</v>
      </c>
      <c r="P9" s="40" t="s">
        <v>164</v>
      </c>
      <c r="Q9" s="40"/>
      <c r="R9" s="40"/>
      <c r="S9" s="40"/>
      <c r="T9" s="40"/>
      <c r="U9" s="39"/>
      <c r="V9" s="9" t="s">
        <v>98</v>
      </c>
      <c r="W9" s="66" t="s">
        <v>97</v>
      </c>
      <c r="X9" s="66"/>
      <c r="Y9" s="66"/>
      <c r="Z9" s="66"/>
      <c r="AA9" s="66"/>
      <c r="AB9" s="5"/>
    </row>
    <row r="10" spans="1:46" x14ac:dyDescent="0.25">
      <c r="A10" s="116">
        <f>IF(B10="","",PROJ!B33)</f>
        <v>8</v>
      </c>
      <c r="B10" s="111" t="str">
        <f>IF(PROJ!C33="","",IF(B9="","",PROJ!C33))</f>
        <v>Entrapped_BE</v>
      </c>
      <c r="C10" s="40"/>
      <c r="D10" s="130">
        <f t="shared" si="0"/>
        <v>0</v>
      </c>
      <c r="E10" s="120">
        <v>8</v>
      </c>
      <c r="F10" s="40" t="s">
        <v>117</v>
      </c>
      <c r="G10" s="149" t="s">
        <v>92</v>
      </c>
      <c r="H10" s="40">
        <v>9</v>
      </c>
      <c r="I10" s="40"/>
      <c r="J10" s="40"/>
      <c r="K10" s="40"/>
      <c r="L10" s="40"/>
      <c r="M10" s="40"/>
      <c r="N10" s="39"/>
      <c r="O10" s="130" t="s">
        <v>181</v>
      </c>
      <c r="P10" s="40"/>
      <c r="Q10" s="40"/>
      <c r="R10" s="40"/>
      <c r="S10" s="40"/>
      <c r="T10" s="40"/>
      <c r="U10" s="39"/>
      <c r="V10" s="9" t="s">
        <v>97</v>
      </c>
      <c r="W10" s="66"/>
      <c r="X10" s="66"/>
      <c r="Y10" s="66"/>
      <c r="Z10" s="66"/>
      <c r="AA10" s="66"/>
      <c r="AB10" s="5"/>
    </row>
    <row r="11" spans="1:46" x14ac:dyDescent="0.25">
      <c r="A11" s="116">
        <f>IF(B11="","",PROJ!B34)</f>
        <v>9</v>
      </c>
      <c r="B11" s="111" t="str">
        <f>IF(PROJ!C34="","",IF(B10="","",PROJ!C34))</f>
        <v>NoiseSTR_5500</v>
      </c>
      <c r="C11" s="40"/>
      <c r="D11" s="130">
        <f t="shared" si="0"/>
        <v>0</v>
      </c>
      <c r="E11" s="120">
        <v>9</v>
      </c>
      <c r="F11" s="40" t="s">
        <v>130</v>
      </c>
      <c r="G11" s="149" t="s">
        <v>92</v>
      </c>
      <c r="H11" s="40">
        <v>1</v>
      </c>
      <c r="I11" s="40">
        <v>9</v>
      </c>
      <c r="J11" s="40"/>
      <c r="K11" s="40"/>
      <c r="L11" s="40"/>
      <c r="M11" s="40"/>
      <c r="N11" s="39"/>
      <c r="O11" s="130" t="s">
        <v>227</v>
      </c>
      <c r="P11" s="40" t="s">
        <v>226</v>
      </c>
      <c r="Q11" s="40"/>
      <c r="R11" s="40"/>
      <c r="S11" s="40"/>
      <c r="T11" s="40"/>
      <c r="U11" s="39"/>
      <c r="V11" s="9" t="s">
        <v>97</v>
      </c>
      <c r="W11" s="66" t="s">
        <v>98</v>
      </c>
      <c r="X11" s="66"/>
      <c r="Y11" s="66"/>
      <c r="Z11" s="66"/>
      <c r="AA11" s="66"/>
      <c r="AB11" s="5"/>
    </row>
    <row r="12" spans="1:46" x14ac:dyDescent="0.25">
      <c r="A12" s="116">
        <f>IF(B12="","",PROJ!B35)</f>
        <v>10</v>
      </c>
      <c r="B12" s="111" t="str">
        <f>IF(PROJ!C35="","",IF(B11="","",PROJ!C35))</f>
        <v>NoiseSTR_ACC_SENSI</v>
      </c>
      <c r="C12" s="40"/>
      <c r="D12" s="130">
        <f t="shared" si="0"/>
        <v>0</v>
      </c>
      <c r="E12" s="120">
        <v>10</v>
      </c>
      <c r="F12" s="40" t="s">
        <v>116</v>
      </c>
      <c r="G12" s="149" t="s">
        <v>8</v>
      </c>
      <c r="H12" s="40">
        <v>8</v>
      </c>
      <c r="I12" s="40"/>
      <c r="J12" s="40"/>
      <c r="K12" s="40"/>
      <c r="L12" s="40"/>
      <c r="M12" s="40"/>
      <c r="N12" s="39"/>
      <c r="O12" s="130" t="s">
        <v>223</v>
      </c>
      <c r="P12" s="40"/>
      <c r="Q12" s="40"/>
      <c r="R12" s="40"/>
      <c r="S12" s="40"/>
      <c r="T12" s="40"/>
      <c r="U12" s="39"/>
      <c r="V12" s="9" t="s">
        <v>97</v>
      </c>
      <c r="W12" s="66"/>
      <c r="X12" s="66"/>
      <c r="Y12" s="66"/>
      <c r="Z12" s="66"/>
      <c r="AA12" s="66"/>
      <c r="AB12" s="5"/>
    </row>
    <row r="13" spans="1:46" x14ac:dyDescent="0.25">
      <c r="A13" s="116">
        <f>IF(B13="","",PROJ!B36)</f>
        <v>11</v>
      </c>
      <c r="B13" s="111" t="str">
        <f>IF(PROJ!C36="","",IF(B12="","",PROJ!C36))</f>
        <v>Fatigue_BLOW</v>
      </c>
      <c r="C13" s="40"/>
      <c r="D13" s="130">
        <f t="shared" si="0"/>
        <v>0</v>
      </c>
      <c r="E13" s="120">
        <v>11</v>
      </c>
      <c r="F13" s="40" t="s">
        <v>127</v>
      </c>
      <c r="G13" s="149" t="s">
        <v>92</v>
      </c>
      <c r="H13" s="40">
        <v>5</v>
      </c>
      <c r="I13" s="40">
        <v>6</v>
      </c>
      <c r="J13" s="40"/>
      <c r="K13" s="40"/>
      <c r="L13" s="40"/>
      <c r="M13" s="40"/>
      <c r="N13" s="39"/>
      <c r="O13" s="130" t="s">
        <v>110</v>
      </c>
      <c r="P13" s="40" t="s">
        <v>79</v>
      </c>
      <c r="Q13" s="40"/>
      <c r="R13" s="40"/>
      <c r="S13" s="40"/>
      <c r="T13" s="40"/>
      <c r="U13" s="39"/>
      <c r="V13" s="9" t="s">
        <v>98</v>
      </c>
      <c r="W13" s="66" t="s">
        <v>97</v>
      </c>
      <c r="X13" s="66"/>
      <c r="Y13" s="66"/>
      <c r="Z13" s="66"/>
      <c r="AA13" s="66"/>
      <c r="AB13" s="5"/>
    </row>
    <row r="14" spans="1:46" x14ac:dyDescent="0.25">
      <c r="A14" s="116">
        <f>IF(B14="","",PROJ!B37)</f>
        <v>12</v>
      </c>
      <c r="B14" s="111" t="str">
        <f>IF(PROJ!C37="","",IF(B13="","",PROJ!C37))</f>
        <v>Fatigue_STRESS</v>
      </c>
      <c r="C14" s="40"/>
      <c r="D14" s="130">
        <f t="shared" si="0"/>
        <v>0</v>
      </c>
      <c r="E14" s="120">
        <v>12</v>
      </c>
      <c r="F14" s="40" t="s">
        <v>114</v>
      </c>
      <c r="G14" s="149" t="s">
        <v>91</v>
      </c>
      <c r="H14" s="40">
        <v>8</v>
      </c>
      <c r="I14" s="40"/>
      <c r="J14" s="40"/>
      <c r="K14" s="40"/>
      <c r="L14" s="40"/>
      <c r="M14" s="40"/>
      <c r="N14" s="39"/>
      <c r="O14" s="130" t="s">
        <v>83</v>
      </c>
      <c r="P14" s="40"/>
      <c r="Q14" s="40"/>
      <c r="R14" s="40"/>
      <c r="S14" s="40"/>
      <c r="T14" s="40"/>
      <c r="U14" s="39"/>
      <c r="V14" s="9" t="s">
        <v>97</v>
      </c>
      <c r="W14" s="66"/>
      <c r="X14" s="66"/>
      <c r="Y14" s="66"/>
      <c r="Z14" s="66"/>
      <c r="AA14" s="66"/>
      <c r="AB14" s="5"/>
    </row>
    <row r="15" spans="1:46" x14ac:dyDescent="0.25">
      <c r="A15" s="116" t="str">
        <f>IF(B15="","",PROJ!B44)</f>
        <v/>
      </c>
      <c r="B15" s="111" t="str">
        <f>IF(PROJ!C44="","",IF(B14="","",PROJ!C44))</f>
        <v/>
      </c>
      <c r="C15" s="40"/>
      <c r="D15" s="130">
        <f t="shared" si="0"/>
        <v>0</v>
      </c>
      <c r="E15" s="120">
        <v>13</v>
      </c>
      <c r="F15" s="40" t="s">
        <v>131</v>
      </c>
      <c r="G15" s="149" t="s">
        <v>91</v>
      </c>
      <c r="H15" s="40">
        <v>3</v>
      </c>
      <c r="I15" s="40"/>
      <c r="J15" s="40"/>
      <c r="K15" s="40"/>
      <c r="L15" s="40"/>
      <c r="M15" s="40"/>
      <c r="N15" s="39"/>
      <c r="O15" s="130" t="s">
        <v>79</v>
      </c>
      <c r="P15" s="40"/>
      <c r="Q15" s="40"/>
      <c r="R15" s="40"/>
      <c r="S15" s="40"/>
      <c r="T15" s="40"/>
      <c r="U15" s="39"/>
      <c r="V15" s="9" t="s">
        <v>97</v>
      </c>
      <c r="W15" s="66"/>
      <c r="X15" s="66"/>
      <c r="Y15" s="66"/>
      <c r="Z15" s="66"/>
      <c r="AA15" s="66"/>
      <c r="AB15" s="5"/>
    </row>
    <row r="16" spans="1:46" x14ac:dyDescent="0.25">
      <c r="A16" s="116" t="str">
        <f>IF(B16="","",PROJ!B46)</f>
        <v/>
      </c>
      <c r="B16" s="111" t="str">
        <f>IF(PROJ!C46="","",IF(B15="","",PROJ!C46))</f>
        <v/>
      </c>
      <c r="C16" s="40"/>
      <c r="D16" s="130" t="str">
        <f t="shared" si="0"/>
        <v/>
      </c>
      <c r="E16" s="40"/>
      <c r="F16" s="40"/>
      <c r="G16" s="39"/>
      <c r="H16" s="40"/>
      <c r="I16" s="40"/>
      <c r="J16" s="40"/>
      <c r="K16" s="40"/>
      <c r="L16" s="40"/>
      <c r="M16" s="40"/>
      <c r="N16" s="39"/>
      <c r="O16" s="130"/>
      <c r="P16" s="40"/>
      <c r="Q16" s="40"/>
      <c r="R16" s="40"/>
      <c r="S16" s="40"/>
      <c r="T16" s="40"/>
      <c r="U16" s="39"/>
      <c r="V16" s="9"/>
      <c r="W16" s="66"/>
      <c r="X16" s="66"/>
      <c r="Y16" s="66"/>
      <c r="Z16" s="66"/>
      <c r="AA16" s="66"/>
      <c r="AB16" s="5"/>
    </row>
    <row r="17" spans="1:28" x14ac:dyDescent="0.25">
      <c r="A17" s="116" t="str">
        <f>IF(B17="","",PROJ!B47)</f>
        <v/>
      </c>
      <c r="B17" s="111" t="str">
        <f>IF(PROJ!C47="","",IF(B16="","",PROJ!C47))</f>
        <v/>
      </c>
      <c r="C17" s="40"/>
      <c r="D17" s="130" t="str">
        <f t="shared" si="0"/>
        <v/>
      </c>
      <c r="E17" s="66"/>
      <c r="F17" s="66"/>
      <c r="G17" s="5"/>
      <c r="H17" s="66"/>
      <c r="I17" s="66"/>
      <c r="J17" s="66"/>
      <c r="K17" s="66"/>
      <c r="L17" s="66"/>
      <c r="M17" s="66"/>
      <c r="N17" s="5"/>
      <c r="O17" s="3"/>
      <c r="P17" s="66"/>
      <c r="Q17" s="66"/>
      <c r="R17" s="66"/>
      <c r="S17" s="66"/>
      <c r="T17" s="66"/>
      <c r="U17" s="5"/>
      <c r="V17" s="3"/>
      <c r="W17" s="66"/>
      <c r="X17" s="66"/>
      <c r="Y17" s="66"/>
      <c r="Z17" s="66"/>
      <c r="AA17" s="66"/>
      <c r="AB17" s="5"/>
    </row>
    <row r="18" spans="1:28" x14ac:dyDescent="0.25">
      <c r="A18" s="116" t="str">
        <f>IF(B18="","",PROJ!B48)</f>
        <v/>
      </c>
      <c r="B18" s="111" t="str">
        <f>IF(PROJ!C48="","",IF(B17="","",PROJ!C48))</f>
        <v/>
      </c>
      <c r="D18" s="130" t="str">
        <f t="shared" si="0"/>
        <v/>
      </c>
      <c r="E18" s="66"/>
      <c r="F18" s="66"/>
      <c r="G18" s="5"/>
      <c r="H18" s="66"/>
      <c r="I18" s="66"/>
      <c r="J18" s="66"/>
      <c r="K18" s="66"/>
      <c r="L18" s="66"/>
      <c r="M18" s="66"/>
      <c r="N18" s="5"/>
      <c r="O18" s="3"/>
      <c r="P18" s="66"/>
      <c r="Q18" s="66"/>
      <c r="R18" s="66"/>
      <c r="S18" s="66"/>
      <c r="T18" s="66"/>
      <c r="U18" s="5"/>
      <c r="V18" s="3"/>
      <c r="W18" s="66"/>
      <c r="X18" s="66"/>
      <c r="Y18" s="66"/>
      <c r="Z18" s="66"/>
      <c r="AA18" s="66"/>
      <c r="AB18" s="5"/>
    </row>
    <row r="19" spans="1:28" x14ac:dyDescent="0.25">
      <c r="A19" s="116" t="str">
        <f>IF(B19="","",PROJ!B49)</f>
        <v/>
      </c>
      <c r="B19" s="111" t="str">
        <f>IF(PROJ!C49="","",IF(B18="","",PROJ!C49))</f>
        <v/>
      </c>
      <c r="D19" s="130" t="str">
        <f t="shared" si="0"/>
        <v/>
      </c>
      <c r="E19" s="66"/>
      <c r="F19" s="66"/>
      <c r="G19" s="5"/>
      <c r="H19" s="66"/>
      <c r="I19" s="66"/>
      <c r="J19" s="66"/>
      <c r="K19" s="66"/>
      <c r="L19" s="66"/>
      <c r="M19" s="66"/>
      <c r="N19" s="5"/>
      <c r="O19" s="3"/>
      <c r="P19" s="66"/>
      <c r="Q19" s="66"/>
      <c r="R19" s="66"/>
      <c r="S19" s="66"/>
      <c r="T19" s="66"/>
      <c r="U19" s="5"/>
      <c r="V19" s="3"/>
      <c r="W19" s="66"/>
      <c r="X19" s="66"/>
      <c r="Y19" s="66"/>
      <c r="Z19" s="66"/>
      <c r="AA19" s="66"/>
      <c r="AB19" s="5"/>
    </row>
    <row r="20" spans="1:28" x14ac:dyDescent="0.25">
      <c r="A20" s="116" t="str">
        <f>IF(B20="","",PROJ!B50)</f>
        <v/>
      </c>
      <c r="B20" s="111" t="str">
        <f>IF(PROJ!C50="","",IF(B19="","",PROJ!C50))</f>
        <v/>
      </c>
      <c r="D20" s="130" t="str">
        <f t="shared" si="0"/>
        <v/>
      </c>
      <c r="E20" s="66"/>
      <c r="F20" s="66"/>
      <c r="G20" s="5"/>
      <c r="H20" s="66"/>
      <c r="I20" s="66"/>
      <c r="J20" s="66"/>
      <c r="K20" s="66"/>
      <c r="L20" s="66"/>
      <c r="M20" s="66"/>
      <c r="N20" s="5"/>
      <c r="O20" s="3"/>
      <c r="P20" s="66"/>
      <c r="Q20" s="66"/>
      <c r="R20" s="66"/>
      <c r="S20" s="66"/>
      <c r="T20" s="66"/>
      <c r="U20" s="5"/>
      <c r="V20" s="3"/>
      <c r="W20" s="66"/>
      <c r="X20" s="66"/>
      <c r="Y20" s="66"/>
      <c r="Z20" s="66"/>
      <c r="AA20" s="66"/>
      <c r="AB20" s="5"/>
    </row>
    <row r="21" spans="1:28" x14ac:dyDescent="0.25">
      <c r="A21" s="116" t="str">
        <f>IF(B21="","",PROJ!B51)</f>
        <v/>
      </c>
      <c r="B21" s="111" t="str">
        <f>IF(PROJ!C51="","",IF(B20="","",PROJ!C51))</f>
        <v/>
      </c>
      <c r="C21" s="148"/>
      <c r="D21" s="130" t="str">
        <f t="shared" si="0"/>
        <v/>
      </c>
      <c r="E21" s="66"/>
      <c r="F21" s="66"/>
      <c r="G21" s="5"/>
      <c r="H21" s="66"/>
      <c r="I21" s="66"/>
      <c r="J21" s="66"/>
      <c r="K21" s="66"/>
      <c r="L21" s="66"/>
      <c r="M21" s="66"/>
      <c r="N21" s="5"/>
      <c r="O21" s="3"/>
      <c r="P21" s="66"/>
      <c r="Q21" s="66"/>
      <c r="R21" s="66"/>
      <c r="S21" s="66"/>
      <c r="T21" s="66"/>
      <c r="U21" s="5"/>
      <c r="V21" s="3"/>
      <c r="W21" s="66"/>
      <c r="X21" s="66"/>
      <c r="Y21" s="66"/>
      <c r="Z21" s="66"/>
      <c r="AA21" s="66"/>
      <c r="AB21" s="5"/>
    </row>
    <row r="22" spans="1:28" ht="15.75" thickBot="1" x14ac:dyDescent="0.3">
      <c r="A22" s="117" t="str">
        <f>IF(B22="","",PROJ!B52)</f>
        <v/>
      </c>
      <c r="B22" s="112" t="str">
        <f>IF(PROJ!C52="","",IF(B21="","",PROJ!C52))</f>
        <v/>
      </c>
      <c r="D22" s="130" t="str">
        <f t="shared" si="0"/>
        <v/>
      </c>
      <c r="E22" s="66"/>
      <c r="F22" s="66"/>
      <c r="G22" s="5"/>
      <c r="H22" s="66"/>
      <c r="I22" s="66"/>
      <c r="J22" s="66"/>
      <c r="K22" s="66"/>
      <c r="L22" s="66"/>
      <c r="M22" s="66"/>
      <c r="N22" s="5"/>
      <c r="O22" s="3"/>
      <c r="P22" s="66"/>
      <c r="Q22" s="66"/>
      <c r="R22" s="66"/>
      <c r="S22" s="66"/>
      <c r="T22" s="66"/>
      <c r="U22" s="5"/>
      <c r="V22" s="3"/>
      <c r="W22" s="66"/>
      <c r="X22" s="66"/>
      <c r="Y22" s="66"/>
      <c r="Z22" s="66"/>
      <c r="AA22" s="66"/>
      <c r="AB22" s="5"/>
    </row>
    <row r="23" spans="1:28" x14ac:dyDescent="0.25">
      <c r="D23" s="130" t="str">
        <f t="shared" si="0"/>
        <v/>
      </c>
      <c r="E23" s="66"/>
      <c r="F23" s="66"/>
      <c r="G23" s="5"/>
      <c r="H23" s="66"/>
      <c r="I23" s="66"/>
      <c r="J23" s="66"/>
      <c r="K23" s="66"/>
      <c r="L23" s="66"/>
      <c r="M23" s="66"/>
      <c r="N23" s="5"/>
      <c r="O23" s="3"/>
      <c r="P23" s="66"/>
      <c r="Q23" s="66"/>
      <c r="R23" s="66"/>
      <c r="S23" s="66"/>
      <c r="T23" s="66"/>
      <c r="U23" s="5"/>
      <c r="V23" s="3"/>
      <c r="W23" s="66"/>
      <c r="X23" s="66"/>
      <c r="Y23" s="66"/>
      <c r="Z23" s="66"/>
      <c r="AA23" s="66"/>
      <c r="AB23" s="5"/>
    </row>
    <row r="24" spans="1:28" x14ac:dyDescent="0.25">
      <c r="D24" s="130" t="str">
        <f t="shared" si="0"/>
        <v/>
      </c>
      <c r="E24" s="66"/>
      <c r="F24" s="66"/>
      <c r="G24" s="5"/>
      <c r="H24" s="66"/>
      <c r="I24" s="66"/>
      <c r="J24" s="66"/>
      <c r="K24" s="66"/>
      <c r="L24" s="66"/>
      <c r="M24" s="66"/>
      <c r="N24" s="5"/>
      <c r="O24" s="3"/>
      <c r="P24" s="66"/>
      <c r="Q24" s="66"/>
      <c r="R24" s="66"/>
      <c r="S24" s="66"/>
      <c r="T24" s="66"/>
      <c r="U24" s="5"/>
      <c r="V24" s="3"/>
      <c r="W24" s="66"/>
      <c r="X24" s="66"/>
      <c r="Y24" s="66"/>
      <c r="Z24" s="66"/>
      <c r="AA24" s="66"/>
      <c r="AB24" s="5"/>
    </row>
    <row r="25" spans="1:28" x14ac:dyDescent="0.25">
      <c r="D25" s="130" t="str">
        <f t="shared" si="0"/>
        <v/>
      </c>
      <c r="E25" s="66"/>
      <c r="F25" s="66"/>
      <c r="G25" s="5"/>
      <c r="H25" s="66"/>
      <c r="I25" s="66"/>
      <c r="J25" s="66"/>
      <c r="K25" s="66"/>
      <c r="L25" s="66"/>
      <c r="M25" s="66"/>
      <c r="N25" s="5"/>
      <c r="O25" s="3"/>
      <c r="P25" s="66"/>
      <c r="Q25" s="66"/>
      <c r="R25" s="66"/>
      <c r="S25" s="66"/>
      <c r="T25" s="66"/>
      <c r="U25" s="5"/>
      <c r="V25" s="3"/>
      <c r="W25" s="66"/>
      <c r="X25" s="66"/>
      <c r="Y25" s="66"/>
      <c r="Z25" s="66"/>
      <c r="AA25" s="66"/>
      <c r="AB25" s="5"/>
    </row>
    <row r="26" spans="1:28" ht="15.75" thickBot="1" x14ac:dyDescent="0.3">
      <c r="D26" s="130" t="str">
        <f t="shared" si="0"/>
        <v/>
      </c>
      <c r="E26" s="66"/>
      <c r="F26" s="66"/>
      <c r="G26" s="5"/>
      <c r="H26" s="66"/>
      <c r="I26" s="66"/>
      <c r="J26" s="66"/>
      <c r="K26" s="66"/>
      <c r="L26" s="66"/>
      <c r="M26" s="66"/>
      <c r="N26" s="5"/>
      <c r="O26" s="3"/>
      <c r="P26" s="66"/>
      <c r="Q26" s="66"/>
      <c r="R26" s="66"/>
      <c r="S26" s="66"/>
      <c r="T26" s="66"/>
      <c r="U26" s="5"/>
      <c r="V26" s="3"/>
      <c r="W26" s="66"/>
      <c r="X26" s="66"/>
      <c r="Y26" s="66"/>
      <c r="Z26" s="66"/>
      <c r="AA26" s="66"/>
      <c r="AB26" s="5"/>
    </row>
    <row r="27" spans="1:28" ht="15.75" thickBot="1" x14ac:dyDescent="0.3">
      <c r="A27" s="113" t="s">
        <v>242</v>
      </c>
      <c r="B27" s="114"/>
      <c r="D27" s="130" t="str">
        <f t="shared" si="0"/>
        <v/>
      </c>
      <c r="E27" s="66"/>
      <c r="F27" s="66"/>
      <c r="G27" s="5"/>
      <c r="H27" s="66"/>
      <c r="I27" s="66"/>
      <c r="J27" s="66"/>
      <c r="K27" s="66"/>
      <c r="L27" s="66"/>
      <c r="M27" s="66"/>
      <c r="N27" s="5"/>
      <c r="O27" s="3"/>
      <c r="P27" s="66"/>
      <c r="Q27" s="66"/>
      <c r="R27" s="66"/>
      <c r="S27" s="66"/>
      <c r="T27" s="66"/>
      <c r="U27" s="5"/>
      <c r="V27" s="3"/>
      <c r="W27" s="66"/>
      <c r="X27" s="66"/>
      <c r="Y27" s="66"/>
      <c r="Z27" s="66"/>
      <c r="AA27" s="66"/>
      <c r="AB27" s="5"/>
    </row>
    <row r="28" spans="1:28" x14ac:dyDescent="0.25">
      <c r="A28">
        <v>1</v>
      </c>
      <c r="B28" t="s">
        <v>124</v>
      </c>
      <c r="D28" s="130" t="str">
        <f t="shared" si="0"/>
        <v/>
      </c>
      <c r="E28" s="66"/>
      <c r="F28" s="66"/>
      <c r="G28" s="5"/>
      <c r="H28" s="66"/>
      <c r="I28" s="66"/>
      <c r="J28" s="66"/>
      <c r="K28" s="66"/>
      <c r="L28" s="66"/>
      <c r="M28" s="66"/>
      <c r="N28" s="5"/>
      <c r="O28" s="3"/>
      <c r="P28" s="66"/>
      <c r="Q28" s="66"/>
      <c r="R28" s="66"/>
      <c r="S28" s="66"/>
      <c r="T28" s="66"/>
      <c r="U28" s="5"/>
      <c r="V28" s="3"/>
      <c r="W28" s="66"/>
      <c r="X28" s="66"/>
      <c r="Y28" s="66"/>
      <c r="Z28" s="66"/>
      <c r="AA28" s="66"/>
      <c r="AB28" s="5"/>
    </row>
    <row r="29" spans="1:28" x14ac:dyDescent="0.25">
      <c r="A29">
        <v>2</v>
      </c>
      <c r="B29" t="s">
        <v>86</v>
      </c>
      <c r="D29" s="130" t="str">
        <f t="shared" si="0"/>
        <v/>
      </c>
      <c r="E29" s="66"/>
      <c r="F29" s="66"/>
      <c r="G29" s="5"/>
      <c r="H29" s="66"/>
      <c r="I29" s="66"/>
      <c r="J29" s="66"/>
      <c r="K29" s="66"/>
      <c r="L29" s="66"/>
      <c r="M29" s="66"/>
      <c r="N29" s="5"/>
      <c r="O29" s="3"/>
      <c r="P29" s="66"/>
      <c r="Q29" s="66"/>
      <c r="R29" s="66"/>
      <c r="S29" s="66"/>
      <c r="T29" s="66"/>
      <c r="U29" s="5"/>
      <c r="V29" s="3"/>
      <c r="W29" s="66"/>
      <c r="X29" s="66"/>
      <c r="Y29" s="66"/>
      <c r="Z29" s="66"/>
      <c r="AA29" s="66"/>
      <c r="AB29" s="5"/>
    </row>
    <row r="30" spans="1:28" x14ac:dyDescent="0.25">
      <c r="A30">
        <v>3</v>
      </c>
      <c r="B30" t="s">
        <v>91</v>
      </c>
      <c r="D30" s="130" t="str">
        <f t="shared" si="0"/>
        <v/>
      </c>
      <c r="E30" s="66"/>
      <c r="F30" s="66"/>
      <c r="G30" s="5"/>
      <c r="H30" s="66"/>
      <c r="I30" s="66"/>
      <c r="J30" s="66"/>
      <c r="K30" s="66"/>
      <c r="L30" s="66"/>
      <c r="M30" s="66"/>
      <c r="N30" s="5"/>
      <c r="O30" s="3"/>
      <c r="P30" s="66"/>
      <c r="Q30" s="66"/>
      <c r="R30" s="66"/>
      <c r="S30" s="66"/>
      <c r="T30" s="66"/>
      <c r="U30" s="5"/>
      <c r="V30" s="3"/>
      <c r="W30" s="66"/>
      <c r="X30" s="66"/>
      <c r="Y30" s="66"/>
      <c r="Z30" s="66"/>
      <c r="AA30" s="66"/>
      <c r="AB30" s="5"/>
    </row>
    <row r="31" spans="1:28" x14ac:dyDescent="0.25">
      <c r="A31">
        <v>4</v>
      </c>
      <c r="B31" t="s">
        <v>197</v>
      </c>
      <c r="D31" s="130" t="str">
        <f t="shared" si="0"/>
        <v/>
      </c>
      <c r="E31" s="66"/>
      <c r="F31" s="66"/>
      <c r="G31" s="5"/>
      <c r="H31" s="66"/>
      <c r="I31" s="66"/>
      <c r="J31" s="66"/>
      <c r="K31" s="66"/>
      <c r="L31" s="66"/>
      <c r="M31" s="66"/>
      <c r="N31" s="5"/>
      <c r="O31" s="3"/>
      <c r="P31" s="66"/>
      <c r="Q31" s="66"/>
      <c r="R31" s="66"/>
      <c r="S31" s="66"/>
      <c r="T31" s="66"/>
      <c r="U31" s="5"/>
      <c r="V31" s="3"/>
      <c r="W31" s="66"/>
      <c r="X31" s="66"/>
      <c r="Y31" s="66"/>
      <c r="Z31" s="66"/>
      <c r="AA31" s="66"/>
      <c r="AB31" s="5"/>
    </row>
    <row r="32" spans="1:28" x14ac:dyDescent="0.25">
      <c r="A32">
        <v>5</v>
      </c>
      <c r="B32" t="s">
        <v>115</v>
      </c>
      <c r="D32" s="130" t="str">
        <f t="shared" si="0"/>
        <v/>
      </c>
      <c r="E32" s="66"/>
      <c r="F32" s="66"/>
      <c r="G32" s="5"/>
      <c r="H32" s="66"/>
      <c r="I32" s="66"/>
      <c r="J32" s="66"/>
      <c r="K32" s="66"/>
      <c r="L32" s="66"/>
      <c r="M32" s="66"/>
      <c r="N32" s="5"/>
      <c r="O32" s="3"/>
      <c r="P32" s="66"/>
      <c r="Q32" s="66"/>
      <c r="R32" s="66"/>
      <c r="S32" s="66"/>
      <c r="T32" s="66"/>
      <c r="U32" s="5"/>
      <c r="V32" s="3"/>
      <c r="W32" s="66"/>
      <c r="X32" s="66"/>
      <c r="Y32" s="66"/>
      <c r="Z32" s="66"/>
      <c r="AA32" s="66"/>
      <c r="AB32" s="5"/>
    </row>
    <row r="33" spans="1:28" x14ac:dyDescent="0.25">
      <c r="A33">
        <v>6</v>
      </c>
      <c r="B33" t="s">
        <v>88</v>
      </c>
      <c r="D33" s="130" t="str">
        <f t="shared" si="0"/>
        <v/>
      </c>
      <c r="E33" s="66"/>
      <c r="F33" s="66"/>
      <c r="G33" s="5"/>
      <c r="H33" s="66"/>
      <c r="I33" s="66"/>
      <c r="J33" s="66"/>
      <c r="K33" s="66"/>
      <c r="L33" s="66"/>
      <c r="M33" s="66"/>
      <c r="N33" s="5"/>
      <c r="O33" s="3"/>
      <c r="P33" s="66"/>
      <c r="Q33" s="66"/>
      <c r="R33" s="66"/>
      <c r="S33" s="66"/>
      <c r="T33" s="66"/>
      <c r="U33" s="5"/>
      <c r="V33" s="3"/>
      <c r="W33" s="66"/>
      <c r="X33" s="66"/>
      <c r="Y33" s="66"/>
      <c r="Z33" s="66"/>
      <c r="AA33" s="66"/>
      <c r="AB33" s="5"/>
    </row>
    <row r="34" spans="1:28" x14ac:dyDescent="0.25">
      <c r="A34">
        <v>7</v>
      </c>
      <c r="B34" t="s">
        <v>118</v>
      </c>
      <c r="D34" s="130" t="str">
        <f t="shared" si="0"/>
        <v/>
      </c>
      <c r="E34" s="66"/>
      <c r="F34" s="66"/>
      <c r="G34" s="5"/>
      <c r="H34" s="66"/>
      <c r="I34" s="66"/>
      <c r="J34" s="66"/>
      <c r="K34" s="66"/>
      <c r="L34" s="66"/>
      <c r="M34" s="66"/>
      <c r="N34" s="5"/>
      <c r="O34" s="3"/>
      <c r="P34" s="66"/>
      <c r="Q34" s="66"/>
      <c r="R34" s="66"/>
      <c r="S34" s="66"/>
      <c r="T34" s="66"/>
      <c r="U34" s="5"/>
      <c r="V34" s="3"/>
      <c r="W34" s="66"/>
      <c r="X34" s="66"/>
      <c r="Y34" s="66"/>
      <c r="Z34" s="66"/>
      <c r="AA34" s="66"/>
      <c r="AB34" s="5"/>
    </row>
    <row r="35" spans="1:28" x14ac:dyDescent="0.25">
      <c r="A35">
        <v>8</v>
      </c>
      <c r="B35" t="s">
        <v>198</v>
      </c>
      <c r="D35" s="130" t="str">
        <f t="shared" si="0"/>
        <v/>
      </c>
      <c r="E35" s="66"/>
      <c r="F35" s="66"/>
      <c r="G35" s="5"/>
      <c r="H35" s="66"/>
      <c r="I35" s="66"/>
      <c r="J35" s="66"/>
      <c r="K35" s="66"/>
      <c r="L35" s="66"/>
      <c r="M35" s="66"/>
      <c r="N35" s="5"/>
      <c r="O35" s="3"/>
      <c r="P35" s="66"/>
      <c r="Q35" s="66"/>
      <c r="R35" s="66"/>
      <c r="S35" s="66"/>
      <c r="T35" s="66"/>
      <c r="U35" s="5"/>
      <c r="V35" s="3"/>
      <c r="W35" s="66"/>
      <c r="X35" s="66"/>
      <c r="Y35" s="66"/>
      <c r="Z35" s="66"/>
      <c r="AA35" s="66"/>
      <c r="AB35" s="5"/>
    </row>
    <row r="36" spans="1:28" x14ac:dyDescent="0.25">
      <c r="A36">
        <v>9</v>
      </c>
      <c r="B36" t="s">
        <v>130</v>
      </c>
      <c r="D36" s="130" t="str">
        <f t="shared" si="0"/>
        <v/>
      </c>
      <c r="E36" s="66"/>
      <c r="F36" s="66"/>
      <c r="G36" s="5"/>
      <c r="H36" s="66"/>
      <c r="I36" s="66"/>
      <c r="J36" s="66"/>
      <c r="K36" s="66"/>
      <c r="L36" s="66"/>
      <c r="M36" s="66"/>
      <c r="N36" s="5"/>
      <c r="O36" s="3"/>
      <c r="P36" s="66"/>
      <c r="Q36" s="66"/>
      <c r="R36" s="66"/>
      <c r="S36" s="66"/>
      <c r="T36" s="66"/>
      <c r="U36" s="5"/>
      <c r="V36" s="3"/>
      <c r="W36" s="66"/>
      <c r="X36" s="66"/>
      <c r="Y36" s="66"/>
      <c r="Z36" s="66"/>
      <c r="AA36" s="66"/>
      <c r="AB36" s="5"/>
    </row>
    <row r="37" spans="1:28" x14ac:dyDescent="0.25">
      <c r="A37">
        <v>10</v>
      </c>
      <c r="B37" t="s">
        <v>116</v>
      </c>
      <c r="D37" s="130" t="str">
        <f t="shared" si="0"/>
        <v/>
      </c>
      <c r="E37" s="66"/>
      <c r="F37" s="66"/>
      <c r="G37" s="5"/>
      <c r="H37" s="66"/>
      <c r="I37" s="66"/>
      <c r="J37" s="66"/>
      <c r="K37" s="66"/>
      <c r="L37" s="66"/>
      <c r="M37" s="66"/>
      <c r="N37" s="5"/>
      <c r="O37" s="3"/>
      <c r="P37" s="66"/>
      <c r="Q37" s="66"/>
      <c r="R37" s="66"/>
      <c r="S37" s="66"/>
      <c r="T37" s="66"/>
      <c r="U37" s="5"/>
      <c r="V37" s="3"/>
      <c r="W37" s="66"/>
      <c r="X37" s="66"/>
      <c r="Y37" s="66"/>
      <c r="Z37" s="66"/>
      <c r="AA37" s="66"/>
      <c r="AB37" s="5"/>
    </row>
    <row r="38" spans="1:28" x14ac:dyDescent="0.25">
      <c r="A38">
        <v>11</v>
      </c>
      <c r="B38" t="s">
        <v>127</v>
      </c>
      <c r="D38" s="130" t="str">
        <f t="shared" si="0"/>
        <v/>
      </c>
      <c r="E38" s="66"/>
      <c r="F38" s="66"/>
      <c r="G38" s="5"/>
      <c r="H38" s="66"/>
      <c r="I38" s="66"/>
      <c r="J38" s="66"/>
      <c r="K38" s="66"/>
      <c r="L38" s="66"/>
      <c r="M38" s="66"/>
      <c r="N38" s="5"/>
      <c r="O38" s="3"/>
      <c r="P38" s="66"/>
      <c r="Q38" s="66"/>
      <c r="R38" s="66"/>
      <c r="S38" s="66"/>
      <c r="T38" s="66"/>
      <c r="U38" s="5"/>
      <c r="V38" s="3"/>
      <c r="W38" s="66"/>
      <c r="X38" s="66"/>
      <c r="Y38" s="66"/>
      <c r="Z38" s="66"/>
      <c r="AA38" s="66"/>
      <c r="AB38" s="5"/>
    </row>
    <row r="39" spans="1:28" x14ac:dyDescent="0.25">
      <c r="A39">
        <v>12</v>
      </c>
      <c r="B39" t="s">
        <v>114</v>
      </c>
      <c r="D39" s="130" t="str">
        <f t="shared" si="0"/>
        <v/>
      </c>
      <c r="E39" s="66"/>
      <c r="F39" s="66"/>
      <c r="G39" s="5"/>
      <c r="H39" s="66"/>
      <c r="I39" s="66"/>
      <c r="J39" s="66"/>
      <c r="K39" s="66"/>
      <c r="L39" s="66"/>
      <c r="M39" s="66"/>
      <c r="N39" s="5"/>
      <c r="O39" s="3"/>
      <c r="P39" s="66"/>
      <c r="Q39" s="66"/>
      <c r="R39" s="66"/>
      <c r="S39" s="66"/>
      <c r="T39" s="66"/>
      <c r="U39" s="5"/>
      <c r="V39" s="3"/>
      <c r="W39" s="66"/>
      <c r="X39" s="66"/>
      <c r="Y39" s="66"/>
      <c r="Z39" s="66"/>
      <c r="AA39" s="66"/>
      <c r="AB39" s="5"/>
    </row>
    <row r="40" spans="1:28" ht="15.75" thickBot="1" x14ac:dyDescent="0.3">
      <c r="A40">
        <v>13</v>
      </c>
      <c r="B40" t="s">
        <v>131</v>
      </c>
      <c r="D40" s="130" t="str">
        <f t="shared" si="0"/>
        <v/>
      </c>
      <c r="E40" s="7"/>
      <c r="F40" s="7"/>
      <c r="G40" s="8"/>
      <c r="H40" s="7"/>
      <c r="I40" s="7"/>
      <c r="J40" s="7"/>
      <c r="K40" s="7"/>
      <c r="L40" s="7"/>
      <c r="M40" s="7"/>
      <c r="N40" s="8"/>
      <c r="O40" s="6"/>
      <c r="P40" s="7"/>
      <c r="Q40" s="7"/>
      <c r="R40" s="7"/>
      <c r="S40" s="7"/>
      <c r="T40" s="7"/>
      <c r="U40" s="8"/>
      <c r="V40" s="6"/>
      <c r="W40" s="7"/>
      <c r="X40" s="7"/>
      <c r="Y40" s="7"/>
      <c r="Z40" s="7"/>
      <c r="AA40" s="7"/>
      <c r="AB40" s="8"/>
    </row>
    <row r="41" spans="1:28" x14ac:dyDescent="0.25">
      <c r="A41">
        <v>14</v>
      </c>
      <c r="B41" t="s">
        <v>135</v>
      </c>
    </row>
    <row r="42" spans="1:28" x14ac:dyDescent="0.25">
      <c r="A42">
        <v>15</v>
      </c>
    </row>
  </sheetData>
  <mergeCells count="4">
    <mergeCell ref="H2:N2"/>
    <mergeCell ref="O2:U2"/>
    <mergeCell ref="V2:AB2"/>
    <mergeCell ref="A27:B27"/>
  </mergeCells>
  <conditionalFormatting sqref="D3:AB40">
    <cfRule type="expression" dxfId="20" priority="1">
      <formula>$D3=1</formula>
    </cfRule>
  </conditionalFormatting>
  <dataValidations count="6">
    <dataValidation type="list" allowBlank="1" showInputMessage="1" showErrorMessage="1" sqref="G10:G15" xr:uid="{A0F243FA-6754-45A6-9279-C58FE865E29C}">
      <formula1>"SRD,Blow Count, Stress, Fatigue,CPT"</formula1>
    </dataValidation>
    <dataValidation type="list" allowBlank="1" showInputMessage="1" showErrorMessage="1" sqref="AS4:AT4 V14:V16 AS5 V3 V4:W13" xr:uid="{D1D538C5-918F-4145-AEBD-2EAFC8CC9DD1}">
      <formula1>"line,dash,circle,plus,dash dott"</formula1>
    </dataValidation>
    <dataValidation type="list" allowBlank="1" showInputMessage="1" showErrorMessage="1" sqref="G3:G9" xr:uid="{9EF4F000-8108-4C18-865A-41563FCFEA85}">
      <formula1>"SRD,Blow Count, Stress, Fatigue"</formula1>
    </dataValidation>
    <dataValidation type="list" allowBlank="1" showInputMessage="1" showErrorMessage="1" sqref="F3:F13" xr:uid="{5694C676-8CBE-408B-8558-601963CCE2EF}">
      <formula1>$B$28:$B$38</formula1>
    </dataValidation>
    <dataValidation type="list" allowBlank="1" showInputMessage="1" showErrorMessage="1" sqref="F14:F15" xr:uid="{4E959F5D-A497-4E19-A0E9-63F9BCBB82D7}">
      <formula1>$B$28:$B$40</formula1>
    </dataValidation>
    <dataValidation type="list" allowBlank="1" showInputMessage="1" showErrorMessage="1" sqref="D3:D40" xr:uid="{DA7E651C-685D-45C8-AFE8-A671E7E58915}">
      <formula1>"0,1"</formula1>
    </dataValidation>
  </dataValidations>
  <pageMargins left="0.7" right="0.7" top="0.75" bottom="0.75" header="0.3" footer="0.3"/>
  <pageSetup paperSize="9"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D28F8-FB0F-4992-93A9-7535C26323BC}">
  <sheetPr>
    <tabColor theme="5" tint="0.79998168889431442"/>
  </sheetPr>
  <dimension ref="A1:XFD105"/>
  <sheetViews>
    <sheetView workbookViewId="0">
      <selection activeCell="E3" sqref="E3"/>
    </sheetView>
  </sheetViews>
  <sheetFormatPr defaultRowHeight="15" x14ac:dyDescent="0.25"/>
  <cols>
    <col min="1" max="1" width="12.42578125" style="65" bestFit="1" customWidth="1"/>
    <col min="2" max="2" width="20.140625" style="65" bestFit="1" customWidth="1"/>
    <col min="3" max="3" width="2" style="65" bestFit="1" customWidth="1"/>
    <col min="4" max="4" width="6.85546875" style="65" bestFit="1" customWidth="1"/>
    <col min="5" max="5" width="15.28515625" style="65" bestFit="1" customWidth="1"/>
    <col min="6" max="6" width="11" style="65" bestFit="1" customWidth="1"/>
    <col min="7" max="7" width="11.85546875" style="65" customWidth="1"/>
    <col min="8" max="8" width="10.140625" style="65" customWidth="1"/>
    <col min="9" max="9" width="10.85546875" style="65" customWidth="1"/>
    <col min="10" max="11" width="10" style="65" customWidth="1"/>
    <col min="12" max="12" width="9.85546875" style="65" customWidth="1"/>
    <col min="13" max="13" width="10.140625" style="65" customWidth="1"/>
    <col min="14" max="14" width="9.7109375" style="65" customWidth="1"/>
    <col min="15" max="15" width="10.140625" style="65" customWidth="1"/>
    <col min="16" max="16" width="9.7109375" style="65" bestFit="1" customWidth="1"/>
    <col min="17" max="17" width="9.85546875" style="65" bestFit="1" customWidth="1"/>
    <col min="18" max="18" width="9.7109375" style="65" bestFit="1" customWidth="1"/>
    <col min="19" max="19" width="9.85546875" style="65" bestFit="1" customWidth="1"/>
    <col min="20" max="20" width="9.7109375" style="65" bestFit="1" customWidth="1"/>
    <col min="21" max="21" width="9.85546875" style="65" bestFit="1" customWidth="1"/>
    <col min="22" max="22" width="9.7109375" style="65" bestFit="1" customWidth="1"/>
    <col min="23" max="23" width="9.85546875" style="65" bestFit="1" customWidth="1"/>
    <col min="24" max="24" width="9.7109375" style="65" bestFit="1" customWidth="1"/>
    <col min="25" max="25" width="10.85546875" style="65" bestFit="1" customWidth="1"/>
    <col min="26" max="26" width="10.7109375" style="65" bestFit="1" customWidth="1"/>
    <col min="27" max="16384" width="9.140625" style="65"/>
  </cols>
  <sheetData>
    <row r="1" spans="1:30" ht="15.75" thickBot="1" x14ac:dyDescent="0.3"/>
    <row r="2" spans="1:30" ht="15.75" thickBot="1" x14ac:dyDescent="0.3">
      <c r="A2" s="123" t="s">
        <v>113</v>
      </c>
      <c r="B2" s="124" t="s">
        <v>112</v>
      </c>
      <c r="C2" s="20"/>
      <c r="D2" s="125" t="s">
        <v>165</v>
      </c>
      <c r="E2" s="126" t="s">
        <v>263</v>
      </c>
      <c r="F2" s="127" t="s">
        <v>241</v>
      </c>
      <c r="G2" s="126" t="s">
        <v>243</v>
      </c>
      <c r="H2" s="126" t="s">
        <v>244</v>
      </c>
      <c r="I2" s="126" t="s">
        <v>245</v>
      </c>
      <c r="J2" s="126" t="s">
        <v>246</v>
      </c>
      <c r="K2" s="126" t="s">
        <v>247</v>
      </c>
      <c r="L2" s="126" t="s">
        <v>248</v>
      </c>
      <c r="M2" s="126" t="s">
        <v>249</v>
      </c>
      <c r="N2" s="126" t="s">
        <v>250</v>
      </c>
      <c r="O2" s="126" t="s">
        <v>251</v>
      </c>
      <c r="P2" s="126" t="s">
        <v>252</v>
      </c>
      <c r="Q2" s="126" t="s">
        <v>253</v>
      </c>
      <c r="R2" s="126" t="s">
        <v>254</v>
      </c>
      <c r="S2" s="126" t="s">
        <v>255</v>
      </c>
      <c r="T2" s="126" t="s">
        <v>256</v>
      </c>
      <c r="U2" s="126" t="s">
        <v>257</v>
      </c>
      <c r="V2" s="126" t="s">
        <v>258</v>
      </c>
      <c r="W2" s="126" t="s">
        <v>259</v>
      </c>
      <c r="X2" s="126" t="s">
        <v>260</v>
      </c>
      <c r="Y2" s="127" t="s">
        <v>261</v>
      </c>
      <c r="Z2" s="126" t="s">
        <v>262</v>
      </c>
    </row>
    <row r="3" spans="1:30" x14ac:dyDescent="0.25">
      <c r="A3" s="115">
        <f>IF(B3="","",PROJ!B26)</f>
        <v>1</v>
      </c>
      <c r="B3" s="110" t="str">
        <f>IF(PROJ!C26="","",PROJ!C26)</f>
        <v>NoiseSTR_4000</v>
      </c>
      <c r="C3" s="40"/>
      <c r="D3" s="130">
        <v>0</v>
      </c>
      <c r="E3" s="128">
        <v>1</v>
      </c>
      <c r="F3" s="39" t="s">
        <v>91</v>
      </c>
      <c r="G3" s="132"/>
      <c r="H3" s="39"/>
      <c r="I3" s="130"/>
      <c r="J3" s="39"/>
      <c r="K3" s="3"/>
      <c r="L3" s="5"/>
      <c r="M3" s="3"/>
      <c r="N3" s="5"/>
      <c r="O3" s="3"/>
      <c r="P3" s="5"/>
      <c r="Q3" s="3"/>
      <c r="R3" s="5"/>
      <c r="S3" s="3"/>
      <c r="T3" s="5"/>
      <c r="U3" s="3"/>
      <c r="V3" s="5"/>
      <c r="W3" s="3"/>
      <c r="X3" s="5"/>
      <c r="Y3" s="13"/>
      <c r="Z3" s="2"/>
    </row>
    <row r="4" spans="1:30" x14ac:dyDescent="0.25">
      <c r="A4" s="116">
        <f>IF(B4="","",PROJ!B27)</f>
        <v>2</v>
      </c>
      <c r="B4" s="111" t="str">
        <f>IF(PROJ!C27="","",IF(B3="","",PROJ!C27))</f>
        <v>Full_UB_4000</v>
      </c>
      <c r="C4" s="40"/>
      <c r="D4" s="130">
        <f t="shared" ref="D4:D68" si="0">IF(E4="","",0)</f>
        <v>0</v>
      </c>
      <c r="E4" s="128">
        <f>IF(F4="","",E3+1)</f>
        <v>2</v>
      </c>
      <c r="F4" s="39" t="s">
        <v>91</v>
      </c>
      <c r="G4" s="132"/>
      <c r="H4" s="39"/>
      <c r="I4" s="130"/>
      <c r="J4" s="39"/>
      <c r="K4" s="3"/>
      <c r="L4" s="5"/>
      <c r="M4" s="3"/>
      <c r="N4" s="5"/>
      <c r="O4" s="3"/>
      <c r="P4" s="5"/>
      <c r="Q4" s="3"/>
      <c r="R4" s="5"/>
      <c r="S4" s="3"/>
      <c r="T4" s="5"/>
      <c r="U4" s="3"/>
      <c r="V4" s="5"/>
      <c r="W4" s="3"/>
      <c r="X4" s="5"/>
      <c r="Y4" s="3"/>
      <c r="Z4" s="5"/>
      <c r="AA4" s="66"/>
      <c r="AB4" s="66"/>
      <c r="AC4" s="119"/>
      <c r="AD4" s="119"/>
    </row>
    <row r="5" spans="1:30" x14ac:dyDescent="0.25">
      <c r="A5" s="116">
        <f>IF(B5="","",PROJ!B28)</f>
        <v>3</v>
      </c>
      <c r="B5" s="111" t="str">
        <f>IF(PROJ!C28="","",IF(B4="","",PROJ!C28))</f>
        <v>Full_UB_5500</v>
      </c>
      <c r="C5" s="40"/>
      <c r="D5" s="130">
        <f t="shared" si="0"/>
        <v>0</v>
      </c>
      <c r="E5" s="128">
        <f t="shared" ref="E5:E63" si="1">IF(F5="","",E4+1)</f>
        <v>3</v>
      </c>
      <c r="F5" s="39" t="s">
        <v>91</v>
      </c>
      <c r="G5" s="132"/>
      <c r="H5" s="39"/>
      <c r="I5" s="130"/>
      <c r="J5" s="39"/>
      <c r="K5" s="3"/>
      <c r="L5" s="5"/>
      <c r="M5" s="3"/>
      <c r="N5" s="5"/>
      <c r="O5" s="3"/>
      <c r="P5" s="5"/>
      <c r="Q5" s="3"/>
      <c r="R5" s="5"/>
      <c r="S5" s="3"/>
      <c r="T5" s="5"/>
      <c r="U5" s="3"/>
      <c r="V5" s="5"/>
      <c r="W5" s="3"/>
      <c r="X5" s="5"/>
      <c r="Y5" s="3"/>
      <c r="Z5" s="5"/>
      <c r="AB5" s="66"/>
      <c r="AC5" s="119"/>
      <c r="AD5" s="66"/>
    </row>
    <row r="6" spans="1:30" x14ac:dyDescent="0.25">
      <c r="A6" s="116">
        <f>IF(B6="","",PROJ!B29)</f>
        <v>4</v>
      </c>
      <c r="B6" s="111" t="str">
        <f>IF(PROJ!C29="","",IF(B5="","",PROJ!C29))</f>
        <v>PileRun_UB</v>
      </c>
      <c r="C6" s="40"/>
      <c r="D6" s="130">
        <f t="shared" si="0"/>
        <v>0</v>
      </c>
      <c r="E6" s="128">
        <f t="shared" si="1"/>
        <v>4</v>
      </c>
      <c r="F6" s="39" t="s">
        <v>91</v>
      </c>
      <c r="G6" s="132"/>
      <c r="H6" s="39"/>
      <c r="I6" s="130"/>
      <c r="J6" s="39"/>
      <c r="K6" s="3"/>
      <c r="L6" s="5"/>
      <c r="M6" s="3"/>
      <c r="N6" s="5"/>
      <c r="O6" s="3"/>
      <c r="P6" s="5"/>
      <c r="Q6" s="3"/>
      <c r="R6" s="5"/>
      <c r="S6" s="3"/>
      <c r="T6" s="5"/>
      <c r="U6" s="3"/>
      <c r="V6" s="5"/>
      <c r="W6" s="3"/>
      <c r="X6" s="5"/>
      <c r="Y6" s="3"/>
      <c r="Z6" s="5"/>
      <c r="AB6" s="66"/>
      <c r="AC6" s="66"/>
      <c r="AD6" s="66"/>
    </row>
    <row r="7" spans="1:30" x14ac:dyDescent="0.25">
      <c r="A7" s="116">
        <f>IF(B7="","",PROJ!B30)</f>
        <v>5</v>
      </c>
      <c r="B7" s="111" t="str">
        <f>IF(PROJ!C30="","",IF(B6="","",PROJ!C30))</f>
        <v>PileRun_LB</v>
      </c>
      <c r="C7" s="40"/>
      <c r="D7" s="130">
        <f t="shared" si="0"/>
        <v>0</v>
      </c>
      <c r="E7" s="128">
        <f t="shared" si="1"/>
        <v>5</v>
      </c>
      <c r="F7" s="39" t="s">
        <v>91</v>
      </c>
      <c r="G7" s="132"/>
      <c r="H7" s="39"/>
      <c r="I7" s="130"/>
      <c r="J7" s="39"/>
      <c r="K7" s="3"/>
      <c r="L7" s="5"/>
      <c r="M7" s="3"/>
      <c r="N7" s="5"/>
      <c r="O7" s="3"/>
      <c r="P7" s="5"/>
      <c r="Q7" s="3"/>
      <c r="R7" s="5"/>
      <c r="S7" s="3"/>
      <c r="T7" s="5"/>
      <c r="U7" s="3"/>
      <c r="V7" s="5"/>
      <c r="W7" s="3"/>
      <c r="X7" s="5"/>
      <c r="Y7" s="3"/>
      <c r="Z7" s="5"/>
    </row>
    <row r="8" spans="1:30" x14ac:dyDescent="0.25">
      <c r="A8" s="116">
        <f>IF(B8="","",PROJ!B31)</f>
        <v>6</v>
      </c>
      <c r="B8" s="111" t="str">
        <f>IF(PROJ!C31="","",IF(B7="","",PROJ!C31))</f>
        <v>Entrapped_UB</v>
      </c>
      <c r="C8" s="40"/>
      <c r="D8" s="130">
        <f t="shared" si="0"/>
        <v>0</v>
      </c>
      <c r="E8" s="128">
        <f t="shared" si="1"/>
        <v>6</v>
      </c>
      <c r="F8" s="39" t="s">
        <v>91</v>
      </c>
      <c r="G8" s="132"/>
      <c r="H8" s="39"/>
      <c r="I8" s="130"/>
      <c r="J8" s="39"/>
      <c r="K8" s="3"/>
      <c r="L8" s="5"/>
      <c r="M8" s="3"/>
      <c r="N8" s="5"/>
      <c r="O8" s="3"/>
      <c r="P8" s="5"/>
      <c r="Q8" s="3"/>
      <c r="R8" s="5"/>
      <c r="S8" s="3"/>
      <c r="T8" s="5"/>
      <c r="U8" s="3"/>
      <c r="V8" s="5"/>
      <c r="W8" s="3"/>
      <c r="X8" s="5"/>
      <c r="Y8" s="3"/>
      <c r="Z8" s="5"/>
    </row>
    <row r="9" spans="1:30" x14ac:dyDescent="0.25">
      <c r="A9" s="116">
        <f>IF(B9="","",PROJ!B32)</f>
        <v>7</v>
      </c>
      <c r="B9" s="111" t="str">
        <f>IF(PROJ!C32="","",IF(B8="","",PROJ!C32))</f>
        <v>Breakdown_BE</v>
      </c>
      <c r="C9" s="40"/>
      <c r="D9" s="130">
        <f t="shared" si="0"/>
        <v>0</v>
      </c>
      <c r="E9" s="128">
        <f t="shared" si="1"/>
        <v>7</v>
      </c>
      <c r="F9" s="39" t="s">
        <v>91</v>
      </c>
      <c r="G9" s="132"/>
      <c r="H9" s="39"/>
      <c r="I9" s="130"/>
      <c r="J9" s="39"/>
      <c r="K9" s="3"/>
      <c r="L9" s="5"/>
      <c r="M9" s="3"/>
      <c r="N9" s="5"/>
      <c r="O9" s="3"/>
      <c r="P9" s="5"/>
      <c r="Q9" s="3"/>
      <c r="R9" s="5"/>
      <c r="S9" s="3"/>
      <c r="T9" s="5"/>
      <c r="U9" s="3"/>
      <c r="V9" s="5"/>
      <c r="W9" s="3"/>
      <c r="X9" s="5"/>
      <c r="Y9" s="3"/>
      <c r="Z9" s="5"/>
    </row>
    <row r="10" spans="1:30" x14ac:dyDescent="0.25">
      <c r="A10" s="116">
        <f>IF(B10="","",PROJ!B33)</f>
        <v>8</v>
      </c>
      <c r="B10" s="111" t="str">
        <f>IF(PROJ!C33="","",IF(B9="","",PROJ!C33))</f>
        <v>Entrapped_BE</v>
      </c>
      <c r="C10" s="40"/>
      <c r="D10" s="130">
        <f t="shared" si="0"/>
        <v>0</v>
      </c>
      <c r="E10" s="128">
        <f t="shared" si="1"/>
        <v>8</v>
      </c>
      <c r="F10" s="39" t="s">
        <v>91</v>
      </c>
      <c r="G10" s="132"/>
      <c r="H10" s="39"/>
      <c r="I10" s="130"/>
      <c r="J10" s="39"/>
      <c r="K10" s="3"/>
      <c r="L10" s="5"/>
      <c r="M10" s="3"/>
      <c r="N10" s="5"/>
      <c r="O10" s="3"/>
      <c r="P10" s="5"/>
      <c r="Q10" s="3"/>
      <c r="R10" s="5"/>
      <c r="S10" s="3"/>
      <c r="T10" s="5"/>
      <c r="U10" s="3"/>
      <c r="V10" s="5"/>
      <c r="W10" s="3"/>
      <c r="X10" s="5"/>
      <c r="Y10" s="3"/>
      <c r="Z10" s="5"/>
    </row>
    <row r="11" spans="1:30" x14ac:dyDescent="0.25">
      <c r="A11" s="116">
        <f>IF(B11="","",PROJ!B34)</f>
        <v>9</v>
      </c>
      <c r="B11" s="111" t="str">
        <f>IF(PROJ!C34="","",IF(B10="","",PROJ!C34))</f>
        <v>NoiseSTR_5500</v>
      </c>
      <c r="C11" s="40"/>
      <c r="D11" s="130">
        <f t="shared" si="0"/>
        <v>0</v>
      </c>
      <c r="E11" s="128">
        <f t="shared" si="1"/>
        <v>9</v>
      </c>
      <c r="F11" s="39" t="s">
        <v>91</v>
      </c>
      <c r="G11" s="132"/>
      <c r="H11" s="39"/>
      <c r="I11" s="130"/>
      <c r="J11" s="39"/>
      <c r="K11" s="3"/>
      <c r="L11" s="5"/>
      <c r="M11" s="3"/>
      <c r="N11" s="5"/>
      <c r="O11" s="3"/>
      <c r="P11" s="5"/>
      <c r="Q11" s="3"/>
      <c r="R11" s="5"/>
      <c r="S11" s="3"/>
      <c r="T11" s="5"/>
      <c r="U11" s="3"/>
      <c r="V11" s="5"/>
      <c r="W11" s="3"/>
      <c r="X11" s="5"/>
      <c r="Y11" s="3"/>
      <c r="Z11" s="5"/>
    </row>
    <row r="12" spans="1:30" x14ac:dyDescent="0.25">
      <c r="A12" s="116">
        <f>IF(B12="","",PROJ!B35)</f>
        <v>10</v>
      </c>
      <c r="B12" s="111" t="str">
        <f>IF(PROJ!C35="","",IF(B11="","",PROJ!C35))</f>
        <v>NoiseSTR_ACC_SENSI</v>
      </c>
      <c r="C12" s="40"/>
      <c r="D12" s="130">
        <f t="shared" si="0"/>
        <v>0</v>
      </c>
      <c r="E12" s="128">
        <f t="shared" si="1"/>
        <v>10</v>
      </c>
      <c r="F12" s="39" t="s">
        <v>91</v>
      </c>
      <c r="G12" s="132"/>
      <c r="H12" s="39"/>
      <c r="I12" s="130"/>
      <c r="J12" s="39"/>
      <c r="K12" s="3"/>
      <c r="L12" s="5"/>
      <c r="M12" s="3"/>
      <c r="N12" s="5"/>
      <c r="O12" s="3"/>
      <c r="P12" s="5"/>
      <c r="Q12" s="3"/>
      <c r="R12" s="5"/>
      <c r="S12" s="3"/>
      <c r="T12" s="5"/>
      <c r="U12" s="3"/>
      <c r="V12" s="5"/>
      <c r="W12" s="3"/>
      <c r="X12" s="5"/>
      <c r="Y12" s="3"/>
      <c r="Z12" s="5"/>
    </row>
    <row r="13" spans="1:30" x14ac:dyDescent="0.25">
      <c r="A13" s="116">
        <f>IF(B13="","",PROJ!B36)</f>
        <v>11</v>
      </c>
      <c r="B13" s="111" t="str">
        <f>IF(PROJ!C36="","",IF(B12="","",PROJ!C36))</f>
        <v>Fatigue_BLOW</v>
      </c>
      <c r="C13" s="40"/>
      <c r="D13" s="130">
        <f t="shared" si="0"/>
        <v>0</v>
      </c>
      <c r="E13" s="128">
        <f t="shared" si="1"/>
        <v>11</v>
      </c>
      <c r="F13" s="39" t="s">
        <v>91</v>
      </c>
      <c r="G13" s="132"/>
      <c r="H13" s="39"/>
      <c r="I13" s="130"/>
      <c r="J13" s="39"/>
      <c r="K13" s="3"/>
      <c r="L13" s="5"/>
      <c r="M13" s="3"/>
      <c r="N13" s="5"/>
      <c r="O13" s="3"/>
      <c r="P13" s="5"/>
      <c r="Q13" s="3"/>
      <c r="R13" s="5"/>
      <c r="S13" s="3"/>
      <c r="T13" s="5"/>
      <c r="U13" s="3"/>
      <c r="V13" s="5"/>
      <c r="W13" s="3"/>
      <c r="X13" s="5"/>
      <c r="Y13" s="3"/>
      <c r="Z13" s="5"/>
    </row>
    <row r="14" spans="1:30" x14ac:dyDescent="0.25">
      <c r="A14" s="116">
        <f>IF(B14="","",PROJ!B37)</f>
        <v>12</v>
      </c>
      <c r="B14" s="111" t="str">
        <f>IF(PROJ!C37="","",IF(B13="","",PROJ!C37))</f>
        <v>Fatigue_STRESS</v>
      </c>
      <c r="C14" s="40"/>
      <c r="D14" s="130">
        <f t="shared" si="0"/>
        <v>0</v>
      </c>
      <c r="E14" s="128">
        <f t="shared" si="1"/>
        <v>12</v>
      </c>
      <c r="F14" s="39" t="s">
        <v>91</v>
      </c>
      <c r="G14" s="132"/>
      <c r="H14" s="39"/>
      <c r="I14" s="130"/>
      <c r="J14" s="39"/>
      <c r="K14" s="3"/>
      <c r="L14" s="5"/>
      <c r="M14" s="3"/>
      <c r="N14" s="5"/>
      <c r="O14" s="3"/>
      <c r="P14" s="5"/>
      <c r="Q14" s="3"/>
      <c r="R14" s="5"/>
      <c r="S14" s="3"/>
      <c r="T14" s="5"/>
      <c r="U14" s="3"/>
      <c r="V14" s="5"/>
      <c r="W14" s="3"/>
      <c r="X14" s="5"/>
      <c r="Y14" s="3"/>
      <c r="Z14" s="5"/>
    </row>
    <row r="15" spans="1:30" x14ac:dyDescent="0.25">
      <c r="A15" s="116" t="str">
        <f>IF(B15="","",PROJ!B44)</f>
        <v/>
      </c>
      <c r="B15" s="111" t="str">
        <f>IF(PROJ!C44="","",IF(B14="","",PROJ!C44))</f>
        <v/>
      </c>
      <c r="C15" s="40"/>
      <c r="D15" s="130" t="str">
        <f t="shared" si="0"/>
        <v/>
      </c>
      <c r="E15" s="128"/>
      <c r="F15" s="39"/>
      <c r="G15" s="132"/>
      <c r="H15" s="39"/>
      <c r="I15" s="130"/>
      <c r="J15" s="39"/>
      <c r="K15" s="3"/>
      <c r="L15" s="5"/>
      <c r="M15" s="3"/>
      <c r="N15" s="5"/>
      <c r="O15" s="3"/>
      <c r="P15" s="5"/>
      <c r="Q15" s="3"/>
      <c r="R15" s="5"/>
      <c r="S15" s="3"/>
      <c r="T15" s="5"/>
      <c r="U15" s="3"/>
      <c r="V15" s="5"/>
      <c r="W15" s="3"/>
      <c r="X15" s="5"/>
      <c r="Y15" s="3"/>
      <c r="Z15" s="5"/>
    </row>
    <row r="16" spans="1:30" x14ac:dyDescent="0.25">
      <c r="A16" s="116" t="str">
        <f>IF(B16="","",PROJ!B46)</f>
        <v/>
      </c>
      <c r="B16" s="111" t="str">
        <f>IF(PROJ!C46="","",IF(B15="","",PROJ!C46))</f>
        <v/>
      </c>
      <c r="C16" s="40"/>
      <c r="D16" s="130" t="str">
        <f t="shared" si="0"/>
        <v/>
      </c>
      <c r="E16" s="128"/>
      <c r="F16" s="39"/>
      <c r="G16" s="130"/>
      <c r="H16" s="39"/>
      <c r="I16" s="130"/>
      <c r="J16" s="39"/>
      <c r="K16" s="3"/>
      <c r="L16" s="5"/>
      <c r="M16" s="3"/>
      <c r="N16" s="5"/>
      <c r="O16" s="3"/>
      <c r="P16" s="5"/>
      <c r="Q16" s="3"/>
      <c r="R16" s="5"/>
      <c r="S16" s="3"/>
      <c r="T16" s="5"/>
      <c r="U16" s="3"/>
      <c r="V16" s="5"/>
      <c r="W16" s="3"/>
      <c r="X16" s="5"/>
      <c r="Y16" s="3"/>
      <c r="Z16" s="5"/>
    </row>
    <row r="17" spans="1:26" x14ac:dyDescent="0.25">
      <c r="A17" s="116" t="str">
        <f>IF(B17="","",PROJ!B47)</f>
        <v/>
      </c>
      <c r="B17" s="111" t="str">
        <f>IF(PROJ!C47="","",IF(B16="","",PROJ!C47))</f>
        <v/>
      </c>
      <c r="C17" s="40"/>
      <c r="D17" s="130" t="str">
        <f t="shared" si="0"/>
        <v/>
      </c>
      <c r="E17" s="128"/>
      <c r="F17" s="39"/>
      <c r="G17" s="3"/>
      <c r="H17" s="5"/>
      <c r="I17" s="3"/>
      <c r="J17" s="5"/>
      <c r="K17" s="3"/>
      <c r="L17" s="5"/>
      <c r="M17" s="3"/>
      <c r="N17" s="5"/>
      <c r="O17" s="3"/>
      <c r="P17" s="5"/>
      <c r="Q17" s="3"/>
      <c r="R17" s="5"/>
      <c r="S17" s="3"/>
      <c r="T17" s="5"/>
      <c r="U17" s="3"/>
      <c r="V17" s="5"/>
      <c r="W17" s="3"/>
      <c r="X17" s="5"/>
      <c r="Y17" s="3"/>
      <c r="Z17" s="5"/>
    </row>
    <row r="18" spans="1:26" x14ac:dyDescent="0.25">
      <c r="A18" s="116" t="str">
        <f>IF(B18="","",PROJ!B48)</f>
        <v/>
      </c>
      <c r="B18" s="111" t="str">
        <f>IF(PROJ!C48="","",IF(B17="","",PROJ!C48))</f>
        <v/>
      </c>
      <c r="C18" s="40"/>
      <c r="D18" s="130" t="str">
        <f t="shared" si="0"/>
        <v/>
      </c>
      <c r="E18" s="128"/>
      <c r="F18" s="39"/>
      <c r="G18" s="3"/>
      <c r="H18" s="5"/>
      <c r="I18" s="3"/>
      <c r="J18" s="5"/>
      <c r="K18" s="3"/>
      <c r="L18" s="5"/>
      <c r="M18" s="3"/>
      <c r="N18" s="5"/>
      <c r="O18" s="3"/>
      <c r="P18" s="5"/>
      <c r="Q18" s="3"/>
      <c r="R18" s="5"/>
      <c r="S18" s="3"/>
      <c r="T18" s="5"/>
      <c r="U18" s="3"/>
      <c r="V18" s="5"/>
      <c r="W18" s="3"/>
      <c r="X18" s="5"/>
      <c r="Y18" s="3"/>
      <c r="Z18" s="5"/>
    </row>
    <row r="19" spans="1:26" x14ac:dyDescent="0.25">
      <c r="A19" s="116" t="str">
        <f>IF(B19="","",PROJ!B49)</f>
        <v/>
      </c>
      <c r="B19" s="111" t="str">
        <f>IF(PROJ!C49="","",IF(B18="","",PROJ!C49))</f>
        <v/>
      </c>
      <c r="C19" s="40"/>
      <c r="D19" s="130" t="str">
        <f t="shared" si="0"/>
        <v/>
      </c>
      <c r="E19" s="128"/>
      <c r="F19" s="39"/>
      <c r="G19" s="130"/>
      <c r="H19" s="39"/>
      <c r="I19" s="130"/>
      <c r="J19" s="39"/>
      <c r="K19" s="3"/>
      <c r="L19" s="5"/>
      <c r="M19" s="3"/>
      <c r="N19" s="5"/>
      <c r="O19" s="3"/>
      <c r="P19" s="5"/>
      <c r="Q19" s="3"/>
      <c r="R19" s="5"/>
      <c r="S19" s="3"/>
      <c r="T19" s="5"/>
      <c r="U19" s="3"/>
      <c r="V19" s="5"/>
      <c r="W19" s="3"/>
      <c r="X19" s="5"/>
      <c r="Y19" s="3"/>
      <c r="Z19" s="5"/>
    </row>
    <row r="20" spans="1:26" x14ac:dyDescent="0.25">
      <c r="A20" s="116" t="str">
        <f>IF(B20="","",PROJ!B50)</f>
        <v/>
      </c>
      <c r="B20" s="111" t="str">
        <f>IF(PROJ!C50="","",IF(B19="","",PROJ!C50))</f>
        <v/>
      </c>
      <c r="C20" s="40"/>
      <c r="D20" s="130" t="str">
        <f t="shared" si="0"/>
        <v/>
      </c>
      <c r="E20" s="128"/>
      <c r="F20" s="39"/>
      <c r="G20" s="130"/>
      <c r="H20" s="39"/>
      <c r="I20" s="130"/>
      <c r="J20" s="39"/>
      <c r="K20" s="3"/>
      <c r="L20" s="5"/>
      <c r="M20" s="3"/>
      <c r="N20" s="5"/>
      <c r="O20" s="3"/>
      <c r="P20" s="5"/>
      <c r="Q20" s="3"/>
      <c r="R20" s="5"/>
      <c r="S20" s="3"/>
      <c r="T20" s="5"/>
      <c r="U20" s="3"/>
      <c r="V20" s="5"/>
      <c r="W20" s="3"/>
      <c r="X20" s="5"/>
      <c r="Y20" s="3"/>
      <c r="Z20" s="5"/>
    </row>
    <row r="21" spans="1:26" x14ac:dyDescent="0.25">
      <c r="A21" s="116" t="str">
        <f>IF(B21="","",PROJ!B51)</f>
        <v/>
      </c>
      <c r="B21" s="111" t="str">
        <f>IF(PROJ!C51="","",IF(B20="","",PROJ!C51))</f>
        <v/>
      </c>
      <c r="C21" s="40"/>
      <c r="D21" s="130" t="str">
        <f t="shared" si="0"/>
        <v/>
      </c>
      <c r="E21" s="128"/>
      <c r="F21" s="39"/>
      <c r="G21" s="130"/>
      <c r="H21" s="39"/>
      <c r="I21" s="130"/>
      <c r="J21" s="39"/>
      <c r="K21" s="3"/>
      <c r="L21" s="5"/>
      <c r="M21" s="3"/>
      <c r="N21" s="5"/>
      <c r="O21" s="3"/>
      <c r="P21" s="5"/>
      <c r="Q21" s="3"/>
      <c r="R21" s="5"/>
      <c r="S21" s="3"/>
      <c r="T21" s="5"/>
      <c r="U21" s="3"/>
      <c r="V21" s="5"/>
      <c r="W21" s="3"/>
      <c r="X21" s="5"/>
      <c r="Y21" s="3"/>
      <c r="Z21" s="5"/>
    </row>
    <row r="22" spans="1:26" ht="15.75" thickBot="1" x14ac:dyDescent="0.3">
      <c r="A22" s="117" t="str">
        <f>IF(B22="","",PROJ!B52)</f>
        <v/>
      </c>
      <c r="B22" s="112" t="str">
        <f>IF(PROJ!C52="","",IF(B21="","",PROJ!C52))</f>
        <v/>
      </c>
      <c r="C22" s="40"/>
      <c r="D22" s="130" t="str">
        <f t="shared" si="0"/>
        <v/>
      </c>
      <c r="E22" s="128"/>
      <c r="F22" s="39"/>
      <c r="G22" s="130"/>
      <c r="H22" s="39"/>
      <c r="I22" s="130"/>
      <c r="J22" s="39"/>
      <c r="K22" s="3"/>
      <c r="L22" s="5"/>
      <c r="M22" s="3"/>
      <c r="N22" s="5"/>
      <c r="O22" s="3"/>
      <c r="P22" s="5"/>
      <c r="Q22" s="3"/>
      <c r="R22" s="5"/>
      <c r="S22" s="3"/>
      <c r="T22" s="5"/>
      <c r="U22" s="3"/>
      <c r="V22" s="5"/>
      <c r="W22" s="3"/>
      <c r="X22" s="5"/>
      <c r="Y22" s="3"/>
      <c r="Z22" s="5"/>
    </row>
    <row r="23" spans="1:26" x14ac:dyDescent="0.25">
      <c r="A23" s="40"/>
      <c r="B23" s="40"/>
      <c r="C23" s="40"/>
      <c r="D23" s="130" t="str">
        <f t="shared" si="0"/>
        <v/>
      </c>
      <c r="E23" s="128"/>
      <c r="F23" s="39"/>
      <c r="G23" s="130"/>
      <c r="H23" s="39"/>
      <c r="I23" s="130"/>
      <c r="J23" s="39"/>
      <c r="K23" s="3"/>
      <c r="L23" s="5"/>
      <c r="M23" s="3"/>
      <c r="N23" s="5"/>
      <c r="O23" s="3"/>
      <c r="P23" s="5"/>
      <c r="Q23" s="3"/>
      <c r="R23" s="5"/>
      <c r="S23" s="3"/>
      <c r="T23" s="5"/>
      <c r="U23" s="3"/>
      <c r="V23" s="5"/>
      <c r="W23" s="3"/>
      <c r="X23" s="5"/>
      <c r="Y23" s="3"/>
      <c r="Z23" s="5"/>
    </row>
    <row r="24" spans="1:26" x14ac:dyDescent="0.25">
      <c r="A24" s="40"/>
      <c r="B24" s="40"/>
      <c r="C24" s="40"/>
      <c r="D24" s="130" t="str">
        <f t="shared" si="0"/>
        <v/>
      </c>
      <c r="E24" s="128"/>
      <c r="F24" s="39"/>
      <c r="G24" s="130"/>
      <c r="H24" s="39"/>
      <c r="I24" s="130"/>
      <c r="J24" s="39"/>
      <c r="K24" s="3"/>
      <c r="L24" s="5"/>
      <c r="M24" s="3"/>
      <c r="N24" s="5"/>
      <c r="O24" s="3"/>
      <c r="P24" s="5"/>
      <c r="Q24" s="3"/>
      <c r="R24" s="5"/>
      <c r="S24" s="3"/>
      <c r="T24" s="5"/>
      <c r="U24" s="3"/>
      <c r="V24" s="5"/>
      <c r="W24" s="3"/>
      <c r="X24" s="5"/>
      <c r="Y24" s="3"/>
      <c r="Z24" s="5"/>
    </row>
    <row r="25" spans="1:26" x14ac:dyDescent="0.25">
      <c r="A25" s="40"/>
      <c r="B25" s="40"/>
      <c r="C25" s="40"/>
      <c r="D25" s="130" t="str">
        <f t="shared" si="0"/>
        <v/>
      </c>
      <c r="E25" s="128"/>
      <c r="F25" s="39"/>
      <c r="G25" s="130"/>
      <c r="H25" s="39"/>
      <c r="I25" s="130"/>
      <c r="J25" s="39"/>
      <c r="K25" s="3"/>
      <c r="L25" s="5"/>
      <c r="M25" s="3"/>
      <c r="N25" s="5"/>
      <c r="O25" s="3"/>
      <c r="P25" s="5"/>
      <c r="Q25" s="3"/>
      <c r="R25" s="5"/>
      <c r="S25" s="3"/>
      <c r="T25" s="5"/>
      <c r="U25" s="3"/>
      <c r="V25" s="5"/>
      <c r="W25" s="3"/>
      <c r="X25" s="5"/>
      <c r="Y25" s="3"/>
      <c r="Z25" s="5"/>
    </row>
    <row r="26" spans="1:26" x14ac:dyDescent="0.25">
      <c r="A26" s="40"/>
      <c r="B26" s="40"/>
      <c r="C26" s="40"/>
      <c r="D26" s="130" t="str">
        <f t="shared" si="0"/>
        <v/>
      </c>
      <c r="E26" s="128"/>
      <c r="F26" s="39"/>
      <c r="G26" s="130"/>
      <c r="H26" s="39"/>
      <c r="I26" s="130"/>
      <c r="J26" s="39"/>
      <c r="K26" s="3"/>
      <c r="L26" s="5"/>
      <c r="M26" s="3"/>
      <c r="N26" s="5"/>
      <c r="O26" s="3"/>
      <c r="P26" s="5"/>
      <c r="Q26" s="3"/>
      <c r="R26" s="5"/>
      <c r="S26" s="3"/>
      <c r="T26" s="5"/>
      <c r="U26" s="3"/>
      <c r="V26" s="5"/>
      <c r="W26" s="3"/>
      <c r="X26" s="5"/>
      <c r="Y26" s="3"/>
      <c r="Z26" s="5"/>
    </row>
    <row r="27" spans="1:26" x14ac:dyDescent="0.25">
      <c r="A27" s="40"/>
      <c r="B27" s="40"/>
      <c r="C27" s="40"/>
      <c r="D27" s="130" t="str">
        <f t="shared" si="0"/>
        <v/>
      </c>
      <c r="E27" s="128"/>
      <c r="F27" s="39"/>
      <c r="G27" s="130"/>
      <c r="H27" s="39"/>
      <c r="I27" s="130"/>
      <c r="J27" s="39"/>
      <c r="K27" s="3"/>
      <c r="L27" s="5"/>
      <c r="M27" s="3"/>
      <c r="N27" s="5"/>
      <c r="O27" s="3"/>
      <c r="P27" s="5"/>
      <c r="Q27" s="3"/>
      <c r="R27" s="5"/>
      <c r="S27" s="3"/>
      <c r="T27" s="5"/>
      <c r="U27" s="3"/>
      <c r="V27" s="5"/>
      <c r="W27" s="3"/>
      <c r="X27" s="5"/>
      <c r="Y27" s="3"/>
      <c r="Z27" s="5"/>
    </row>
    <row r="28" spans="1:26" x14ac:dyDescent="0.25">
      <c r="A28" s="40"/>
      <c r="B28" s="40"/>
      <c r="C28" s="40"/>
      <c r="D28" s="130" t="str">
        <f t="shared" si="0"/>
        <v/>
      </c>
      <c r="E28" s="128"/>
      <c r="F28" s="39"/>
      <c r="G28" s="130"/>
      <c r="H28" s="39"/>
      <c r="I28" s="130"/>
      <c r="J28" s="39"/>
      <c r="K28" s="3"/>
      <c r="L28" s="5"/>
      <c r="M28" s="3"/>
      <c r="N28" s="5"/>
      <c r="O28" s="3"/>
      <c r="P28" s="5"/>
      <c r="Q28" s="3"/>
      <c r="R28" s="5"/>
      <c r="S28" s="3"/>
      <c r="T28" s="5"/>
      <c r="U28" s="3"/>
      <c r="V28" s="5"/>
      <c r="W28" s="3"/>
      <c r="X28" s="5"/>
      <c r="Y28" s="3"/>
      <c r="Z28" s="5"/>
    </row>
    <row r="29" spans="1:26" x14ac:dyDescent="0.25">
      <c r="A29" s="40"/>
      <c r="B29" s="40"/>
      <c r="C29" s="40"/>
      <c r="D29" s="130" t="str">
        <f t="shared" si="0"/>
        <v/>
      </c>
      <c r="E29" s="128"/>
      <c r="F29" s="39"/>
      <c r="G29" s="130"/>
      <c r="H29" s="39"/>
      <c r="I29" s="130"/>
      <c r="J29" s="39"/>
      <c r="K29" s="3"/>
      <c r="L29" s="5"/>
      <c r="M29" s="3"/>
      <c r="N29" s="5"/>
      <c r="O29" s="3"/>
      <c r="P29" s="5"/>
      <c r="Q29" s="3"/>
      <c r="R29" s="5"/>
      <c r="S29" s="3"/>
      <c r="T29" s="5"/>
      <c r="U29" s="3"/>
      <c r="V29" s="5"/>
      <c r="W29" s="3"/>
      <c r="X29" s="5"/>
      <c r="Y29" s="3"/>
      <c r="Z29" s="5"/>
    </row>
    <row r="30" spans="1:26" x14ac:dyDescent="0.25">
      <c r="A30" s="40"/>
      <c r="B30" s="40"/>
      <c r="C30" s="40"/>
      <c r="D30" s="130" t="str">
        <f t="shared" si="0"/>
        <v/>
      </c>
      <c r="E30" s="128"/>
      <c r="F30" s="39"/>
      <c r="G30" s="130"/>
      <c r="H30" s="39"/>
      <c r="I30" s="130"/>
      <c r="J30" s="39"/>
      <c r="K30" s="3"/>
      <c r="L30" s="5"/>
      <c r="M30" s="3"/>
      <c r="N30" s="5"/>
      <c r="O30" s="3"/>
      <c r="P30" s="5"/>
      <c r="Q30" s="3"/>
      <c r="R30" s="5"/>
      <c r="S30" s="3"/>
      <c r="T30" s="5"/>
      <c r="U30" s="3"/>
      <c r="V30" s="5"/>
      <c r="W30" s="3"/>
      <c r="X30" s="5"/>
      <c r="Y30" s="3"/>
      <c r="Z30" s="5"/>
    </row>
    <row r="31" spans="1:26" x14ac:dyDescent="0.25">
      <c r="A31" s="40"/>
      <c r="B31" s="40"/>
      <c r="C31" s="40"/>
      <c r="D31" s="130" t="str">
        <f t="shared" si="0"/>
        <v/>
      </c>
      <c r="E31" s="128"/>
      <c r="F31" s="39"/>
      <c r="G31" s="130"/>
      <c r="H31" s="39"/>
      <c r="I31" s="130"/>
      <c r="J31" s="39"/>
      <c r="K31" s="3"/>
      <c r="L31" s="5"/>
      <c r="M31" s="3"/>
      <c r="N31" s="5"/>
      <c r="O31" s="3"/>
      <c r="P31" s="5"/>
      <c r="Q31" s="3"/>
      <c r="R31" s="5"/>
      <c r="S31" s="3"/>
      <c r="T31" s="5"/>
      <c r="U31" s="3"/>
      <c r="V31" s="5"/>
      <c r="W31" s="3"/>
      <c r="X31" s="5"/>
      <c r="Y31" s="3"/>
      <c r="Z31" s="5"/>
    </row>
    <row r="32" spans="1:26" x14ac:dyDescent="0.25">
      <c r="A32" s="40"/>
      <c r="B32" s="40"/>
      <c r="C32" s="40"/>
      <c r="D32" s="130" t="str">
        <f t="shared" si="0"/>
        <v/>
      </c>
      <c r="E32" s="128"/>
      <c r="F32" s="39"/>
      <c r="G32" s="130"/>
      <c r="H32" s="39"/>
      <c r="I32" s="130"/>
      <c r="J32" s="39"/>
      <c r="K32" s="3"/>
      <c r="L32" s="5"/>
      <c r="M32" s="3"/>
      <c r="N32" s="5"/>
      <c r="O32" s="3"/>
      <c r="P32" s="5"/>
      <c r="Q32" s="3"/>
      <c r="R32" s="5"/>
      <c r="S32" s="3"/>
      <c r="T32" s="5"/>
      <c r="U32" s="3"/>
      <c r="V32" s="5"/>
      <c r="W32" s="3"/>
      <c r="X32" s="5"/>
      <c r="Y32" s="3"/>
      <c r="Z32" s="5"/>
    </row>
    <row r="33" spans="1:26" x14ac:dyDescent="0.25">
      <c r="A33" s="40"/>
      <c r="B33" s="40"/>
      <c r="C33" s="40"/>
      <c r="D33" s="130" t="str">
        <f t="shared" si="0"/>
        <v/>
      </c>
      <c r="E33" s="128"/>
      <c r="F33" s="39"/>
      <c r="G33" s="130"/>
      <c r="H33" s="39"/>
      <c r="I33" s="130"/>
      <c r="J33" s="39"/>
      <c r="K33" s="3"/>
      <c r="L33" s="5"/>
      <c r="M33" s="3"/>
      <c r="N33" s="5"/>
      <c r="O33" s="3"/>
      <c r="P33" s="5"/>
      <c r="Q33" s="3"/>
      <c r="R33" s="5"/>
      <c r="S33" s="3"/>
      <c r="T33" s="5"/>
      <c r="U33" s="3"/>
      <c r="V33" s="5"/>
      <c r="W33" s="3"/>
      <c r="X33" s="5"/>
      <c r="Y33" s="3"/>
      <c r="Z33" s="5"/>
    </row>
    <row r="34" spans="1:26" x14ac:dyDescent="0.25">
      <c r="A34" s="84"/>
      <c r="B34" s="84"/>
      <c r="C34" s="84"/>
      <c r="D34" s="130" t="str">
        <f t="shared" si="0"/>
        <v/>
      </c>
      <c r="E34" s="128"/>
      <c r="F34" s="39"/>
      <c r="G34" s="130"/>
      <c r="H34" s="39"/>
      <c r="I34" s="130"/>
      <c r="J34" s="39"/>
      <c r="K34" s="3"/>
      <c r="L34" s="5"/>
      <c r="M34" s="3"/>
      <c r="N34" s="5"/>
      <c r="O34" s="3"/>
      <c r="P34" s="5"/>
      <c r="Q34" s="3"/>
      <c r="R34" s="5"/>
      <c r="S34" s="3"/>
      <c r="T34" s="5"/>
      <c r="U34" s="3"/>
      <c r="V34" s="5"/>
      <c r="W34" s="3"/>
      <c r="X34" s="5"/>
      <c r="Y34" s="3"/>
      <c r="Z34" s="5"/>
    </row>
    <row r="35" spans="1:26" x14ac:dyDescent="0.25">
      <c r="A35" s="84"/>
      <c r="B35" s="84"/>
      <c r="C35" s="84"/>
      <c r="D35" s="130" t="str">
        <f t="shared" si="0"/>
        <v/>
      </c>
      <c r="E35" s="128"/>
      <c r="F35" s="39"/>
      <c r="G35" s="130"/>
      <c r="H35" s="39"/>
      <c r="I35" s="130"/>
      <c r="J35" s="39"/>
      <c r="K35" s="3"/>
      <c r="L35" s="5"/>
      <c r="M35" s="3"/>
      <c r="N35" s="5"/>
      <c r="O35" s="3"/>
      <c r="P35" s="5"/>
      <c r="Q35" s="3"/>
      <c r="R35" s="5"/>
      <c r="S35" s="3"/>
      <c r="T35" s="5"/>
      <c r="U35" s="3"/>
      <c r="V35" s="5"/>
      <c r="W35" s="3"/>
      <c r="X35" s="5"/>
      <c r="Y35" s="3"/>
      <c r="Z35" s="5"/>
    </row>
    <row r="36" spans="1:26" x14ac:dyDescent="0.25">
      <c r="A36" s="84"/>
      <c r="B36" s="84"/>
      <c r="C36" s="84"/>
      <c r="D36" s="130" t="str">
        <f t="shared" si="0"/>
        <v/>
      </c>
      <c r="E36" s="128"/>
      <c r="F36" s="39"/>
      <c r="G36" s="130"/>
      <c r="H36" s="39"/>
      <c r="I36" s="130"/>
      <c r="J36" s="39"/>
      <c r="K36" s="3"/>
      <c r="L36" s="5"/>
      <c r="M36" s="3"/>
      <c r="N36" s="5"/>
      <c r="O36" s="3"/>
      <c r="P36" s="5"/>
      <c r="Q36" s="3"/>
      <c r="R36" s="5"/>
      <c r="S36" s="3"/>
      <c r="T36" s="5"/>
      <c r="U36" s="3"/>
      <c r="V36" s="5"/>
      <c r="W36" s="3"/>
      <c r="X36" s="5"/>
      <c r="Y36" s="3"/>
      <c r="Z36" s="5"/>
    </row>
    <row r="37" spans="1:26" x14ac:dyDescent="0.25">
      <c r="A37" s="84"/>
      <c r="B37" s="84"/>
      <c r="C37" s="84"/>
      <c r="D37" s="130" t="str">
        <f t="shared" si="0"/>
        <v/>
      </c>
      <c r="E37" s="128"/>
      <c r="F37" s="39"/>
      <c r="G37" s="130"/>
      <c r="H37" s="39"/>
      <c r="I37" s="130"/>
      <c r="J37" s="39"/>
      <c r="K37" s="3"/>
      <c r="L37" s="5"/>
      <c r="M37" s="3"/>
      <c r="N37" s="5"/>
      <c r="O37" s="3"/>
      <c r="P37" s="5"/>
      <c r="Q37" s="3"/>
      <c r="R37" s="5"/>
      <c r="S37" s="3"/>
      <c r="T37" s="5"/>
      <c r="U37" s="3"/>
      <c r="V37" s="5"/>
      <c r="W37" s="3"/>
      <c r="X37" s="5"/>
      <c r="Y37" s="3"/>
      <c r="Z37" s="5"/>
    </row>
    <row r="38" spans="1:26" x14ac:dyDescent="0.25">
      <c r="A38" s="84"/>
      <c r="B38" s="84"/>
      <c r="C38" s="84"/>
      <c r="D38" s="130" t="str">
        <f t="shared" si="0"/>
        <v/>
      </c>
      <c r="E38" s="128"/>
      <c r="F38" s="39"/>
      <c r="G38" s="130"/>
      <c r="H38" s="39"/>
      <c r="I38" s="130"/>
      <c r="J38" s="39"/>
      <c r="K38" s="3"/>
      <c r="L38" s="5"/>
      <c r="M38" s="3"/>
      <c r="N38" s="5"/>
      <c r="O38" s="3"/>
      <c r="P38" s="5"/>
      <c r="Q38" s="3"/>
      <c r="R38" s="5"/>
      <c r="S38" s="3"/>
      <c r="T38" s="5"/>
      <c r="U38" s="3"/>
      <c r="V38" s="5"/>
      <c r="W38" s="3"/>
      <c r="X38" s="5"/>
      <c r="Y38" s="3"/>
      <c r="Z38" s="5"/>
    </row>
    <row r="39" spans="1:26" x14ac:dyDescent="0.25">
      <c r="A39" s="84"/>
      <c r="B39" s="84"/>
      <c r="C39" s="84"/>
      <c r="D39" s="130" t="str">
        <f t="shared" si="0"/>
        <v/>
      </c>
      <c r="E39" s="128"/>
      <c r="F39" s="39"/>
      <c r="G39" s="130"/>
      <c r="H39" s="39"/>
      <c r="I39" s="130"/>
      <c r="J39" s="39"/>
      <c r="K39" s="3"/>
      <c r="L39" s="5"/>
      <c r="M39" s="3"/>
      <c r="N39" s="5"/>
      <c r="O39" s="3"/>
      <c r="P39" s="5"/>
      <c r="Q39" s="3"/>
      <c r="R39" s="5"/>
      <c r="S39" s="3"/>
      <c r="T39" s="5"/>
      <c r="U39" s="3"/>
      <c r="V39" s="5"/>
      <c r="W39" s="3"/>
      <c r="X39" s="5"/>
      <c r="Y39" s="3"/>
      <c r="Z39" s="5"/>
    </row>
    <row r="40" spans="1:26" x14ac:dyDescent="0.25">
      <c r="D40" s="130" t="str">
        <f t="shared" si="0"/>
        <v/>
      </c>
      <c r="E40" s="128"/>
      <c r="F40" s="39"/>
      <c r="G40" s="3"/>
      <c r="H40" s="5"/>
      <c r="I40" s="3"/>
      <c r="J40" s="5"/>
      <c r="K40" s="3"/>
      <c r="L40" s="5"/>
      <c r="M40" s="3"/>
      <c r="N40" s="5"/>
      <c r="O40" s="3"/>
      <c r="P40" s="5"/>
      <c r="Q40" s="3"/>
      <c r="R40" s="5"/>
      <c r="S40" s="3"/>
      <c r="T40" s="5"/>
      <c r="U40" s="3"/>
      <c r="V40" s="5"/>
      <c r="W40" s="3"/>
      <c r="X40" s="5"/>
      <c r="Y40" s="3"/>
      <c r="Z40" s="5"/>
    </row>
    <row r="41" spans="1:26" x14ac:dyDescent="0.25">
      <c r="D41" s="130" t="str">
        <f t="shared" si="0"/>
        <v/>
      </c>
      <c r="E41" s="128"/>
      <c r="F41" s="39"/>
      <c r="G41" s="3"/>
      <c r="H41" s="5"/>
      <c r="I41" s="3"/>
      <c r="J41" s="5"/>
      <c r="K41" s="3"/>
      <c r="L41" s="5"/>
      <c r="M41" s="3"/>
      <c r="N41" s="5"/>
      <c r="O41" s="3"/>
      <c r="P41" s="5"/>
      <c r="Q41" s="3"/>
      <c r="R41" s="5"/>
      <c r="S41" s="3"/>
      <c r="T41" s="5"/>
      <c r="U41" s="3"/>
      <c r="V41" s="5"/>
      <c r="W41" s="3"/>
      <c r="X41" s="5"/>
      <c r="Y41" s="3"/>
      <c r="Z41" s="5"/>
    </row>
    <row r="42" spans="1:26" x14ac:dyDescent="0.25">
      <c r="D42" s="130" t="str">
        <f t="shared" si="0"/>
        <v/>
      </c>
      <c r="E42" s="128"/>
      <c r="F42" s="39"/>
      <c r="G42" s="3"/>
      <c r="H42" s="5"/>
      <c r="I42" s="3"/>
      <c r="J42" s="5"/>
      <c r="K42" s="3"/>
      <c r="L42" s="5"/>
      <c r="M42" s="3"/>
      <c r="N42" s="5"/>
      <c r="O42" s="3"/>
      <c r="P42" s="5"/>
      <c r="Q42" s="3"/>
      <c r="R42" s="5"/>
      <c r="S42" s="3"/>
      <c r="T42" s="5"/>
      <c r="U42" s="3"/>
      <c r="V42" s="5"/>
      <c r="W42" s="3"/>
      <c r="X42" s="5"/>
      <c r="Y42" s="3"/>
      <c r="Z42" s="5"/>
    </row>
    <row r="43" spans="1:26" x14ac:dyDescent="0.25">
      <c r="D43" s="130" t="str">
        <f t="shared" si="0"/>
        <v/>
      </c>
      <c r="E43" s="128"/>
      <c r="F43" s="39"/>
      <c r="G43" s="3"/>
      <c r="H43" s="5"/>
      <c r="I43" s="3"/>
      <c r="J43" s="5"/>
      <c r="K43" s="3"/>
      <c r="L43" s="5"/>
      <c r="M43" s="3"/>
      <c r="N43" s="5"/>
      <c r="O43" s="3"/>
      <c r="P43" s="5"/>
      <c r="Q43" s="3"/>
      <c r="R43" s="5"/>
      <c r="S43" s="3"/>
      <c r="T43" s="5"/>
      <c r="U43" s="3"/>
      <c r="V43" s="5"/>
      <c r="W43" s="3"/>
      <c r="X43" s="5"/>
      <c r="Y43" s="3"/>
      <c r="Z43" s="5"/>
    </row>
    <row r="44" spans="1:26" x14ac:dyDescent="0.25">
      <c r="D44" s="130" t="str">
        <f t="shared" si="0"/>
        <v/>
      </c>
      <c r="E44" s="128"/>
      <c r="F44" s="39"/>
      <c r="G44" s="3"/>
      <c r="H44" s="5"/>
      <c r="I44" s="3"/>
      <c r="J44" s="5"/>
      <c r="K44" s="3"/>
      <c r="L44" s="5"/>
      <c r="M44" s="3"/>
      <c r="N44" s="5"/>
      <c r="O44" s="3"/>
      <c r="P44" s="5"/>
      <c r="Q44" s="3"/>
      <c r="R44" s="5"/>
      <c r="S44" s="3"/>
      <c r="T44" s="5"/>
      <c r="U44" s="3"/>
      <c r="V44" s="5"/>
      <c r="W44" s="3"/>
      <c r="X44" s="5"/>
      <c r="Y44" s="3"/>
      <c r="Z44" s="5"/>
    </row>
    <row r="45" spans="1:26" x14ac:dyDescent="0.25">
      <c r="D45" s="130" t="str">
        <f t="shared" si="0"/>
        <v/>
      </c>
      <c r="E45" s="128"/>
      <c r="F45" s="39"/>
      <c r="G45" s="3"/>
      <c r="H45" s="5"/>
      <c r="I45" s="3"/>
      <c r="J45" s="5"/>
      <c r="K45" s="3"/>
      <c r="L45" s="5"/>
      <c r="M45" s="3"/>
      <c r="N45" s="5"/>
      <c r="O45" s="3"/>
      <c r="P45" s="5"/>
      <c r="Q45" s="3"/>
      <c r="R45" s="5"/>
      <c r="S45" s="3"/>
      <c r="T45" s="5"/>
      <c r="U45" s="3"/>
      <c r="V45" s="5"/>
      <c r="W45" s="3"/>
      <c r="X45" s="5"/>
      <c r="Y45" s="3"/>
      <c r="Z45" s="5"/>
    </row>
    <row r="46" spans="1:26" x14ac:dyDescent="0.25">
      <c r="D46" s="130" t="str">
        <f t="shared" si="0"/>
        <v/>
      </c>
      <c r="E46" s="128"/>
      <c r="F46" s="39"/>
      <c r="G46" s="3"/>
      <c r="H46" s="5"/>
      <c r="I46" s="3"/>
      <c r="J46" s="5"/>
      <c r="K46" s="3"/>
      <c r="L46" s="5"/>
      <c r="M46" s="3"/>
      <c r="N46" s="5"/>
      <c r="O46" s="3"/>
      <c r="P46" s="5"/>
      <c r="Q46" s="3"/>
      <c r="R46" s="5"/>
      <c r="S46" s="3"/>
      <c r="T46" s="5"/>
      <c r="U46" s="3"/>
      <c r="V46" s="5"/>
      <c r="W46" s="3"/>
      <c r="X46" s="5"/>
      <c r="Y46" s="3"/>
      <c r="Z46" s="5"/>
    </row>
    <row r="47" spans="1:26" x14ac:dyDescent="0.25">
      <c r="D47" s="130" t="str">
        <f t="shared" si="0"/>
        <v/>
      </c>
      <c r="E47" s="128"/>
      <c r="F47" s="39"/>
      <c r="G47" s="3"/>
      <c r="H47" s="5"/>
      <c r="I47" s="3"/>
      <c r="J47" s="5"/>
      <c r="K47" s="3"/>
      <c r="L47" s="5"/>
      <c r="M47" s="3"/>
      <c r="N47" s="5"/>
      <c r="O47" s="3"/>
      <c r="P47" s="5"/>
      <c r="Q47" s="3"/>
      <c r="R47" s="5"/>
      <c r="S47" s="3"/>
      <c r="T47" s="5"/>
      <c r="U47" s="3"/>
      <c r="V47" s="5"/>
      <c r="W47" s="3"/>
      <c r="X47" s="5"/>
      <c r="Y47" s="3"/>
      <c r="Z47" s="5"/>
    </row>
    <row r="48" spans="1:26" x14ac:dyDescent="0.25">
      <c r="D48" s="130" t="str">
        <f t="shared" si="0"/>
        <v/>
      </c>
      <c r="E48" s="128"/>
      <c r="F48" s="39"/>
      <c r="G48" s="3"/>
      <c r="H48" s="5"/>
      <c r="I48" s="3"/>
      <c r="J48" s="5"/>
      <c r="K48" s="3"/>
      <c r="L48" s="5"/>
      <c r="M48" s="3"/>
      <c r="N48" s="5"/>
      <c r="O48" s="3"/>
      <c r="P48" s="5"/>
      <c r="Q48" s="3"/>
      <c r="R48" s="5"/>
      <c r="S48" s="3"/>
      <c r="T48" s="5"/>
      <c r="U48" s="3"/>
      <c r="V48" s="5"/>
      <c r="W48" s="3"/>
      <c r="X48" s="5"/>
      <c r="Y48" s="3"/>
      <c r="Z48" s="5"/>
    </row>
    <row r="49" spans="4:26" x14ac:dyDescent="0.25">
      <c r="D49" s="130" t="str">
        <f t="shared" si="0"/>
        <v/>
      </c>
      <c r="E49" s="128"/>
      <c r="F49" s="39"/>
      <c r="G49" s="3"/>
      <c r="H49" s="5"/>
      <c r="I49" s="3"/>
      <c r="J49" s="5"/>
      <c r="K49" s="3"/>
      <c r="L49" s="5"/>
      <c r="M49" s="3"/>
      <c r="N49" s="5"/>
      <c r="O49" s="3"/>
      <c r="P49" s="5"/>
      <c r="Q49" s="3"/>
      <c r="R49" s="5"/>
      <c r="S49" s="3"/>
      <c r="T49" s="5"/>
      <c r="U49" s="3"/>
      <c r="V49" s="5"/>
      <c r="W49" s="3"/>
      <c r="X49" s="5"/>
      <c r="Y49" s="3"/>
      <c r="Z49" s="5"/>
    </row>
    <row r="50" spans="4:26" x14ac:dyDescent="0.25">
      <c r="D50" s="130" t="str">
        <f t="shared" si="0"/>
        <v/>
      </c>
      <c r="E50" s="128"/>
      <c r="F50" s="39"/>
      <c r="G50" s="3"/>
      <c r="H50" s="5"/>
      <c r="I50" s="3"/>
      <c r="J50" s="5"/>
      <c r="K50" s="3"/>
      <c r="L50" s="5"/>
      <c r="M50" s="3"/>
      <c r="N50" s="5"/>
      <c r="O50" s="3"/>
      <c r="P50" s="5"/>
      <c r="Q50" s="3"/>
      <c r="R50" s="5"/>
      <c r="S50" s="3"/>
      <c r="T50" s="5"/>
      <c r="U50" s="3"/>
      <c r="V50" s="5"/>
      <c r="W50" s="3"/>
      <c r="X50" s="5"/>
      <c r="Y50" s="3"/>
      <c r="Z50" s="5"/>
    </row>
    <row r="51" spans="4:26" x14ac:dyDescent="0.25">
      <c r="D51" s="130" t="str">
        <f t="shared" si="0"/>
        <v/>
      </c>
      <c r="E51" s="128"/>
      <c r="F51" s="39"/>
      <c r="G51" s="3"/>
      <c r="H51" s="5"/>
      <c r="I51" s="3"/>
      <c r="J51" s="5"/>
      <c r="K51" s="3"/>
      <c r="L51" s="5"/>
      <c r="M51" s="3"/>
      <c r="N51" s="5"/>
      <c r="O51" s="3"/>
      <c r="P51" s="5"/>
      <c r="Q51" s="3"/>
      <c r="R51" s="5"/>
      <c r="S51" s="3"/>
      <c r="T51" s="5"/>
      <c r="U51" s="3"/>
      <c r="V51" s="5"/>
      <c r="W51" s="3"/>
      <c r="X51" s="5"/>
      <c r="Y51" s="3"/>
      <c r="Z51" s="5"/>
    </row>
    <row r="52" spans="4:26" x14ac:dyDescent="0.25">
      <c r="D52" s="130" t="str">
        <f t="shared" si="0"/>
        <v/>
      </c>
      <c r="E52" s="128"/>
      <c r="F52" s="39"/>
      <c r="G52" s="3"/>
      <c r="H52" s="5"/>
      <c r="I52" s="3"/>
      <c r="J52" s="5"/>
      <c r="K52" s="3"/>
      <c r="L52" s="5"/>
      <c r="M52" s="3"/>
      <c r="N52" s="5"/>
      <c r="O52" s="3"/>
      <c r="P52" s="5"/>
      <c r="Q52" s="3"/>
      <c r="R52" s="5"/>
      <c r="S52" s="3"/>
      <c r="T52" s="5"/>
      <c r="U52" s="3"/>
      <c r="V52" s="5"/>
      <c r="W52" s="3"/>
      <c r="X52" s="5"/>
      <c r="Y52" s="3"/>
      <c r="Z52" s="5"/>
    </row>
    <row r="53" spans="4:26" x14ac:dyDescent="0.25">
      <c r="D53" s="130" t="str">
        <f t="shared" si="0"/>
        <v/>
      </c>
      <c r="E53" s="128"/>
      <c r="F53" s="39"/>
      <c r="G53" s="3"/>
      <c r="H53" s="5"/>
      <c r="I53" s="3"/>
      <c r="J53" s="5"/>
      <c r="K53" s="3"/>
      <c r="L53" s="5"/>
      <c r="M53" s="3"/>
      <c r="N53" s="5"/>
      <c r="O53" s="3"/>
      <c r="P53" s="5"/>
      <c r="Q53" s="3"/>
      <c r="R53" s="5"/>
      <c r="S53" s="3"/>
      <c r="T53" s="5"/>
      <c r="U53" s="3"/>
      <c r="V53" s="5"/>
      <c r="W53" s="3"/>
      <c r="X53" s="5"/>
      <c r="Y53" s="3"/>
      <c r="Z53" s="5"/>
    </row>
    <row r="54" spans="4:26" x14ac:dyDescent="0.25">
      <c r="D54" s="130" t="str">
        <f t="shared" si="0"/>
        <v/>
      </c>
      <c r="E54" s="128"/>
      <c r="F54" s="39"/>
      <c r="G54" s="3"/>
      <c r="H54" s="5"/>
      <c r="I54" s="3"/>
      <c r="J54" s="5"/>
      <c r="K54" s="3"/>
      <c r="L54" s="5"/>
      <c r="M54" s="3"/>
      <c r="N54" s="5"/>
      <c r="O54" s="3"/>
      <c r="P54" s="5"/>
      <c r="Q54" s="3"/>
      <c r="R54" s="5"/>
      <c r="S54" s="3"/>
      <c r="T54" s="5"/>
      <c r="U54" s="3"/>
      <c r="V54" s="5"/>
      <c r="W54" s="3"/>
      <c r="X54" s="5"/>
      <c r="Y54" s="3"/>
      <c r="Z54" s="5"/>
    </row>
    <row r="55" spans="4:26" x14ac:dyDescent="0.25">
      <c r="D55" s="130" t="str">
        <f t="shared" si="0"/>
        <v/>
      </c>
      <c r="E55" s="128"/>
      <c r="F55" s="39"/>
      <c r="G55" s="3"/>
      <c r="H55" s="5"/>
      <c r="I55" s="3"/>
      <c r="J55" s="5"/>
      <c r="K55" s="3"/>
      <c r="L55" s="5"/>
      <c r="M55" s="3"/>
      <c r="N55" s="5"/>
      <c r="O55" s="3"/>
      <c r="P55" s="5"/>
      <c r="Q55" s="3"/>
      <c r="R55" s="5"/>
      <c r="S55" s="3"/>
      <c r="T55" s="5"/>
      <c r="U55" s="3"/>
      <c r="V55" s="5"/>
      <c r="W55" s="3"/>
      <c r="X55" s="5"/>
      <c r="Y55" s="3"/>
      <c r="Z55" s="5"/>
    </row>
    <row r="56" spans="4:26" x14ac:dyDescent="0.25">
      <c r="D56" s="130" t="str">
        <f t="shared" si="0"/>
        <v/>
      </c>
      <c r="E56" s="128"/>
      <c r="F56" s="39"/>
      <c r="G56" s="3"/>
      <c r="H56" s="5"/>
      <c r="I56" s="3"/>
      <c r="J56" s="5"/>
      <c r="K56" s="3"/>
      <c r="L56" s="5"/>
      <c r="M56" s="3"/>
      <c r="N56" s="5"/>
      <c r="O56" s="3"/>
      <c r="P56" s="5"/>
      <c r="Q56" s="3"/>
      <c r="R56" s="5"/>
      <c r="S56" s="3"/>
      <c r="T56" s="5"/>
      <c r="U56" s="3"/>
      <c r="V56" s="5"/>
      <c r="W56" s="3"/>
      <c r="X56" s="5"/>
      <c r="Y56" s="3"/>
      <c r="Z56" s="5"/>
    </row>
    <row r="57" spans="4:26" x14ac:dyDescent="0.25">
      <c r="D57" s="130" t="str">
        <f t="shared" si="0"/>
        <v/>
      </c>
      <c r="E57" s="128"/>
      <c r="F57" s="39"/>
      <c r="G57" s="3"/>
      <c r="H57" s="5"/>
      <c r="I57" s="3"/>
      <c r="J57" s="5"/>
      <c r="K57" s="3"/>
      <c r="L57" s="5"/>
      <c r="M57" s="3"/>
      <c r="N57" s="5"/>
      <c r="O57" s="3"/>
      <c r="P57" s="5"/>
      <c r="Q57" s="3"/>
      <c r="R57" s="5"/>
      <c r="S57" s="3"/>
      <c r="T57" s="5"/>
      <c r="U57" s="3"/>
      <c r="V57" s="5"/>
      <c r="W57" s="3"/>
      <c r="X57" s="5"/>
      <c r="Y57" s="3"/>
      <c r="Z57" s="5"/>
    </row>
    <row r="58" spans="4:26" x14ac:dyDescent="0.25">
      <c r="D58" s="130" t="str">
        <f t="shared" si="0"/>
        <v/>
      </c>
      <c r="E58" s="128"/>
      <c r="F58" s="39"/>
      <c r="G58" s="3"/>
      <c r="H58" s="5"/>
      <c r="I58" s="3"/>
      <c r="J58" s="5"/>
      <c r="K58" s="3"/>
      <c r="L58" s="5"/>
      <c r="M58" s="3"/>
      <c r="N58" s="5"/>
      <c r="O58" s="3"/>
      <c r="P58" s="5"/>
      <c r="Q58" s="3"/>
      <c r="R58" s="5"/>
      <c r="S58" s="3"/>
      <c r="T58" s="5"/>
      <c r="U58" s="3"/>
      <c r="V58" s="5"/>
      <c r="W58" s="3"/>
      <c r="X58" s="5"/>
      <c r="Y58" s="3"/>
      <c r="Z58" s="5"/>
    </row>
    <row r="59" spans="4:26" x14ac:dyDescent="0.25">
      <c r="D59" s="130" t="str">
        <f t="shared" si="0"/>
        <v/>
      </c>
      <c r="E59" s="128"/>
      <c r="F59" s="39"/>
      <c r="G59" s="3"/>
      <c r="H59" s="5"/>
      <c r="I59" s="3"/>
      <c r="J59" s="5"/>
      <c r="K59" s="3"/>
      <c r="L59" s="5"/>
      <c r="M59" s="3"/>
      <c r="N59" s="5"/>
      <c r="O59" s="3"/>
      <c r="P59" s="5"/>
      <c r="Q59" s="3"/>
      <c r="R59" s="5"/>
      <c r="S59" s="3"/>
      <c r="T59" s="5"/>
      <c r="U59" s="3"/>
      <c r="V59" s="5"/>
      <c r="W59" s="3"/>
      <c r="X59" s="5"/>
      <c r="Y59" s="3"/>
      <c r="Z59" s="5"/>
    </row>
    <row r="60" spans="4:26" x14ac:dyDescent="0.25">
      <c r="D60" s="130" t="str">
        <f t="shared" si="0"/>
        <v/>
      </c>
      <c r="E60" s="128"/>
      <c r="F60" s="39"/>
      <c r="G60" s="3"/>
      <c r="H60" s="5"/>
      <c r="I60" s="3"/>
      <c r="J60" s="5"/>
      <c r="K60" s="3"/>
      <c r="L60" s="5"/>
      <c r="M60" s="3"/>
      <c r="N60" s="5"/>
      <c r="O60" s="3"/>
      <c r="P60" s="5"/>
      <c r="Q60" s="3"/>
      <c r="R60" s="5"/>
      <c r="S60" s="3"/>
      <c r="T60" s="5"/>
      <c r="U60" s="3"/>
      <c r="V60" s="5"/>
      <c r="W60" s="3"/>
      <c r="X60" s="5"/>
      <c r="Y60" s="3"/>
      <c r="Z60" s="5"/>
    </row>
    <row r="61" spans="4:26" x14ac:dyDescent="0.25">
      <c r="D61" s="130" t="str">
        <f t="shared" si="0"/>
        <v/>
      </c>
      <c r="E61" s="128"/>
      <c r="F61" s="39"/>
      <c r="G61" s="3"/>
      <c r="H61" s="5"/>
      <c r="I61" s="3"/>
      <c r="J61" s="5"/>
      <c r="K61" s="3"/>
      <c r="L61" s="5"/>
      <c r="M61" s="3"/>
      <c r="N61" s="5"/>
      <c r="O61" s="3"/>
      <c r="P61" s="5"/>
      <c r="Q61" s="3"/>
      <c r="R61" s="5"/>
      <c r="S61" s="3"/>
      <c r="T61" s="5"/>
      <c r="U61" s="3"/>
      <c r="V61" s="5"/>
      <c r="W61" s="3"/>
      <c r="X61" s="5"/>
      <c r="Y61" s="3"/>
      <c r="Z61" s="5"/>
    </row>
    <row r="62" spans="4:26" x14ac:dyDescent="0.25">
      <c r="D62" s="130" t="str">
        <f t="shared" si="0"/>
        <v/>
      </c>
      <c r="E62" s="128"/>
      <c r="F62" s="39"/>
      <c r="G62" s="3"/>
      <c r="H62" s="5"/>
      <c r="I62" s="3"/>
      <c r="J62" s="5"/>
      <c r="K62" s="3"/>
      <c r="L62" s="5"/>
      <c r="M62" s="3"/>
      <c r="N62" s="5"/>
      <c r="O62" s="3"/>
      <c r="P62" s="5"/>
      <c r="Q62" s="3"/>
      <c r="R62" s="5"/>
      <c r="S62" s="3"/>
      <c r="T62" s="5"/>
      <c r="U62" s="3"/>
      <c r="V62" s="5"/>
      <c r="W62" s="3"/>
      <c r="X62" s="5"/>
      <c r="Y62" s="3"/>
      <c r="Z62" s="5"/>
    </row>
    <row r="63" spans="4:26" x14ac:dyDescent="0.25">
      <c r="D63" s="130" t="str">
        <f t="shared" si="0"/>
        <v/>
      </c>
      <c r="E63" s="128"/>
      <c r="F63" s="39"/>
      <c r="G63" s="3"/>
      <c r="H63" s="5"/>
      <c r="I63" s="3"/>
      <c r="J63" s="5"/>
      <c r="K63" s="3"/>
      <c r="L63" s="5"/>
      <c r="M63" s="3"/>
      <c r="N63" s="5"/>
      <c r="O63" s="3"/>
      <c r="P63" s="5"/>
      <c r="Q63" s="3"/>
      <c r="R63" s="5"/>
      <c r="S63" s="3"/>
      <c r="T63" s="5"/>
      <c r="U63" s="3"/>
      <c r="V63" s="5"/>
      <c r="W63" s="3"/>
      <c r="X63" s="5"/>
      <c r="Y63" s="3"/>
      <c r="Z63" s="5"/>
    </row>
    <row r="64" spans="4:26" x14ac:dyDescent="0.25">
      <c r="D64" s="130" t="str">
        <f t="shared" si="0"/>
        <v/>
      </c>
      <c r="E64" s="128"/>
      <c r="F64" s="39"/>
      <c r="G64" s="3"/>
      <c r="H64" s="5"/>
      <c r="I64" s="3"/>
      <c r="J64" s="5"/>
      <c r="K64" s="3"/>
      <c r="L64" s="5"/>
      <c r="M64" s="3"/>
      <c r="N64" s="5"/>
      <c r="O64" s="3"/>
      <c r="P64" s="5"/>
      <c r="Q64" s="3"/>
      <c r="R64" s="5"/>
      <c r="S64" s="3"/>
      <c r="T64" s="5"/>
      <c r="U64" s="3"/>
      <c r="V64" s="5"/>
      <c r="W64" s="3"/>
      <c r="X64" s="5"/>
      <c r="Y64" s="3"/>
      <c r="Z64" s="5"/>
    </row>
    <row r="65" spans="4:26" x14ac:dyDescent="0.25">
      <c r="D65" s="130" t="str">
        <f t="shared" si="0"/>
        <v/>
      </c>
      <c r="E65" s="128"/>
      <c r="F65" s="39"/>
      <c r="G65" s="3"/>
      <c r="H65" s="5"/>
      <c r="I65" s="3"/>
      <c r="J65" s="5"/>
      <c r="K65" s="3"/>
      <c r="L65" s="5"/>
      <c r="M65" s="3"/>
      <c r="N65" s="5"/>
      <c r="O65" s="3"/>
      <c r="P65" s="5"/>
      <c r="Q65" s="3"/>
      <c r="R65" s="5"/>
      <c r="S65" s="3"/>
      <c r="T65" s="5"/>
      <c r="U65" s="3"/>
      <c r="V65" s="5"/>
      <c r="W65" s="3"/>
      <c r="X65" s="5"/>
      <c r="Y65" s="3"/>
      <c r="Z65" s="5"/>
    </row>
    <row r="66" spans="4:26" x14ac:dyDescent="0.25">
      <c r="D66" s="130" t="str">
        <f t="shared" si="0"/>
        <v/>
      </c>
      <c r="E66" s="128"/>
      <c r="F66" s="39"/>
      <c r="G66" s="3"/>
      <c r="H66" s="5"/>
      <c r="I66" s="3"/>
      <c r="J66" s="5"/>
      <c r="K66" s="3"/>
      <c r="L66" s="5"/>
      <c r="M66" s="3"/>
      <c r="N66" s="5"/>
      <c r="O66" s="3"/>
      <c r="P66" s="5"/>
      <c r="Q66" s="3"/>
      <c r="R66" s="5"/>
      <c r="S66" s="3"/>
      <c r="T66" s="5"/>
      <c r="U66" s="3"/>
      <c r="V66" s="5"/>
      <c r="W66" s="3"/>
      <c r="X66" s="5"/>
      <c r="Y66" s="3"/>
      <c r="Z66" s="5"/>
    </row>
    <row r="67" spans="4:26" x14ac:dyDescent="0.25">
      <c r="D67" s="130" t="str">
        <f t="shared" si="0"/>
        <v/>
      </c>
      <c r="E67" s="128"/>
      <c r="F67" s="39"/>
      <c r="G67" s="3"/>
      <c r="H67" s="5"/>
      <c r="I67" s="3"/>
      <c r="J67" s="5"/>
      <c r="K67" s="3"/>
      <c r="L67" s="5"/>
      <c r="M67" s="3"/>
      <c r="N67" s="5"/>
      <c r="O67" s="3"/>
      <c r="P67" s="5"/>
      <c r="Q67" s="3"/>
      <c r="R67" s="5"/>
      <c r="S67" s="3"/>
      <c r="T67" s="5"/>
      <c r="U67" s="3"/>
      <c r="V67" s="5"/>
      <c r="W67" s="3"/>
      <c r="X67" s="5"/>
      <c r="Y67" s="3"/>
      <c r="Z67" s="5"/>
    </row>
    <row r="68" spans="4:26" x14ac:dyDescent="0.25">
      <c r="D68" s="130" t="str">
        <f t="shared" si="0"/>
        <v/>
      </c>
      <c r="E68" s="128"/>
      <c r="F68" s="39"/>
      <c r="G68" s="3"/>
      <c r="H68" s="5"/>
      <c r="I68" s="3"/>
      <c r="J68" s="5"/>
      <c r="K68" s="3"/>
      <c r="L68" s="5"/>
      <c r="M68" s="3"/>
      <c r="N68" s="5"/>
      <c r="O68" s="3"/>
      <c r="P68" s="5"/>
      <c r="Q68" s="3"/>
      <c r="R68" s="5"/>
      <c r="S68" s="3"/>
      <c r="T68" s="5"/>
      <c r="U68" s="3"/>
      <c r="V68" s="5"/>
      <c r="W68" s="3"/>
      <c r="X68" s="5"/>
      <c r="Y68" s="3"/>
      <c r="Z68" s="5"/>
    </row>
    <row r="69" spans="4:26" x14ac:dyDescent="0.25">
      <c r="D69" s="130" t="str">
        <f t="shared" ref="D69:D102" si="2">IF(E69="","",0)</f>
        <v/>
      </c>
      <c r="E69" s="128"/>
      <c r="F69" s="39"/>
      <c r="G69" s="3"/>
      <c r="H69" s="5"/>
      <c r="I69" s="3"/>
      <c r="J69" s="5"/>
      <c r="K69" s="3"/>
      <c r="L69" s="5"/>
      <c r="M69" s="3"/>
      <c r="N69" s="5"/>
      <c r="O69" s="3"/>
      <c r="P69" s="5"/>
      <c r="Q69" s="3"/>
      <c r="R69" s="5"/>
      <c r="S69" s="3"/>
      <c r="T69" s="5"/>
      <c r="U69" s="3"/>
      <c r="V69" s="5"/>
      <c r="W69" s="3"/>
      <c r="X69" s="5"/>
      <c r="Y69" s="3"/>
      <c r="Z69" s="5"/>
    </row>
    <row r="70" spans="4:26" x14ac:dyDescent="0.25">
      <c r="D70" s="130" t="str">
        <f t="shared" si="2"/>
        <v/>
      </c>
      <c r="E70" s="128"/>
      <c r="F70" s="39"/>
      <c r="G70" s="3"/>
      <c r="H70" s="5"/>
      <c r="I70" s="3"/>
      <c r="J70" s="5"/>
      <c r="K70" s="3"/>
      <c r="L70" s="5"/>
      <c r="M70" s="3"/>
      <c r="N70" s="5"/>
      <c r="O70" s="3"/>
      <c r="P70" s="5"/>
      <c r="Q70" s="3"/>
      <c r="R70" s="5"/>
      <c r="S70" s="3"/>
      <c r="T70" s="5"/>
      <c r="U70" s="3"/>
      <c r="V70" s="5"/>
      <c r="W70" s="3"/>
      <c r="X70" s="5"/>
      <c r="Y70" s="3"/>
      <c r="Z70" s="5"/>
    </row>
    <row r="71" spans="4:26" x14ac:dyDescent="0.25">
      <c r="D71" s="130" t="str">
        <f t="shared" si="2"/>
        <v/>
      </c>
      <c r="E71" s="128"/>
      <c r="F71" s="39"/>
      <c r="G71" s="3"/>
      <c r="H71" s="5"/>
      <c r="I71" s="3"/>
      <c r="J71" s="5"/>
      <c r="K71" s="3"/>
      <c r="L71" s="5"/>
      <c r="M71" s="3"/>
      <c r="N71" s="5"/>
      <c r="O71" s="3"/>
      <c r="P71" s="5"/>
      <c r="Q71" s="3"/>
      <c r="R71" s="5"/>
      <c r="S71" s="3"/>
      <c r="T71" s="5"/>
      <c r="U71" s="3"/>
      <c r="V71" s="5"/>
      <c r="W71" s="3"/>
      <c r="X71" s="5"/>
      <c r="Y71" s="3"/>
      <c r="Z71" s="5"/>
    </row>
    <row r="72" spans="4:26" x14ac:dyDescent="0.25">
      <c r="D72" s="130" t="str">
        <f t="shared" si="2"/>
        <v/>
      </c>
      <c r="E72" s="128"/>
      <c r="F72" s="39"/>
      <c r="G72" s="3"/>
      <c r="H72" s="5"/>
      <c r="I72" s="3"/>
      <c r="J72" s="5"/>
      <c r="K72" s="3"/>
      <c r="L72" s="5"/>
      <c r="M72" s="3"/>
      <c r="N72" s="5"/>
      <c r="O72" s="3"/>
      <c r="P72" s="5"/>
      <c r="Q72" s="3"/>
      <c r="R72" s="5"/>
      <c r="S72" s="3"/>
      <c r="T72" s="5"/>
      <c r="U72" s="3"/>
      <c r="V72" s="5"/>
      <c r="W72" s="3"/>
      <c r="X72" s="5"/>
      <c r="Y72" s="3"/>
      <c r="Z72" s="5"/>
    </row>
    <row r="73" spans="4:26" x14ac:dyDescent="0.25">
      <c r="D73" s="130" t="str">
        <f t="shared" si="2"/>
        <v/>
      </c>
      <c r="E73" s="128"/>
      <c r="F73" s="39"/>
      <c r="G73" s="3"/>
      <c r="H73" s="5"/>
      <c r="I73" s="3"/>
      <c r="J73" s="5"/>
      <c r="K73" s="3"/>
      <c r="L73" s="5"/>
      <c r="M73" s="3"/>
      <c r="N73" s="5"/>
      <c r="O73" s="3"/>
      <c r="P73" s="5"/>
      <c r="Q73" s="3"/>
      <c r="R73" s="5"/>
      <c r="S73" s="3"/>
      <c r="T73" s="5"/>
      <c r="U73" s="3"/>
      <c r="V73" s="5"/>
      <c r="W73" s="3"/>
      <c r="X73" s="5"/>
      <c r="Y73" s="3"/>
      <c r="Z73" s="5"/>
    </row>
    <row r="74" spans="4:26" x14ac:dyDescent="0.25">
      <c r="D74" s="130" t="str">
        <f t="shared" si="2"/>
        <v/>
      </c>
      <c r="E74" s="128"/>
      <c r="F74" s="39"/>
      <c r="G74" s="3"/>
      <c r="H74" s="5"/>
      <c r="I74" s="3"/>
      <c r="J74" s="5"/>
      <c r="K74" s="3"/>
      <c r="L74" s="5"/>
      <c r="M74" s="3"/>
      <c r="N74" s="5"/>
      <c r="O74" s="3"/>
      <c r="P74" s="5"/>
      <c r="Q74" s="3"/>
      <c r="R74" s="5"/>
      <c r="S74" s="3"/>
      <c r="T74" s="5"/>
      <c r="U74" s="3"/>
      <c r="V74" s="5"/>
      <c r="W74" s="3"/>
      <c r="X74" s="5"/>
      <c r="Y74" s="3"/>
      <c r="Z74" s="5"/>
    </row>
    <row r="75" spans="4:26" x14ac:dyDescent="0.25">
      <c r="D75" s="130" t="str">
        <f t="shared" si="2"/>
        <v/>
      </c>
      <c r="E75" s="128"/>
      <c r="F75" s="39"/>
      <c r="G75" s="3"/>
      <c r="H75" s="5"/>
      <c r="I75" s="3"/>
      <c r="J75" s="5"/>
      <c r="K75" s="3"/>
      <c r="L75" s="5"/>
      <c r="M75" s="3"/>
      <c r="N75" s="5"/>
      <c r="O75" s="3"/>
      <c r="P75" s="5"/>
      <c r="Q75" s="3"/>
      <c r="R75" s="5"/>
      <c r="S75" s="3"/>
      <c r="T75" s="5"/>
      <c r="U75" s="3"/>
      <c r="V75" s="5"/>
      <c r="W75" s="3"/>
      <c r="X75" s="5"/>
      <c r="Y75" s="3"/>
      <c r="Z75" s="5"/>
    </row>
    <row r="76" spans="4:26" x14ac:dyDescent="0.25">
      <c r="D76" s="130" t="str">
        <f t="shared" si="2"/>
        <v/>
      </c>
      <c r="E76" s="128"/>
      <c r="F76" s="39"/>
      <c r="G76" s="3"/>
      <c r="H76" s="5"/>
      <c r="I76" s="3"/>
      <c r="J76" s="5"/>
      <c r="K76" s="3"/>
      <c r="L76" s="5"/>
      <c r="M76" s="3"/>
      <c r="N76" s="5"/>
      <c r="O76" s="3"/>
      <c r="P76" s="5"/>
      <c r="Q76" s="3"/>
      <c r="R76" s="5"/>
      <c r="S76" s="3"/>
      <c r="T76" s="5"/>
      <c r="U76" s="3"/>
      <c r="V76" s="5"/>
      <c r="W76" s="3"/>
      <c r="X76" s="5"/>
      <c r="Y76" s="3"/>
      <c r="Z76" s="5"/>
    </row>
    <row r="77" spans="4:26" x14ac:dyDescent="0.25">
      <c r="D77" s="130" t="str">
        <f t="shared" si="2"/>
        <v/>
      </c>
      <c r="E77" s="128"/>
      <c r="F77" s="39"/>
      <c r="G77" s="3"/>
      <c r="H77" s="5"/>
      <c r="I77" s="3"/>
      <c r="J77" s="5"/>
      <c r="K77" s="3"/>
      <c r="L77" s="5"/>
      <c r="M77" s="3"/>
      <c r="N77" s="5"/>
      <c r="O77" s="3"/>
      <c r="P77" s="5"/>
      <c r="Q77" s="3"/>
      <c r="R77" s="5"/>
      <c r="S77" s="3"/>
      <c r="T77" s="5"/>
      <c r="U77" s="3"/>
      <c r="V77" s="5"/>
      <c r="W77" s="3"/>
      <c r="X77" s="5"/>
      <c r="Y77" s="3"/>
      <c r="Z77" s="5"/>
    </row>
    <row r="78" spans="4:26" x14ac:dyDescent="0.25">
      <c r="D78" s="130" t="str">
        <f t="shared" si="2"/>
        <v/>
      </c>
      <c r="E78" s="128"/>
      <c r="F78" s="39"/>
      <c r="G78" s="3"/>
      <c r="H78" s="5"/>
      <c r="I78" s="3"/>
      <c r="J78" s="5"/>
      <c r="K78" s="3"/>
      <c r="L78" s="5"/>
      <c r="M78" s="3"/>
      <c r="N78" s="5"/>
      <c r="O78" s="3"/>
      <c r="P78" s="5"/>
      <c r="Q78" s="3"/>
      <c r="R78" s="5"/>
      <c r="S78" s="3"/>
      <c r="T78" s="5"/>
      <c r="U78" s="3"/>
      <c r="V78" s="5"/>
      <c r="W78" s="3"/>
      <c r="X78" s="5"/>
      <c r="Y78" s="3"/>
      <c r="Z78" s="5"/>
    </row>
    <row r="79" spans="4:26" x14ac:dyDescent="0.25">
      <c r="D79" s="130" t="str">
        <f t="shared" si="2"/>
        <v/>
      </c>
      <c r="E79" s="128"/>
      <c r="F79" s="39"/>
      <c r="G79" s="3"/>
      <c r="H79" s="5"/>
      <c r="I79" s="3"/>
      <c r="J79" s="5"/>
      <c r="K79" s="3"/>
      <c r="L79" s="5"/>
      <c r="M79" s="3"/>
      <c r="N79" s="5"/>
      <c r="O79" s="3"/>
      <c r="P79" s="5"/>
      <c r="Q79" s="3"/>
      <c r="R79" s="5"/>
      <c r="S79" s="3"/>
      <c r="T79" s="5"/>
      <c r="U79" s="3"/>
      <c r="V79" s="5"/>
      <c r="W79" s="3"/>
      <c r="X79" s="5"/>
      <c r="Y79" s="3"/>
      <c r="Z79" s="5"/>
    </row>
    <row r="80" spans="4:26" x14ac:dyDescent="0.25">
      <c r="D80" s="130" t="str">
        <f t="shared" si="2"/>
        <v/>
      </c>
      <c r="E80" s="128"/>
      <c r="F80" s="39"/>
      <c r="G80" s="3"/>
      <c r="H80" s="5"/>
      <c r="I80" s="3"/>
      <c r="J80" s="5"/>
      <c r="K80" s="3"/>
      <c r="L80" s="5"/>
      <c r="M80" s="3"/>
      <c r="N80" s="5"/>
      <c r="O80" s="3"/>
      <c r="P80" s="5"/>
      <c r="Q80" s="3"/>
      <c r="R80" s="5"/>
      <c r="S80" s="3"/>
      <c r="T80" s="5"/>
      <c r="U80" s="3"/>
      <c r="V80" s="5"/>
      <c r="W80" s="3"/>
      <c r="X80" s="5"/>
      <c r="Y80" s="3"/>
      <c r="Z80" s="5"/>
    </row>
    <row r="81" spans="4:26" x14ac:dyDescent="0.25">
      <c r="D81" s="130" t="str">
        <f t="shared" si="2"/>
        <v/>
      </c>
      <c r="E81" s="128"/>
      <c r="F81" s="39"/>
      <c r="G81" s="3"/>
      <c r="H81" s="5"/>
      <c r="I81" s="3"/>
      <c r="J81" s="5"/>
      <c r="K81" s="3"/>
      <c r="L81" s="5"/>
      <c r="M81" s="3"/>
      <c r="N81" s="5"/>
      <c r="O81" s="3"/>
      <c r="P81" s="5"/>
      <c r="Q81" s="3"/>
      <c r="R81" s="5"/>
      <c r="S81" s="3"/>
      <c r="T81" s="5"/>
      <c r="U81" s="3"/>
      <c r="V81" s="5"/>
      <c r="W81" s="3"/>
      <c r="X81" s="5"/>
      <c r="Y81" s="3"/>
      <c r="Z81" s="5"/>
    </row>
    <row r="82" spans="4:26" x14ac:dyDescent="0.25">
      <c r="D82" s="130" t="str">
        <f t="shared" si="2"/>
        <v/>
      </c>
      <c r="E82" s="128"/>
      <c r="F82" s="39"/>
      <c r="G82" s="3"/>
      <c r="H82" s="5"/>
      <c r="I82" s="3"/>
      <c r="J82" s="5"/>
      <c r="K82" s="3"/>
      <c r="L82" s="5"/>
      <c r="M82" s="3"/>
      <c r="N82" s="5"/>
      <c r="O82" s="3"/>
      <c r="P82" s="5"/>
      <c r="Q82" s="3"/>
      <c r="R82" s="5"/>
      <c r="S82" s="3"/>
      <c r="T82" s="5"/>
      <c r="U82" s="3"/>
      <c r="V82" s="5"/>
      <c r="W82" s="3"/>
      <c r="X82" s="5"/>
      <c r="Y82" s="3"/>
      <c r="Z82" s="5"/>
    </row>
    <row r="83" spans="4:26" x14ac:dyDescent="0.25">
      <c r="D83" s="130" t="str">
        <f t="shared" si="2"/>
        <v/>
      </c>
      <c r="E83" s="128"/>
      <c r="F83" s="39"/>
      <c r="G83" s="3"/>
      <c r="H83" s="5"/>
      <c r="I83" s="3"/>
      <c r="J83" s="5"/>
      <c r="K83" s="3"/>
      <c r="L83" s="5"/>
      <c r="M83" s="3"/>
      <c r="N83" s="5"/>
      <c r="O83" s="3"/>
      <c r="P83" s="5"/>
      <c r="Q83" s="3"/>
      <c r="R83" s="5"/>
      <c r="S83" s="3"/>
      <c r="T83" s="5"/>
      <c r="U83" s="3"/>
      <c r="V83" s="5"/>
      <c r="W83" s="3"/>
      <c r="X83" s="5"/>
      <c r="Y83" s="3"/>
      <c r="Z83" s="5"/>
    </row>
    <row r="84" spans="4:26" x14ac:dyDescent="0.25">
      <c r="D84" s="130" t="str">
        <f t="shared" si="2"/>
        <v/>
      </c>
      <c r="E84" s="128"/>
      <c r="F84" s="39"/>
      <c r="G84" s="3"/>
      <c r="H84" s="5"/>
      <c r="I84" s="3"/>
      <c r="J84" s="5"/>
      <c r="K84" s="3"/>
      <c r="L84" s="5"/>
      <c r="M84" s="3"/>
      <c r="N84" s="5"/>
      <c r="O84" s="3"/>
      <c r="P84" s="5"/>
      <c r="Q84" s="3"/>
      <c r="R84" s="5"/>
      <c r="S84" s="3"/>
      <c r="T84" s="5"/>
      <c r="U84" s="3"/>
      <c r="V84" s="5"/>
      <c r="W84" s="3"/>
      <c r="X84" s="5"/>
      <c r="Y84" s="3"/>
      <c r="Z84" s="5"/>
    </row>
    <row r="85" spans="4:26" x14ac:dyDescent="0.25">
      <c r="D85" s="130" t="str">
        <f t="shared" si="2"/>
        <v/>
      </c>
      <c r="E85" s="128"/>
      <c r="F85" s="39"/>
      <c r="G85" s="3"/>
      <c r="H85" s="5"/>
      <c r="I85" s="3"/>
      <c r="J85" s="5"/>
      <c r="K85" s="3"/>
      <c r="L85" s="5"/>
      <c r="M85" s="3"/>
      <c r="N85" s="5"/>
      <c r="O85" s="3"/>
      <c r="P85" s="5"/>
      <c r="Q85" s="3"/>
      <c r="R85" s="5"/>
      <c r="S85" s="3"/>
      <c r="T85" s="5"/>
      <c r="U85" s="3"/>
      <c r="V85" s="5"/>
      <c r="W85" s="3"/>
      <c r="X85" s="5"/>
      <c r="Y85" s="3"/>
      <c r="Z85" s="5"/>
    </row>
    <row r="86" spans="4:26" x14ac:dyDescent="0.25">
      <c r="D86" s="130" t="str">
        <f t="shared" si="2"/>
        <v/>
      </c>
      <c r="E86" s="128"/>
      <c r="F86" s="39"/>
      <c r="G86" s="3"/>
      <c r="H86" s="5"/>
      <c r="I86" s="3"/>
      <c r="J86" s="5"/>
      <c r="K86" s="3"/>
      <c r="L86" s="5"/>
      <c r="M86" s="3"/>
      <c r="N86" s="5"/>
      <c r="O86" s="3"/>
      <c r="P86" s="5"/>
      <c r="Q86" s="3"/>
      <c r="R86" s="5"/>
      <c r="S86" s="3"/>
      <c r="T86" s="5"/>
      <c r="U86" s="3"/>
      <c r="V86" s="5"/>
      <c r="W86" s="3"/>
      <c r="X86" s="5"/>
      <c r="Y86" s="3"/>
      <c r="Z86" s="5"/>
    </row>
    <row r="87" spans="4:26" x14ac:dyDescent="0.25">
      <c r="D87" s="130" t="str">
        <f t="shared" si="2"/>
        <v/>
      </c>
      <c r="E87" s="128"/>
      <c r="F87" s="39"/>
      <c r="G87" s="3"/>
      <c r="H87" s="5"/>
      <c r="I87" s="3"/>
      <c r="J87" s="5"/>
      <c r="K87" s="3"/>
      <c r="L87" s="5"/>
      <c r="M87" s="3"/>
      <c r="N87" s="5"/>
      <c r="O87" s="3"/>
      <c r="P87" s="5"/>
      <c r="Q87" s="3"/>
      <c r="R87" s="5"/>
      <c r="S87" s="3"/>
      <c r="T87" s="5"/>
      <c r="U87" s="3"/>
      <c r="V87" s="5"/>
      <c r="W87" s="3"/>
      <c r="X87" s="5"/>
      <c r="Y87" s="3"/>
      <c r="Z87" s="5"/>
    </row>
    <row r="88" spans="4:26" x14ac:dyDescent="0.25">
      <c r="D88" s="130" t="str">
        <f t="shared" si="2"/>
        <v/>
      </c>
      <c r="E88" s="128"/>
      <c r="F88" s="39"/>
      <c r="G88" s="3"/>
      <c r="H88" s="5"/>
      <c r="I88" s="3"/>
      <c r="J88" s="5"/>
      <c r="K88" s="3"/>
      <c r="L88" s="5"/>
      <c r="M88" s="3"/>
      <c r="N88" s="5"/>
      <c r="O88" s="3"/>
      <c r="P88" s="5"/>
      <c r="Q88" s="3"/>
      <c r="R88" s="5"/>
      <c r="S88" s="3"/>
      <c r="T88" s="5"/>
      <c r="U88" s="3"/>
      <c r="V88" s="5"/>
      <c r="W88" s="3"/>
      <c r="X88" s="5"/>
      <c r="Y88" s="3"/>
      <c r="Z88" s="5"/>
    </row>
    <row r="89" spans="4:26" x14ac:dyDescent="0.25">
      <c r="D89" s="130" t="str">
        <f t="shared" si="2"/>
        <v/>
      </c>
      <c r="E89" s="128"/>
      <c r="F89" s="39"/>
      <c r="G89" s="3"/>
      <c r="H89" s="5"/>
      <c r="I89" s="3"/>
      <c r="J89" s="5"/>
      <c r="K89" s="3"/>
      <c r="L89" s="5"/>
      <c r="M89" s="3"/>
      <c r="N89" s="5"/>
      <c r="O89" s="3"/>
      <c r="P89" s="5"/>
      <c r="Q89" s="3"/>
      <c r="R89" s="5"/>
      <c r="S89" s="3"/>
      <c r="T89" s="5"/>
      <c r="U89" s="3"/>
      <c r="V89" s="5"/>
      <c r="W89" s="3"/>
      <c r="X89" s="5"/>
      <c r="Y89" s="3"/>
      <c r="Z89" s="5"/>
    </row>
    <row r="90" spans="4:26" x14ac:dyDescent="0.25">
      <c r="D90" s="130" t="str">
        <f t="shared" si="2"/>
        <v/>
      </c>
      <c r="E90" s="128"/>
      <c r="F90" s="39"/>
      <c r="G90" s="3"/>
      <c r="H90" s="5"/>
      <c r="I90" s="3"/>
      <c r="J90" s="5"/>
      <c r="K90" s="3"/>
      <c r="L90" s="5"/>
      <c r="M90" s="3"/>
      <c r="N90" s="5"/>
      <c r="O90" s="3"/>
      <c r="P90" s="5"/>
      <c r="Q90" s="3"/>
      <c r="R90" s="5"/>
      <c r="S90" s="3"/>
      <c r="T90" s="5"/>
      <c r="U90" s="3"/>
      <c r="V90" s="5"/>
      <c r="W90" s="3"/>
      <c r="X90" s="5"/>
      <c r="Y90" s="3"/>
      <c r="Z90" s="5"/>
    </row>
    <row r="91" spans="4:26" x14ac:dyDescent="0.25">
      <c r="D91" s="130" t="str">
        <f t="shared" si="2"/>
        <v/>
      </c>
      <c r="E91" s="128"/>
      <c r="F91" s="39"/>
      <c r="G91" s="3"/>
      <c r="H91" s="5"/>
      <c r="I91" s="3"/>
      <c r="J91" s="5"/>
      <c r="K91" s="3"/>
      <c r="L91" s="5"/>
      <c r="M91" s="3"/>
      <c r="N91" s="5"/>
      <c r="O91" s="3"/>
      <c r="P91" s="5"/>
      <c r="Q91" s="3"/>
      <c r="R91" s="5"/>
      <c r="S91" s="3"/>
      <c r="T91" s="5"/>
      <c r="U91" s="3"/>
      <c r="V91" s="5"/>
      <c r="W91" s="3"/>
      <c r="X91" s="5"/>
      <c r="Y91" s="3"/>
      <c r="Z91" s="5"/>
    </row>
    <row r="92" spans="4:26" x14ac:dyDescent="0.25">
      <c r="D92" s="130" t="str">
        <f t="shared" si="2"/>
        <v/>
      </c>
      <c r="E92" s="128"/>
      <c r="F92" s="39"/>
      <c r="G92" s="3"/>
      <c r="H92" s="5"/>
      <c r="I92" s="3"/>
      <c r="J92" s="5"/>
      <c r="K92" s="3"/>
      <c r="L92" s="5"/>
      <c r="M92" s="3"/>
      <c r="N92" s="5"/>
      <c r="O92" s="3"/>
      <c r="P92" s="5"/>
      <c r="Q92" s="3"/>
      <c r="R92" s="5"/>
      <c r="S92" s="3"/>
      <c r="T92" s="5"/>
      <c r="U92" s="3"/>
      <c r="V92" s="5"/>
      <c r="W92" s="3"/>
      <c r="X92" s="5"/>
      <c r="Y92" s="3"/>
      <c r="Z92" s="5"/>
    </row>
    <row r="93" spans="4:26" x14ac:dyDescent="0.25">
      <c r="D93" s="130" t="str">
        <f t="shared" si="2"/>
        <v/>
      </c>
      <c r="E93" s="128"/>
      <c r="F93" s="39"/>
      <c r="G93" s="3"/>
      <c r="H93" s="5"/>
      <c r="I93" s="3"/>
      <c r="J93" s="5"/>
      <c r="K93" s="3"/>
      <c r="L93" s="5"/>
      <c r="M93" s="3"/>
      <c r="N93" s="5"/>
      <c r="O93" s="3"/>
      <c r="P93" s="5"/>
      <c r="Q93" s="3"/>
      <c r="R93" s="5"/>
      <c r="S93" s="3"/>
      <c r="T93" s="5"/>
      <c r="U93" s="3"/>
      <c r="V93" s="5"/>
      <c r="W93" s="3"/>
      <c r="X93" s="5"/>
      <c r="Y93" s="3"/>
      <c r="Z93" s="5"/>
    </row>
    <row r="94" spans="4:26" x14ac:dyDescent="0.25">
      <c r="D94" s="130" t="str">
        <f t="shared" si="2"/>
        <v/>
      </c>
      <c r="E94" s="128"/>
      <c r="F94" s="39"/>
      <c r="G94" s="3"/>
      <c r="H94" s="5"/>
      <c r="I94" s="3"/>
      <c r="J94" s="5"/>
      <c r="K94" s="3"/>
      <c r="L94" s="5"/>
      <c r="M94" s="3"/>
      <c r="N94" s="5"/>
      <c r="O94" s="3"/>
      <c r="P94" s="5"/>
      <c r="Q94" s="3"/>
      <c r="R94" s="5"/>
      <c r="S94" s="3"/>
      <c r="T94" s="5"/>
      <c r="U94" s="3"/>
      <c r="V94" s="5"/>
      <c r="W94" s="3"/>
      <c r="X94" s="5"/>
      <c r="Y94" s="3"/>
      <c r="Z94" s="5"/>
    </row>
    <row r="95" spans="4:26" x14ac:dyDescent="0.25">
      <c r="D95" s="130" t="str">
        <f t="shared" si="2"/>
        <v/>
      </c>
      <c r="E95" s="128"/>
      <c r="F95" s="39"/>
      <c r="G95" s="3"/>
      <c r="H95" s="5"/>
      <c r="I95" s="3"/>
      <c r="J95" s="5"/>
      <c r="K95" s="3"/>
      <c r="L95" s="5"/>
      <c r="M95" s="3"/>
      <c r="N95" s="5"/>
      <c r="O95" s="3"/>
      <c r="P95" s="5"/>
      <c r="Q95" s="3"/>
      <c r="R95" s="5"/>
      <c r="S95" s="3"/>
      <c r="T95" s="5"/>
      <c r="U95" s="3"/>
      <c r="V95" s="5"/>
      <c r="W95" s="3"/>
      <c r="X95" s="5"/>
      <c r="Y95" s="3"/>
      <c r="Z95" s="5"/>
    </row>
    <row r="96" spans="4:26" x14ac:dyDescent="0.25">
      <c r="D96" s="130" t="str">
        <f t="shared" si="2"/>
        <v/>
      </c>
      <c r="E96" s="128"/>
      <c r="F96" s="39"/>
      <c r="G96" s="3"/>
      <c r="H96" s="5"/>
      <c r="I96" s="3"/>
      <c r="J96" s="5"/>
      <c r="K96" s="3"/>
      <c r="L96" s="5"/>
      <c r="M96" s="3"/>
      <c r="N96" s="5"/>
      <c r="O96" s="3"/>
      <c r="P96" s="5"/>
      <c r="Q96" s="3"/>
      <c r="R96" s="5"/>
      <c r="S96" s="3"/>
      <c r="T96" s="5"/>
      <c r="U96" s="3"/>
      <c r="V96" s="5"/>
      <c r="W96" s="3"/>
      <c r="X96" s="5"/>
      <c r="Y96" s="3"/>
      <c r="Z96" s="5"/>
    </row>
    <row r="97" spans="4:26 16384:16384" x14ac:dyDescent="0.25">
      <c r="D97" s="130" t="str">
        <f t="shared" si="2"/>
        <v/>
      </c>
      <c r="E97" s="128"/>
      <c r="F97" s="39"/>
      <c r="G97" s="3"/>
      <c r="H97" s="5"/>
      <c r="I97" s="3"/>
      <c r="J97" s="5"/>
      <c r="K97" s="3"/>
      <c r="L97" s="5"/>
      <c r="M97" s="3"/>
      <c r="N97" s="5"/>
      <c r="O97" s="3"/>
      <c r="P97" s="5"/>
      <c r="Q97" s="3"/>
      <c r="R97" s="5"/>
      <c r="S97" s="3"/>
      <c r="T97" s="5"/>
      <c r="U97" s="3"/>
      <c r="V97" s="5"/>
      <c r="W97" s="3"/>
      <c r="X97" s="5"/>
      <c r="Y97" s="3"/>
      <c r="Z97" s="5"/>
    </row>
    <row r="98" spans="4:26 16384:16384" x14ac:dyDescent="0.25">
      <c r="D98" s="130" t="str">
        <f t="shared" si="2"/>
        <v/>
      </c>
      <c r="E98" s="128"/>
      <c r="F98" s="39"/>
      <c r="G98" s="3"/>
      <c r="H98" s="5"/>
      <c r="I98" s="3"/>
      <c r="J98" s="5"/>
      <c r="K98" s="3"/>
      <c r="L98" s="5"/>
      <c r="M98" s="3"/>
      <c r="N98" s="5"/>
      <c r="O98" s="3"/>
      <c r="P98" s="5"/>
      <c r="Q98" s="3"/>
      <c r="R98" s="5"/>
      <c r="S98" s="3"/>
      <c r="T98" s="5"/>
      <c r="U98" s="3"/>
      <c r="V98" s="5"/>
      <c r="W98" s="3"/>
      <c r="X98" s="5"/>
      <c r="Y98" s="3"/>
      <c r="Z98" s="5"/>
    </row>
    <row r="99" spans="4:26 16384:16384" x14ac:dyDescent="0.25">
      <c r="D99" s="130" t="str">
        <f t="shared" si="2"/>
        <v/>
      </c>
      <c r="E99" s="128"/>
      <c r="F99" s="39"/>
      <c r="G99" s="3"/>
      <c r="H99" s="5"/>
      <c r="I99" s="3"/>
      <c r="J99" s="5"/>
      <c r="K99" s="3"/>
      <c r="L99" s="5"/>
      <c r="M99" s="3"/>
      <c r="N99" s="5"/>
      <c r="O99" s="3"/>
      <c r="P99" s="5"/>
      <c r="Q99" s="3"/>
      <c r="R99" s="5"/>
      <c r="S99" s="3"/>
      <c r="T99" s="5"/>
      <c r="U99" s="3"/>
      <c r="V99" s="5"/>
      <c r="W99" s="3"/>
      <c r="X99" s="5"/>
      <c r="Y99" s="3"/>
      <c r="Z99" s="5"/>
    </row>
    <row r="100" spans="4:26 16384:16384" x14ac:dyDescent="0.25">
      <c r="D100" s="130" t="str">
        <f t="shared" si="2"/>
        <v/>
      </c>
      <c r="E100" s="128"/>
      <c r="F100" s="39"/>
      <c r="G100" s="3"/>
      <c r="H100" s="5"/>
      <c r="I100" s="3"/>
      <c r="J100" s="5"/>
      <c r="K100" s="3"/>
      <c r="L100" s="5"/>
      <c r="M100" s="3"/>
      <c r="N100" s="5"/>
      <c r="O100" s="3"/>
      <c r="P100" s="5"/>
      <c r="Q100" s="3"/>
      <c r="R100" s="5"/>
      <c r="S100" s="3"/>
      <c r="T100" s="5"/>
      <c r="U100" s="3"/>
      <c r="V100" s="5"/>
      <c r="W100" s="3"/>
      <c r="X100" s="5"/>
      <c r="Y100" s="3"/>
      <c r="Z100" s="5"/>
    </row>
    <row r="101" spans="4:26 16384:16384" x14ac:dyDescent="0.25">
      <c r="D101" s="130" t="str">
        <f t="shared" si="2"/>
        <v/>
      </c>
      <c r="E101" s="128"/>
      <c r="F101" s="39"/>
      <c r="G101" s="3"/>
      <c r="H101" s="5"/>
      <c r="I101" s="3"/>
      <c r="J101" s="5"/>
      <c r="K101" s="3"/>
      <c r="L101" s="5"/>
      <c r="M101" s="3"/>
      <c r="N101" s="5"/>
      <c r="O101" s="3"/>
      <c r="P101" s="5"/>
      <c r="Q101" s="3"/>
      <c r="R101" s="5"/>
      <c r="S101" s="3"/>
      <c r="T101" s="5"/>
      <c r="U101" s="3"/>
      <c r="V101" s="5"/>
      <c r="W101" s="3"/>
      <c r="X101" s="5"/>
      <c r="Y101" s="3"/>
      <c r="Z101" s="5"/>
    </row>
    <row r="102" spans="4:26 16384:16384" ht="15.75" thickBot="1" x14ac:dyDescent="0.3">
      <c r="D102" s="131" t="str">
        <f t="shared" si="2"/>
        <v/>
      </c>
      <c r="E102" s="129"/>
      <c r="F102" s="122"/>
      <c r="G102" s="6"/>
      <c r="H102" s="8"/>
      <c r="I102" s="6"/>
      <c r="J102" s="8"/>
      <c r="K102" s="6"/>
      <c r="L102" s="8"/>
      <c r="M102" s="6"/>
      <c r="N102" s="8"/>
      <c r="O102" s="6"/>
      <c r="P102" s="8"/>
      <c r="Q102" s="6"/>
      <c r="R102" s="8"/>
      <c r="S102" s="6"/>
      <c r="T102" s="8"/>
      <c r="U102" s="6"/>
      <c r="V102" s="8"/>
      <c r="W102" s="6"/>
      <c r="X102" s="8"/>
      <c r="Y102" s="6"/>
      <c r="Z102" s="8"/>
      <c r="XFD102" s="7"/>
    </row>
    <row r="103" spans="4:26 16384:16384" x14ac:dyDescent="0.25">
      <c r="E103" s="118"/>
      <c r="F103" s="84"/>
    </row>
    <row r="104" spans="4:26 16384:16384" x14ac:dyDescent="0.25">
      <c r="E104" s="118"/>
      <c r="F104" s="84"/>
    </row>
    <row r="105" spans="4:26 16384:16384" x14ac:dyDescent="0.25">
      <c r="E105" s="118"/>
      <c r="F105" s="84"/>
    </row>
  </sheetData>
  <phoneticPr fontId="11" type="noConversion"/>
  <conditionalFormatting sqref="D3:Z102">
    <cfRule type="expression" dxfId="19" priority="1">
      <formula>$D3=1</formula>
    </cfRule>
  </conditionalFormatting>
  <dataValidations count="2">
    <dataValidation type="textLength" allowBlank="1" showInputMessage="1" showErrorMessage="1" sqref="F3:F105" xr:uid="{7F32F7AF-F166-403E-9FF2-7C79D2498B39}">
      <formula1>1</formula1>
      <formula2>20</formula2>
    </dataValidation>
    <dataValidation type="list" allowBlank="1" showInputMessage="1" showErrorMessage="1" sqref="D3:D105" xr:uid="{19284B91-9D12-4293-8994-DC87F89A275E}">
      <formula1>"0,1"</formula1>
    </dataValidation>
  </dataValidation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4957C-BA79-47BD-BF56-582744B17086}">
  <sheetPr codeName="Sheet4">
    <tabColor theme="5" tint="0.79998168889431442"/>
  </sheetPr>
  <dimension ref="A1:AT40"/>
  <sheetViews>
    <sheetView zoomScaleNormal="100" workbookViewId="0">
      <pane xSplit="14" ySplit="2" topLeftCell="O3" activePane="bottomRight" state="frozen"/>
      <selection activeCell="C17" sqref="C17"/>
      <selection pane="topRight" activeCell="C17" sqref="C17"/>
      <selection pane="bottomLeft" activeCell="C17" sqref="C17"/>
      <selection pane="bottomRight" activeCell="F18" sqref="F18"/>
    </sheetView>
  </sheetViews>
  <sheetFormatPr defaultRowHeight="15" x14ac:dyDescent="0.25"/>
  <cols>
    <col min="1" max="1" width="12.42578125" bestFit="1" customWidth="1"/>
    <col min="2" max="2" width="20.140625" bestFit="1" customWidth="1"/>
    <col min="3" max="3" width="2" style="84" bestFit="1" customWidth="1"/>
    <col min="4" max="4" width="6.85546875" bestFit="1" customWidth="1"/>
    <col min="5" max="5" width="4.85546875" bestFit="1" customWidth="1"/>
    <col min="6" max="6" width="18.5703125" bestFit="1" customWidth="1"/>
    <col min="7" max="7" width="16.7109375" customWidth="1"/>
    <col min="8" max="8" width="10.7109375" bestFit="1" customWidth="1"/>
    <col min="9" max="9" width="17.85546875" bestFit="1" customWidth="1"/>
    <col min="10" max="10" width="28.5703125" bestFit="1" customWidth="1"/>
    <col min="11" max="11" width="23.5703125" bestFit="1" customWidth="1"/>
    <col min="14" max="14" width="9.140625" customWidth="1"/>
    <col min="15" max="15" width="18.140625" bestFit="1" customWidth="1"/>
    <col min="16" max="16" width="15.7109375" bestFit="1" customWidth="1"/>
  </cols>
  <sheetData>
    <row r="1" spans="1:46" ht="15.75" thickBot="1" x14ac:dyDescent="0.3"/>
    <row r="2" spans="1:46" ht="15.75" thickBot="1" x14ac:dyDescent="0.3">
      <c r="A2" s="123" t="s">
        <v>113</v>
      </c>
      <c r="B2" s="124" t="s">
        <v>112</v>
      </c>
      <c r="C2" s="144"/>
      <c r="D2" s="126" t="s">
        <v>165</v>
      </c>
      <c r="E2" s="126" t="s">
        <v>285</v>
      </c>
      <c r="F2" s="125" t="s">
        <v>166</v>
      </c>
      <c r="G2" s="126" t="s">
        <v>167</v>
      </c>
      <c r="H2" s="140" t="s">
        <v>168</v>
      </c>
      <c r="I2" s="126" t="s">
        <v>169</v>
      </c>
      <c r="J2" s="140" t="s">
        <v>170</v>
      </c>
      <c r="K2" s="126" t="s">
        <v>171</v>
      </c>
    </row>
    <row r="3" spans="1:46" x14ac:dyDescent="0.25">
      <c r="A3" s="115">
        <f>IF(B3="","",PROJ!B26)</f>
        <v>1</v>
      </c>
      <c r="B3" s="110" t="str">
        <f>IF(PROJ!C26="","",PROJ!C26)</f>
        <v>NoiseSTR_4000</v>
      </c>
      <c r="C3" s="40"/>
      <c r="D3" s="59">
        <v>0</v>
      </c>
      <c r="E3" s="145">
        <v>1</v>
      </c>
      <c r="F3" s="54" t="s">
        <v>211</v>
      </c>
      <c r="G3" s="146">
        <v>1</v>
      </c>
      <c r="H3" s="54">
        <v>1</v>
      </c>
      <c r="I3" s="1">
        <v>1</v>
      </c>
      <c r="J3" s="1">
        <v>11</v>
      </c>
      <c r="K3" s="2">
        <v>12</v>
      </c>
    </row>
    <row r="4" spans="1:46" x14ac:dyDescent="0.25">
      <c r="A4" s="116">
        <f>IF(B4="","",PROJ!B27)</f>
        <v>2</v>
      </c>
      <c r="B4" s="111" t="str">
        <f>IF(PROJ!C27="","",IF(B3="","",PROJ!C27))</f>
        <v>Full_UB_4000</v>
      </c>
      <c r="C4" s="40"/>
      <c r="D4" s="130">
        <v>0</v>
      </c>
      <c r="E4" s="120">
        <v>2</v>
      </c>
      <c r="F4" s="40" t="s">
        <v>172</v>
      </c>
      <c r="G4" s="20">
        <v>1</v>
      </c>
      <c r="H4" s="40">
        <v>1</v>
      </c>
      <c r="I4" s="66">
        <v>1</v>
      </c>
      <c r="J4" s="66">
        <v>11</v>
      </c>
      <c r="K4" s="5">
        <v>3</v>
      </c>
      <c r="AL4" s="3" t="s">
        <v>125</v>
      </c>
      <c r="AM4" s="4"/>
      <c r="AN4" s="4"/>
      <c r="AO4" s="4"/>
      <c r="AP4" s="4"/>
      <c r="AQ4" s="4"/>
      <c r="AR4" s="4"/>
      <c r="AS4" s="9" t="s">
        <v>97</v>
      </c>
      <c r="AT4" s="9"/>
    </row>
    <row r="5" spans="1:46" x14ac:dyDescent="0.25">
      <c r="A5" s="116">
        <f>IF(B5="","",PROJ!B28)</f>
        <v>3</v>
      </c>
      <c r="B5" s="111" t="str">
        <f>IF(PROJ!C28="","",IF(B4="","",PROJ!C28))</f>
        <v>Full_UB_5500</v>
      </c>
      <c r="C5" s="40"/>
      <c r="D5" s="130"/>
      <c r="E5" s="120"/>
      <c r="F5" s="40"/>
      <c r="G5" s="20"/>
      <c r="H5" s="40"/>
      <c r="I5" s="66"/>
      <c r="J5" s="66"/>
      <c r="K5" s="5"/>
      <c r="AL5" t="s">
        <v>126</v>
      </c>
      <c r="AS5" s="9" t="s">
        <v>97</v>
      </c>
    </row>
    <row r="6" spans="1:46" x14ac:dyDescent="0.25">
      <c r="A6" s="116">
        <f>IF(B6="","",PROJ!B29)</f>
        <v>4</v>
      </c>
      <c r="B6" s="111" t="str">
        <f>IF(PROJ!C29="","",IF(B5="","",PROJ!C29))</f>
        <v>PileRun_UB</v>
      </c>
      <c r="C6" s="40"/>
      <c r="D6" s="130"/>
      <c r="E6" s="120"/>
      <c r="F6" s="40"/>
      <c r="G6" s="20"/>
      <c r="H6" s="40"/>
      <c r="I6" s="66"/>
      <c r="J6" s="66"/>
      <c r="K6" s="5"/>
    </row>
    <row r="7" spans="1:46" x14ac:dyDescent="0.25">
      <c r="A7" s="116">
        <f>IF(B7="","",PROJ!B30)</f>
        <v>5</v>
      </c>
      <c r="B7" s="111" t="str">
        <f>IF(PROJ!C30="","",IF(B6="","",PROJ!C30))</f>
        <v>PileRun_LB</v>
      </c>
      <c r="C7" s="40"/>
      <c r="D7" s="130"/>
      <c r="E7" s="120"/>
      <c r="F7" s="40"/>
      <c r="G7" s="20"/>
      <c r="H7" s="40"/>
      <c r="I7" s="66"/>
      <c r="J7" s="66"/>
      <c r="K7" s="5"/>
    </row>
    <row r="8" spans="1:46" x14ac:dyDescent="0.25">
      <c r="A8" s="116">
        <f>IF(B8="","",PROJ!B31)</f>
        <v>6</v>
      </c>
      <c r="B8" s="111" t="str">
        <f>IF(PROJ!C31="","",IF(B7="","",PROJ!C31))</f>
        <v>Entrapped_UB</v>
      </c>
      <c r="C8" s="40"/>
      <c r="D8" s="130"/>
      <c r="E8" s="120"/>
      <c r="F8" s="40"/>
      <c r="G8" s="20"/>
      <c r="H8" s="40"/>
      <c r="I8" s="66"/>
      <c r="J8" s="66"/>
      <c r="K8" s="5"/>
    </row>
    <row r="9" spans="1:46" x14ac:dyDescent="0.25">
      <c r="A9" s="116">
        <f>IF(B9="","",PROJ!B32)</f>
        <v>7</v>
      </c>
      <c r="B9" s="111" t="str">
        <f>IF(PROJ!C32="","",IF(B8="","",PROJ!C32))</f>
        <v>Breakdown_BE</v>
      </c>
      <c r="C9" s="40"/>
      <c r="D9" s="130"/>
      <c r="E9" s="120"/>
      <c r="F9" s="40"/>
      <c r="G9" s="20"/>
      <c r="H9" s="40"/>
      <c r="I9" s="66"/>
      <c r="J9" s="66"/>
      <c r="K9" s="5"/>
    </row>
    <row r="10" spans="1:46" x14ac:dyDescent="0.25">
      <c r="A10" s="116">
        <f>IF(B10="","",PROJ!B33)</f>
        <v>8</v>
      </c>
      <c r="B10" s="111" t="str">
        <f>IF(PROJ!C33="","",IF(B9="","",PROJ!C33))</f>
        <v>Entrapped_BE</v>
      </c>
      <c r="C10" s="40"/>
      <c r="D10" s="130"/>
      <c r="E10" s="120"/>
      <c r="F10" s="40"/>
      <c r="G10" s="20"/>
      <c r="H10" s="40"/>
      <c r="I10" s="66"/>
      <c r="J10" s="66"/>
      <c r="K10" s="5"/>
    </row>
    <row r="11" spans="1:46" x14ac:dyDescent="0.25">
      <c r="A11" s="116">
        <f>IF(B11="","",PROJ!B34)</f>
        <v>9</v>
      </c>
      <c r="B11" s="111" t="str">
        <f>IF(PROJ!C34="","",IF(B10="","",PROJ!C34))</f>
        <v>NoiseSTR_5500</v>
      </c>
      <c r="C11" s="40"/>
      <c r="D11" s="130"/>
      <c r="E11" s="120"/>
      <c r="F11" s="40"/>
      <c r="G11" s="20"/>
      <c r="H11" s="40"/>
      <c r="I11" s="66"/>
      <c r="J11" s="66"/>
      <c r="K11" s="5"/>
    </row>
    <row r="12" spans="1:46" x14ac:dyDescent="0.25">
      <c r="A12" s="116">
        <f>IF(B12="","",PROJ!B35)</f>
        <v>10</v>
      </c>
      <c r="B12" s="111" t="str">
        <f>IF(PROJ!C35="","",IF(B11="","",PROJ!C35))</f>
        <v>NoiseSTR_ACC_SENSI</v>
      </c>
      <c r="C12" s="40"/>
      <c r="D12" s="130"/>
      <c r="E12" s="120"/>
      <c r="F12" s="40"/>
      <c r="G12" s="20"/>
      <c r="H12" s="40"/>
      <c r="I12" s="66"/>
      <c r="J12" s="66"/>
      <c r="K12" s="5"/>
    </row>
    <row r="13" spans="1:46" x14ac:dyDescent="0.25">
      <c r="A13" s="116">
        <f>IF(B13="","",PROJ!B36)</f>
        <v>11</v>
      </c>
      <c r="B13" s="111" t="str">
        <f>IF(PROJ!C36="","",IF(B12="","",PROJ!C36))</f>
        <v>Fatigue_BLOW</v>
      </c>
      <c r="C13" s="40"/>
      <c r="D13" s="130"/>
      <c r="E13" s="120"/>
      <c r="F13" s="40"/>
      <c r="G13" s="20"/>
      <c r="H13" s="40"/>
      <c r="I13" s="66"/>
      <c r="J13" s="66"/>
      <c r="K13" s="5"/>
    </row>
    <row r="14" spans="1:46" x14ac:dyDescent="0.25">
      <c r="A14" s="116">
        <f>IF(B14="","",PROJ!B37)</f>
        <v>12</v>
      </c>
      <c r="B14" s="111" t="str">
        <f>IF(PROJ!C37="","",IF(B13="","",PROJ!C37))</f>
        <v>Fatigue_STRESS</v>
      </c>
      <c r="C14" s="40"/>
      <c r="D14" s="130"/>
      <c r="E14" s="120"/>
      <c r="F14" s="40"/>
      <c r="G14" s="20"/>
      <c r="H14" s="40"/>
      <c r="I14" s="66"/>
      <c r="J14" s="66"/>
      <c r="K14" s="5"/>
    </row>
    <row r="15" spans="1:46" x14ac:dyDescent="0.25">
      <c r="A15" s="116" t="str">
        <f>IF(B15="","",PROJ!B44)</f>
        <v/>
      </c>
      <c r="B15" s="111" t="str">
        <f>IF(PROJ!C44="","",IF(B14="","",PROJ!C44))</f>
        <v/>
      </c>
      <c r="C15" s="40"/>
      <c r="D15" s="130"/>
      <c r="E15" s="120"/>
      <c r="F15" s="40"/>
      <c r="G15" s="20"/>
      <c r="H15" s="40"/>
      <c r="I15" s="66"/>
      <c r="J15" s="66"/>
      <c r="K15" s="5"/>
    </row>
    <row r="16" spans="1:46" x14ac:dyDescent="0.25">
      <c r="A16" s="116" t="str">
        <f>IF(B16="","",PROJ!B46)</f>
        <v/>
      </c>
      <c r="B16" s="111" t="str">
        <f>IF(PROJ!C46="","",IF(B15="","",PROJ!C46))</f>
        <v/>
      </c>
      <c r="C16" s="40"/>
      <c r="D16" s="130"/>
      <c r="E16" s="40"/>
      <c r="F16" s="40"/>
      <c r="G16" s="40"/>
      <c r="H16" s="40"/>
      <c r="I16" s="66"/>
      <c r="J16" s="66"/>
      <c r="K16" s="5"/>
      <c r="V16" s="9"/>
    </row>
    <row r="17" spans="1:11" x14ac:dyDescent="0.25">
      <c r="A17" s="116" t="str">
        <f>IF(B17="","",PROJ!B47)</f>
        <v/>
      </c>
      <c r="B17" s="111" t="str">
        <f>IF(PROJ!C47="","",IF(B16="","",PROJ!C47))</f>
        <v/>
      </c>
      <c r="C17" s="40"/>
      <c r="D17" s="3"/>
      <c r="E17" s="66"/>
      <c r="F17" s="66"/>
      <c r="G17" s="66"/>
      <c r="H17" s="66"/>
      <c r="I17" s="66"/>
      <c r="J17" s="66"/>
      <c r="K17" s="5"/>
    </row>
    <row r="18" spans="1:11" x14ac:dyDescent="0.25">
      <c r="A18" s="116" t="str">
        <f>IF(B18="","",PROJ!B48)</f>
        <v/>
      </c>
      <c r="B18" s="111" t="str">
        <f>IF(PROJ!C48="","",IF(B17="","",PROJ!C48))</f>
        <v/>
      </c>
      <c r="C18" s="40"/>
      <c r="D18" s="3"/>
      <c r="E18" s="66"/>
      <c r="F18" s="66"/>
      <c r="G18" s="66"/>
      <c r="H18" s="66"/>
      <c r="I18" s="66"/>
      <c r="J18" s="66"/>
      <c r="K18" s="5"/>
    </row>
    <row r="19" spans="1:11" x14ac:dyDescent="0.25">
      <c r="A19" s="116" t="str">
        <f>IF(B19="","",PROJ!B49)</f>
        <v/>
      </c>
      <c r="B19" s="111" t="str">
        <f>IF(PROJ!C49="","",IF(B18="","",PROJ!C49))</f>
        <v/>
      </c>
      <c r="C19" s="40"/>
      <c r="D19" s="3"/>
      <c r="E19" s="66"/>
      <c r="F19" s="66"/>
      <c r="G19" s="66"/>
      <c r="H19" s="66"/>
      <c r="I19" s="66"/>
      <c r="J19" s="66"/>
      <c r="K19" s="5"/>
    </row>
    <row r="20" spans="1:11" x14ac:dyDescent="0.25">
      <c r="A20" s="116" t="str">
        <f>IF(B20="","",PROJ!B50)</f>
        <v/>
      </c>
      <c r="B20" s="111" t="str">
        <f>IF(PROJ!C50="","",IF(B19="","",PROJ!C50))</f>
        <v/>
      </c>
      <c r="C20" s="40"/>
      <c r="D20" s="3"/>
      <c r="E20" s="66"/>
      <c r="F20" s="66"/>
      <c r="G20" s="66"/>
      <c r="H20" s="66"/>
      <c r="I20" s="66"/>
      <c r="J20" s="66"/>
      <c r="K20" s="5"/>
    </row>
    <row r="21" spans="1:11" x14ac:dyDescent="0.25">
      <c r="A21" s="116" t="str">
        <f>IF(B21="","",PROJ!B51)</f>
        <v/>
      </c>
      <c r="B21" s="111" t="str">
        <f>IF(PROJ!C51="","",IF(B20="","",PROJ!C51))</f>
        <v/>
      </c>
      <c r="C21" s="40"/>
      <c r="D21" s="130"/>
      <c r="E21" s="40"/>
      <c r="F21" s="66"/>
      <c r="G21" s="66"/>
      <c r="H21" s="66"/>
      <c r="I21" s="66"/>
      <c r="J21" s="66"/>
      <c r="K21" s="5"/>
    </row>
    <row r="22" spans="1:11" ht="15.75" thickBot="1" x14ac:dyDescent="0.3">
      <c r="A22" s="117" t="str">
        <f>IF(B22="","",PROJ!B52)</f>
        <v/>
      </c>
      <c r="B22" s="112" t="str">
        <f>IF(PROJ!C52="","",IF(B21="","",PROJ!C52))</f>
        <v/>
      </c>
      <c r="C22" s="40"/>
      <c r="D22" s="130"/>
      <c r="E22" s="40"/>
      <c r="F22" s="66"/>
      <c r="G22" s="66"/>
      <c r="H22" s="66"/>
      <c r="I22" s="66"/>
      <c r="J22" s="66"/>
      <c r="K22" s="5"/>
    </row>
    <row r="23" spans="1:11" x14ac:dyDescent="0.25">
      <c r="D23" s="3"/>
      <c r="E23" s="66"/>
      <c r="F23" s="66"/>
      <c r="G23" s="66"/>
      <c r="H23" s="66"/>
      <c r="I23" s="66"/>
      <c r="J23" s="66"/>
      <c r="K23" s="5"/>
    </row>
    <row r="24" spans="1:11" x14ac:dyDescent="0.25">
      <c r="D24" s="3"/>
      <c r="E24" s="66"/>
      <c r="F24" s="66"/>
      <c r="G24" s="66"/>
      <c r="H24" s="66"/>
      <c r="I24" s="66"/>
      <c r="J24" s="66"/>
      <c r="K24" s="5"/>
    </row>
    <row r="25" spans="1:11" x14ac:dyDescent="0.25">
      <c r="D25" s="3"/>
      <c r="E25" s="66"/>
      <c r="F25" s="66"/>
      <c r="G25" s="66"/>
      <c r="H25" s="66"/>
      <c r="I25" s="66"/>
      <c r="J25" s="66"/>
      <c r="K25" s="5"/>
    </row>
    <row r="26" spans="1:11" x14ac:dyDescent="0.25">
      <c r="D26" s="3"/>
      <c r="E26" s="66"/>
      <c r="F26" s="66"/>
      <c r="G26" s="66"/>
      <c r="H26" s="66"/>
      <c r="I26" s="66"/>
      <c r="J26" s="66"/>
      <c r="K26" s="5"/>
    </row>
    <row r="27" spans="1:11" x14ac:dyDescent="0.25">
      <c r="D27" s="3"/>
      <c r="E27" s="66"/>
      <c r="F27" s="66"/>
      <c r="G27" s="66"/>
      <c r="H27" s="66"/>
      <c r="I27" s="66"/>
      <c r="J27" s="66"/>
      <c r="K27" s="5"/>
    </row>
    <row r="28" spans="1:11" x14ac:dyDescent="0.25">
      <c r="D28" s="3"/>
      <c r="E28" s="66"/>
      <c r="F28" s="66"/>
      <c r="G28" s="66"/>
      <c r="H28" s="66"/>
      <c r="I28" s="66"/>
      <c r="J28" s="66"/>
      <c r="K28" s="5"/>
    </row>
    <row r="29" spans="1:11" x14ac:dyDescent="0.25">
      <c r="D29" s="3"/>
      <c r="E29" s="66"/>
      <c r="F29" s="66"/>
      <c r="G29" s="66"/>
      <c r="H29" s="66"/>
      <c r="I29" s="66"/>
      <c r="J29" s="66"/>
      <c r="K29" s="5"/>
    </row>
    <row r="30" spans="1:11" x14ac:dyDescent="0.25">
      <c r="D30" s="3"/>
      <c r="E30" s="66"/>
      <c r="F30" s="66"/>
      <c r="G30" s="66"/>
      <c r="H30" s="66"/>
      <c r="I30" s="66"/>
      <c r="J30" s="66"/>
      <c r="K30" s="5"/>
    </row>
    <row r="31" spans="1:11" x14ac:dyDescent="0.25">
      <c r="D31" s="3"/>
      <c r="E31" s="66"/>
      <c r="F31" s="66"/>
      <c r="G31" s="66"/>
      <c r="H31" s="66"/>
      <c r="I31" s="66"/>
      <c r="J31" s="66"/>
      <c r="K31" s="5"/>
    </row>
    <row r="32" spans="1:11" x14ac:dyDescent="0.25">
      <c r="D32" s="3"/>
      <c r="E32" s="66"/>
      <c r="F32" s="66"/>
      <c r="G32" s="66"/>
      <c r="H32" s="66"/>
      <c r="I32" s="66"/>
      <c r="J32" s="66"/>
      <c r="K32" s="5"/>
    </row>
    <row r="33" spans="4:11" x14ac:dyDescent="0.25">
      <c r="D33" s="3"/>
      <c r="E33" s="66"/>
      <c r="F33" s="66"/>
      <c r="G33" s="66"/>
      <c r="H33" s="66"/>
      <c r="I33" s="66"/>
      <c r="J33" s="66"/>
      <c r="K33" s="5"/>
    </row>
    <row r="34" spans="4:11" x14ac:dyDescent="0.25">
      <c r="D34" s="3"/>
      <c r="E34" s="66"/>
      <c r="F34" s="66"/>
      <c r="G34" s="66"/>
      <c r="H34" s="66"/>
      <c r="I34" s="66"/>
      <c r="J34" s="66"/>
      <c r="K34" s="5"/>
    </row>
    <row r="35" spans="4:11" x14ac:dyDescent="0.25">
      <c r="D35" s="3"/>
      <c r="E35" s="66"/>
      <c r="F35" s="66"/>
      <c r="G35" s="66"/>
      <c r="H35" s="66"/>
      <c r="I35" s="66"/>
      <c r="J35" s="66"/>
      <c r="K35" s="5"/>
    </row>
    <row r="36" spans="4:11" x14ac:dyDescent="0.25">
      <c r="D36" s="3"/>
      <c r="E36" s="66"/>
      <c r="F36" s="66"/>
      <c r="G36" s="66"/>
      <c r="H36" s="66"/>
      <c r="I36" s="66"/>
      <c r="J36" s="66"/>
      <c r="K36" s="5"/>
    </row>
    <row r="37" spans="4:11" x14ac:dyDescent="0.25">
      <c r="D37" s="3"/>
      <c r="E37" s="66"/>
      <c r="F37" s="66"/>
      <c r="G37" s="66"/>
      <c r="H37" s="66"/>
      <c r="I37" s="66"/>
      <c r="J37" s="66"/>
      <c r="K37" s="5"/>
    </row>
    <row r="38" spans="4:11" x14ac:dyDescent="0.25">
      <c r="D38" s="3"/>
      <c r="E38" s="66"/>
      <c r="F38" s="66"/>
      <c r="G38" s="66"/>
      <c r="H38" s="66"/>
      <c r="I38" s="66"/>
      <c r="J38" s="66"/>
      <c r="K38" s="5"/>
    </row>
    <row r="39" spans="4:11" x14ac:dyDescent="0.25">
      <c r="D39" s="3"/>
      <c r="E39" s="66"/>
      <c r="F39" s="66"/>
      <c r="G39" s="66"/>
      <c r="H39" s="66"/>
      <c r="I39" s="66"/>
      <c r="J39" s="66"/>
      <c r="K39" s="5"/>
    </row>
    <row r="40" spans="4:11" ht="15.75" thickBot="1" x14ac:dyDescent="0.3">
      <c r="D40" s="6"/>
      <c r="E40" s="7"/>
      <c r="F40" s="7"/>
      <c r="G40" s="7"/>
      <c r="H40" s="7"/>
      <c r="I40" s="7"/>
      <c r="J40" s="7"/>
      <c r="K40" s="8"/>
    </row>
  </sheetData>
  <conditionalFormatting sqref="D3:K4">
    <cfRule type="expression" dxfId="18" priority="1">
      <formula>$D3=1</formula>
    </cfRule>
  </conditionalFormatting>
  <dataValidations count="2">
    <dataValidation type="list" allowBlank="1" showInputMessage="1" showErrorMessage="1" sqref="AS4:AT4 V4:W13 AS5 V3 V14:V16" xr:uid="{85412E51-BDBB-4523-9CA3-106A363443D5}">
      <formula1>"line,dash,circle,plus,dash dott"</formula1>
    </dataValidation>
    <dataValidation type="list" allowBlank="1" showInputMessage="1" showErrorMessage="1" sqref="D3:D4" xr:uid="{A6335B0E-5FBE-49E1-99D7-379F55A035B6}">
      <formula1>"0,1"</formula1>
    </dataValidation>
  </dataValidation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D1AB1-90EA-4520-8688-007944559F20}">
  <sheetPr codeName="Sheet6">
    <tabColor theme="5" tint="0.79998168889431442"/>
  </sheetPr>
  <dimension ref="B1:W36"/>
  <sheetViews>
    <sheetView workbookViewId="0">
      <selection activeCell="D9" sqref="D9"/>
    </sheetView>
  </sheetViews>
  <sheetFormatPr defaultRowHeight="15" x14ac:dyDescent="0.25"/>
  <cols>
    <col min="2" max="2" width="27" bestFit="1" customWidth="1"/>
    <col min="3" max="3" width="23.140625" bestFit="1" customWidth="1"/>
    <col min="4" max="4" width="22.85546875" customWidth="1"/>
    <col min="5" max="5" width="16.5703125" customWidth="1"/>
    <col min="6" max="6" width="10.28515625" bestFit="1" customWidth="1"/>
    <col min="7" max="7" width="12.28515625" bestFit="1" customWidth="1"/>
    <col min="11" max="11" width="10" bestFit="1" customWidth="1"/>
    <col min="12" max="12" width="13.85546875" bestFit="1" customWidth="1"/>
    <col min="13" max="13" width="13.7109375" bestFit="1" customWidth="1"/>
    <col min="14" max="14" width="24.85546875" bestFit="1" customWidth="1"/>
    <col min="15" max="15" width="10.85546875" bestFit="1" customWidth="1"/>
    <col min="16" max="16" width="19.5703125" bestFit="1" customWidth="1"/>
    <col min="17" max="17" width="29.7109375" bestFit="1" customWidth="1"/>
    <col min="18" max="18" width="16.28515625" bestFit="1" customWidth="1"/>
    <col min="19" max="19" width="14.7109375" bestFit="1" customWidth="1"/>
    <col min="20" max="20" width="20.28515625" bestFit="1" customWidth="1"/>
    <col min="21" max="21" width="18.5703125" bestFit="1" customWidth="1"/>
    <col min="23" max="23" width="15.5703125" customWidth="1"/>
  </cols>
  <sheetData>
    <row r="1" spans="2:23" ht="15.75" thickBot="1" x14ac:dyDescent="0.3"/>
    <row r="2" spans="2:23" ht="15.75" thickBot="1" x14ac:dyDescent="0.3">
      <c r="B2" s="137" t="s">
        <v>51</v>
      </c>
      <c r="C2" s="22" t="s">
        <v>99</v>
      </c>
      <c r="K2" s="14" t="s">
        <v>77</v>
      </c>
      <c r="L2" s="15" t="s">
        <v>78</v>
      </c>
      <c r="M2" s="15" t="s">
        <v>153</v>
      </c>
      <c r="N2" s="15" t="s">
        <v>154</v>
      </c>
      <c r="O2" s="15" t="s">
        <v>155</v>
      </c>
      <c r="P2" s="15" t="s">
        <v>156</v>
      </c>
      <c r="Q2" s="15" t="s">
        <v>157</v>
      </c>
      <c r="R2" s="15" t="s">
        <v>105</v>
      </c>
      <c r="S2" s="15" t="s">
        <v>106</v>
      </c>
      <c r="T2" s="15" t="s">
        <v>107</v>
      </c>
      <c r="U2" s="21" t="s">
        <v>108</v>
      </c>
      <c r="V2" s="21" t="s">
        <v>185</v>
      </c>
      <c r="W2" s="21" t="s">
        <v>186</v>
      </c>
    </row>
    <row r="3" spans="2:23" ht="15.75" thickBot="1" x14ac:dyDescent="0.3">
      <c r="B3" s="138" t="s">
        <v>52</v>
      </c>
      <c r="C3" s="23" t="s">
        <v>66</v>
      </c>
      <c r="K3" s="25">
        <v>1</v>
      </c>
      <c r="L3" s="26">
        <v>1</v>
      </c>
      <c r="M3" s="26">
        <v>0</v>
      </c>
      <c r="N3" s="26">
        <v>1</v>
      </c>
      <c r="O3" s="26">
        <v>1</v>
      </c>
      <c r="P3" s="26">
        <v>1</v>
      </c>
      <c r="Q3" s="26">
        <v>0</v>
      </c>
      <c r="R3" s="26">
        <v>0</v>
      </c>
      <c r="S3" s="26">
        <v>0</v>
      </c>
      <c r="T3" s="26">
        <v>0</v>
      </c>
      <c r="U3" s="27">
        <v>0</v>
      </c>
      <c r="V3" s="27">
        <v>1</v>
      </c>
      <c r="W3" s="27">
        <v>1</v>
      </c>
    </row>
    <row r="4" spans="2:23" x14ac:dyDescent="0.25">
      <c r="B4" s="138" t="s">
        <v>53</v>
      </c>
      <c r="C4" s="23" t="s">
        <v>192</v>
      </c>
    </row>
    <row r="5" spans="2:23" x14ac:dyDescent="0.25">
      <c r="B5" s="138" t="s">
        <v>54</v>
      </c>
      <c r="C5" s="23"/>
    </row>
    <row r="6" spans="2:23" x14ac:dyDescent="0.25">
      <c r="B6" s="138" t="s">
        <v>55</v>
      </c>
      <c r="C6" s="23"/>
    </row>
    <row r="7" spans="2:23" x14ac:dyDescent="0.25">
      <c r="B7" s="138" t="s">
        <v>56</v>
      </c>
      <c r="C7" s="23" t="s">
        <v>187</v>
      </c>
    </row>
    <row r="8" spans="2:23" x14ac:dyDescent="0.25">
      <c r="B8" s="138" t="s">
        <v>57</v>
      </c>
      <c r="C8" s="23" t="s">
        <v>67</v>
      </c>
    </row>
    <row r="9" spans="2:23" ht="15.75" thickBot="1" x14ac:dyDescent="0.3">
      <c r="B9" s="139" t="s">
        <v>58</v>
      </c>
      <c r="C9" s="24" t="s">
        <v>184</v>
      </c>
    </row>
    <row r="10" spans="2:23" x14ac:dyDescent="0.25">
      <c r="B10" s="20"/>
    </row>
    <row r="11" spans="2:23" x14ac:dyDescent="0.25">
      <c r="B11" s="20"/>
    </row>
    <row r="12" spans="2:23" x14ac:dyDescent="0.25">
      <c r="B12" s="20"/>
    </row>
    <row r="13" spans="2:23" x14ac:dyDescent="0.25">
      <c r="B13" s="20"/>
    </row>
    <row r="14" spans="2:23" ht="15.75" thickBot="1" x14ac:dyDescent="0.3">
      <c r="B14" s="20"/>
    </row>
    <row r="15" spans="2:23" ht="15.75" thickBot="1" x14ac:dyDescent="0.3">
      <c r="B15" s="141" t="s">
        <v>59</v>
      </c>
      <c r="C15" s="142"/>
      <c r="D15" s="142"/>
      <c r="E15" s="142"/>
      <c r="F15" s="142"/>
      <c r="G15" s="143"/>
    </row>
    <row r="16" spans="2:23" ht="15.75" thickBot="1" x14ac:dyDescent="0.3">
      <c r="B16" s="125" t="s">
        <v>60</v>
      </c>
      <c r="C16" s="140" t="s">
        <v>61</v>
      </c>
      <c r="D16" s="140" t="s">
        <v>62</v>
      </c>
      <c r="E16" s="140" t="s">
        <v>63</v>
      </c>
      <c r="F16" s="140" t="s">
        <v>64</v>
      </c>
      <c r="G16" s="127" t="s">
        <v>65</v>
      </c>
    </row>
    <row r="17" spans="2:7" x14ac:dyDescent="0.25">
      <c r="B17" s="37" t="s">
        <v>191</v>
      </c>
      <c r="C17" s="38" t="s">
        <v>190</v>
      </c>
      <c r="D17" s="1" t="s">
        <v>188</v>
      </c>
      <c r="E17" s="1" t="s">
        <v>189</v>
      </c>
      <c r="F17" s="1" t="s">
        <v>182</v>
      </c>
      <c r="G17" s="2" t="s">
        <v>183</v>
      </c>
    </row>
    <row r="18" spans="2:7" x14ac:dyDescent="0.25">
      <c r="B18" s="3"/>
      <c r="C18" s="4"/>
      <c r="D18" s="4"/>
      <c r="E18" s="4"/>
      <c r="F18" s="4"/>
      <c r="G18" s="5"/>
    </row>
    <row r="19" spans="2:7" x14ac:dyDescent="0.25">
      <c r="B19" s="3"/>
      <c r="C19" s="4"/>
      <c r="D19" s="4"/>
      <c r="E19" s="4"/>
      <c r="F19" s="4"/>
      <c r="G19" s="5"/>
    </row>
    <row r="20" spans="2:7" x14ac:dyDescent="0.25">
      <c r="B20" s="3"/>
      <c r="C20" s="4"/>
      <c r="D20" s="4"/>
      <c r="E20" s="4"/>
      <c r="F20" s="4"/>
      <c r="G20" s="5"/>
    </row>
    <row r="21" spans="2:7" x14ac:dyDescent="0.25">
      <c r="B21" s="3"/>
      <c r="C21" s="4"/>
      <c r="D21" s="4"/>
      <c r="E21" s="4"/>
      <c r="F21" s="4"/>
      <c r="G21" s="5"/>
    </row>
    <row r="22" spans="2:7" x14ac:dyDescent="0.25">
      <c r="B22" s="3"/>
      <c r="C22" s="4"/>
      <c r="D22" s="4"/>
      <c r="E22" s="4"/>
      <c r="F22" s="4"/>
      <c r="G22" s="5"/>
    </row>
    <row r="23" spans="2:7" x14ac:dyDescent="0.25">
      <c r="B23" s="3"/>
      <c r="C23" s="4"/>
      <c r="D23" s="4"/>
      <c r="E23" s="4"/>
      <c r="F23" s="4"/>
      <c r="G23" s="5"/>
    </row>
    <row r="24" spans="2:7" x14ac:dyDescent="0.25">
      <c r="B24" s="3"/>
      <c r="C24" s="4"/>
      <c r="D24" s="4"/>
      <c r="E24" s="4"/>
      <c r="F24" s="4"/>
      <c r="G24" s="5"/>
    </row>
    <row r="25" spans="2:7" x14ac:dyDescent="0.25">
      <c r="B25" s="3"/>
      <c r="C25" s="4"/>
      <c r="D25" s="4"/>
      <c r="E25" s="4"/>
      <c r="F25" s="4"/>
      <c r="G25" s="5"/>
    </row>
    <row r="26" spans="2:7" x14ac:dyDescent="0.25">
      <c r="B26" s="3"/>
      <c r="C26" s="4"/>
      <c r="D26" s="4"/>
      <c r="E26" s="4"/>
      <c r="F26" s="4"/>
      <c r="G26" s="5"/>
    </row>
    <row r="27" spans="2:7" x14ac:dyDescent="0.25">
      <c r="B27" s="3"/>
      <c r="C27" s="4"/>
      <c r="D27" s="4"/>
      <c r="E27" s="4"/>
      <c r="F27" s="4"/>
      <c r="G27" s="5"/>
    </row>
    <row r="28" spans="2:7" x14ac:dyDescent="0.25">
      <c r="B28" s="3"/>
      <c r="C28" s="4"/>
      <c r="D28" s="4"/>
      <c r="E28" s="4"/>
      <c r="F28" s="4"/>
      <c r="G28" s="5"/>
    </row>
    <row r="29" spans="2:7" x14ac:dyDescent="0.25">
      <c r="B29" s="3"/>
      <c r="C29" s="4"/>
      <c r="D29" s="4"/>
      <c r="E29" s="4"/>
      <c r="F29" s="4"/>
      <c r="G29" s="5"/>
    </row>
    <row r="30" spans="2:7" x14ac:dyDescent="0.25">
      <c r="B30" s="3"/>
      <c r="C30" s="4"/>
      <c r="D30" s="4"/>
      <c r="E30" s="4"/>
      <c r="F30" s="4"/>
      <c r="G30" s="5"/>
    </row>
    <row r="31" spans="2:7" x14ac:dyDescent="0.25">
      <c r="B31" s="3"/>
      <c r="C31" s="4"/>
      <c r="D31" s="4"/>
      <c r="E31" s="4"/>
      <c r="F31" s="4"/>
      <c r="G31" s="5"/>
    </row>
    <row r="32" spans="2:7" x14ac:dyDescent="0.25">
      <c r="B32" s="3"/>
      <c r="C32" s="4"/>
      <c r="D32" s="4"/>
      <c r="E32" s="4"/>
      <c r="F32" s="4"/>
      <c r="G32" s="5"/>
    </row>
    <row r="33" spans="2:7" x14ac:dyDescent="0.25">
      <c r="B33" s="3"/>
      <c r="C33" s="4"/>
      <c r="D33" s="4"/>
      <c r="E33" s="4"/>
      <c r="F33" s="4"/>
      <c r="G33" s="5"/>
    </row>
    <row r="34" spans="2:7" x14ac:dyDescent="0.25">
      <c r="B34" s="3"/>
      <c r="C34" s="4"/>
      <c r="D34" s="4"/>
      <c r="E34" s="4"/>
      <c r="F34" s="4"/>
      <c r="G34" s="5"/>
    </row>
    <row r="35" spans="2:7" x14ac:dyDescent="0.25">
      <c r="B35" s="3"/>
      <c r="C35" s="4"/>
      <c r="D35" s="4"/>
      <c r="E35" s="4"/>
      <c r="F35" s="4"/>
      <c r="G35" s="5"/>
    </row>
    <row r="36" spans="2:7" ht="15.75" thickBot="1" x14ac:dyDescent="0.3">
      <c r="B36" s="6"/>
      <c r="C36" s="7"/>
      <c r="D36" s="7"/>
      <c r="E36" s="7"/>
      <c r="F36" s="7"/>
      <c r="G36" s="8"/>
    </row>
  </sheetData>
  <mergeCells count="1">
    <mergeCell ref="B15:G15"/>
  </mergeCell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2B455454-2637-4431-B30F-BADCDBC10E82}">
          <x14:formula1>
            <xm:f>PLOTS!F3:F13</xm:f>
          </x14:formula1>
          <xm:sqref>K4:K5</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EE41B-1492-4A25-9CC3-3703BF60EF3E}">
  <sheetPr>
    <tabColor rgb="FF7030A0"/>
  </sheetPr>
  <dimension ref="A1:AG74"/>
  <sheetViews>
    <sheetView zoomScale="85" zoomScaleNormal="85" workbookViewId="0">
      <selection activeCell="M17" sqref="M17"/>
    </sheetView>
  </sheetViews>
  <sheetFormatPr defaultColWidth="8.7109375" defaultRowHeight="15" x14ac:dyDescent="0.25"/>
  <cols>
    <col min="1" max="3" width="8.7109375" style="65"/>
    <col min="4" max="4" width="12.42578125" style="65" customWidth="1"/>
    <col min="5" max="12" width="8.7109375" style="65"/>
    <col min="13" max="13" width="18.140625" style="65" bestFit="1" customWidth="1"/>
    <col min="14" max="19" width="8.7109375" style="65"/>
    <col min="20" max="20" width="17.140625" style="65" customWidth="1"/>
    <col min="21" max="21" width="12.5703125" style="65" bestFit="1" customWidth="1"/>
    <col min="22" max="22" width="13.140625" style="65" bestFit="1" customWidth="1"/>
    <col min="23" max="25" width="8.7109375" style="65"/>
    <col min="26" max="26" width="12" style="65" customWidth="1"/>
    <col min="27" max="28" width="8.7109375" style="65"/>
    <col min="29" max="29" width="12" style="65" customWidth="1"/>
    <col min="30" max="30" width="10.85546875" style="65" customWidth="1"/>
    <col min="31" max="31" width="14.42578125" style="65" customWidth="1"/>
    <col min="32" max="32" width="11.5703125" style="65" customWidth="1"/>
    <col min="33" max="16384" width="8.7109375" style="65"/>
  </cols>
  <sheetData>
    <row r="1" spans="2:33" s="30" customFormat="1" ht="54" customHeight="1" thickBot="1" x14ac:dyDescent="0.3">
      <c r="B1" s="85" t="s">
        <v>146</v>
      </c>
      <c r="C1" s="86" t="s">
        <v>147</v>
      </c>
      <c r="D1" s="88" t="s">
        <v>134</v>
      </c>
      <c r="E1" s="86" t="s">
        <v>133</v>
      </c>
      <c r="G1" s="85" t="s">
        <v>32</v>
      </c>
      <c r="H1" s="86" t="s">
        <v>30</v>
      </c>
      <c r="I1" s="88" t="s">
        <v>33</v>
      </c>
      <c r="J1" s="86" t="s">
        <v>69</v>
      </c>
      <c r="K1" s="31"/>
      <c r="L1" s="85" t="s">
        <v>74</v>
      </c>
      <c r="M1" s="86" t="s">
        <v>143</v>
      </c>
      <c r="N1" s="87" t="s">
        <v>177</v>
      </c>
      <c r="P1" s="69" t="s">
        <v>76</v>
      </c>
      <c r="Q1" s="70" t="s">
        <v>144</v>
      </c>
      <c r="R1" s="61" t="s">
        <v>145</v>
      </c>
      <c r="S1" s="83" t="s">
        <v>71</v>
      </c>
      <c r="T1" s="61" t="s">
        <v>72</v>
      </c>
      <c r="U1" s="70" t="s">
        <v>150</v>
      </c>
      <c r="V1" s="61" t="s">
        <v>151</v>
      </c>
      <c r="W1" s="70" t="s">
        <v>148</v>
      </c>
      <c r="X1" s="61" t="s">
        <v>149</v>
      </c>
      <c r="Y1" s="70" t="s">
        <v>75</v>
      </c>
      <c r="Z1" s="61" t="s">
        <v>152</v>
      </c>
      <c r="AA1" s="70" t="s">
        <v>17</v>
      </c>
      <c r="AB1" s="61" t="s">
        <v>18</v>
      </c>
      <c r="AC1" s="70" t="s">
        <v>80</v>
      </c>
      <c r="AD1" s="61" t="s">
        <v>81</v>
      </c>
      <c r="AE1" s="70" t="s">
        <v>102</v>
      </c>
      <c r="AF1" s="49" t="s">
        <v>193</v>
      </c>
      <c r="AG1" s="49" t="s">
        <v>202</v>
      </c>
    </row>
    <row r="2" spans="2:33" x14ac:dyDescent="0.25">
      <c r="B2" s="89">
        <v>3.5</v>
      </c>
      <c r="C2" s="92">
        <v>3.5</v>
      </c>
      <c r="D2" s="95">
        <v>12</v>
      </c>
      <c r="E2" s="92">
        <v>65</v>
      </c>
      <c r="G2" s="89">
        <v>0.215</v>
      </c>
      <c r="H2" s="92">
        <v>1.383</v>
      </c>
      <c r="I2" s="95" t="s">
        <v>173</v>
      </c>
      <c r="J2" s="92" t="s">
        <v>68</v>
      </c>
      <c r="K2" s="66"/>
      <c r="L2" s="89">
        <v>1</v>
      </c>
      <c r="M2" s="92">
        <v>0.1</v>
      </c>
      <c r="N2" s="98">
        <v>1</v>
      </c>
      <c r="P2" s="71">
        <v>1</v>
      </c>
      <c r="Q2" s="75">
        <v>0</v>
      </c>
      <c r="R2" s="79">
        <v>0.5</v>
      </c>
      <c r="S2" s="71" t="s">
        <v>199</v>
      </c>
      <c r="T2" s="101" t="s">
        <v>132</v>
      </c>
      <c r="U2" s="101">
        <v>0.5</v>
      </c>
      <c r="V2" s="101">
        <v>0.25</v>
      </c>
      <c r="W2" s="101">
        <v>2.5</v>
      </c>
      <c r="X2" s="101">
        <v>2.5</v>
      </c>
      <c r="Y2" s="101">
        <v>0</v>
      </c>
      <c r="Z2" s="101">
        <v>0</v>
      </c>
      <c r="AA2" s="101">
        <v>0</v>
      </c>
      <c r="AB2" s="101">
        <v>9</v>
      </c>
      <c r="AC2" s="101">
        <f>1/1.25</f>
        <v>0.8</v>
      </c>
      <c r="AD2" s="101">
        <v>1.25</v>
      </c>
      <c r="AE2" s="101">
        <f>IF(T2="Alm_Hamre_2018",1.5,369/102)</f>
        <v>3.6176470588235294</v>
      </c>
      <c r="AF2" s="101">
        <f>IF(S2="Clay",AC2,AD2)</f>
        <v>1.25</v>
      </c>
      <c r="AG2" s="101"/>
    </row>
    <row r="3" spans="2:33" x14ac:dyDescent="0.25">
      <c r="B3" s="90">
        <v>3.5</v>
      </c>
      <c r="C3" s="93">
        <v>3.5</v>
      </c>
      <c r="D3" s="96">
        <v>60</v>
      </c>
      <c r="E3" s="93">
        <v>50</v>
      </c>
      <c r="G3" s="90">
        <v>1.1000000000000001</v>
      </c>
      <c r="H3" s="93">
        <v>3</v>
      </c>
      <c r="I3" s="96" t="s">
        <v>174</v>
      </c>
      <c r="J3" s="93" t="s">
        <v>175</v>
      </c>
      <c r="K3" s="66"/>
      <c r="L3" s="90">
        <v>2</v>
      </c>
      <c r="M3" s="93">
        <v>3</v>
      </c>
      <c r="N3" s="99">
        <v>0</v>
      </c>
      <c r="P3" s="72">
        <v>2</v>
      </c>
      <c r="Q3" s="76">
        <f>R2</f>
        <v>0.5</v>
      </c>
      <c r="R3" s="80">
        <v>1.1000000000000001</v>
      </c>
      <c r="S3" s="72" t="s">
        <v>199</v>
      </c>
      <c r="T3" s="102" t="s">
        <v>132</v>
      </c>
      <c r="U3" s="102">
        <v>0.5</v>
      </c>
      <c r="V3" s="102">
        <v>0.25</v>
      </c>
      <c r="W3" s="102">
        <v>2.5</v>
      </c>
      <c r="X3" s="102">
        <v>2.5</v>
      </c>
      <c r="Y3" s="102">
        <v>0</v>
      </c>
      <c r="Z3" s="102">
        <v>0</v>
      </c>
      <c r="AA3" s="102">
        <v>0</v>
      </c>
      <c r="AB3" s="102">
        <v>9</v>
      </c>
      <c r="AC3" s="102">
        <v>0.8</v>
      </c>
      <c r="AD3" s="102">
        <v>1.25</v>
      </c>
      <c r="AE3" s="102">
        <f t="shared" ref="AE3:AE15" si="0">IF(T3="Alm_Hamre_2018",1.5,369/102)</f>
        <v>3.6176470588235294</v>
      </c>
      <c r="AF3" s="102">
        <v>0.8</v>
      </c>
      <c r="AG3" s="102"/>
    </row>
    <row r="4" spans="2:33" x14ac:dyDescent="0.25">
      <c r="B4" s="90"/>
      <c r="C4" s="93"/>
      <c r="D4" s="96"/>
      <c r="E4" s="93"/>
      <c r="G4" s="90">
        <v>1.25</v>
      </c>
      <c r="H4" s="93">
        <v>1.27</v>
      </c>
      <c r="I4" s="96" t="s">
        <v>173</v>
      </c>
      <c r="J4" s="93" t="s">
        <v>175</v>
      </c>
      <c r="K4" s="66"/>
      <c r="L4" s="90">
        <v>3</v>
      </c>
      <c r="M4" s="93">
        <v>3.7</v>
      </c>
      <c r="N4" s="99">
        <v>0</v>
      </c>
      <c r="P4" s="72">
        <v>3</v>
      </c>
      <c r="Q4" s="76">
        <f t="shared" ref="Q4:Q18" si="1">R3</f>
        <v>1.1000000000000001</v>
      </c>
      <c r="R4" s="80">
        <v>2</v>
      </c>
      <c r="S4" s="72" t="s">
        <v>199</v>
      </c>
      <c r="T4" s="102" t="s">
        <v>132</v>
      </c>
      <c r="U4" s="102">
        <v>0.5</v>
      </c>
      <c r="V4" s="102">
        <v>0.25</v>
      </c>
      <c r="W4" s="102">
        <v>2.5</v>
      </c>
      <c r="X4" s="102">
        <v>2.5</v>
      </c>
      <c r="Y4" s="102">
        <v>0</v>
      </c>
      <c r="Z4" s="102">
        <v>0</v>
      </c>
      <c r="AA4" s="102">
        <v>0</v>
      </c>
      <c r="AB4" s="102">
        <v>9</v>
      </c>
      <c r="AC4" s="102">
        <v>0.8</v>
      </c>
      <c r="AD4" s="102">
        <v>1.25</v>
      </c>
      <c r="AE4" s="102">
        <f t="shared" si="0"/>
        <v>3.6176470588235294</v>
      </c>
      <c r="AF4" s="102">
        <v>0.8</v>
      </c>
      <c r="AG4" s="102"/>
    </row>
    <row r="5" spans="2:33" x14ac:dyDescent="0.25">
      <c r="B5" s="90"/>
      <c r="C5" s="93"/>
      <c r="D5" s="96"/>
      <c r="E5" s="93"/>
      <c r="G5" s="90">
        <v>1.35</v>
      </c>
      <c r="H5" s="93">
        <v>1.27</v>
      </c>
      <c r="I5" s="96" t="s">
        <v>173</v>
      </c>
      <c r="J5" s="93" t="s">
        <v>175</v>
      </c>
      <c r="K5" s="66"/>
      <c r="L5" s="90">
        <v>4</v>
      </c>
      <c r="M5" s="93">
        <v>5</v>
      </c>
      <c r="N5" s="99">
        <v>0</v>
      </c>
      <c r="P5" s="72">
        <v>4</v>
      </c>
      <c r="Q5" s="76">
        <f t="shared" si="1"/>
        <v>2</v>
      </c>
      <c r="R5" s="80">
        <v>3.5</v>
      </c>
      <c r="S5" s="72" t="s">
        <v>199</v>
      </c>
      <c r="T5" s="102" t="s">
        <v>132</v>
      </c>
      <c r="U5" s="102">
        <v>0.5</v>
      </c>
      <c r="V5" s="102">
        <v>0.25</v>
      </c>
      <c r="W5" s="102">
        <v>2.5</v>
      </c>
      <c r="X5" s="102">
        <v>2.5</v>
      </c>
      <c r="Y5" s="102">
        <v>0</v>
      </c>
      <c r="Z5" s="102">
        <v>0</v>
      </c>
      <c r="AA5" s="102">
        <v>0</v>
      </c>
      <c r="AB5" s="102">
        <v>9</v>
      </c>
      <c r="AC5" s="102">
        <v>0.8</v>
      </c>
      <c r="AD5" s="102">
        <v>1.25</v>
      </c>
      <c r="AE5" s="102">
        <f t="shared" si="0"/>
        <v>3.6176470588235294</v>
      </c>
      <c r="AF5" s="102">
        <v>0.8</v>
      </c>
      <c r="AG5" s="102"/>
    </row>
    <row r="6" spans="2:33" x14ac:dyDescent="0.25">
      <c r="B6" s="90"/>
      <c r="C6" s="93"/>
      <c r="D6" s="96"/>
      <c r="E6" s="93"/>
      <c r="G6" s="90">
        <v>2</v>
      </c>
      <c r="H6" s="93">
        <v>1.325</v>
      </c>
      <c r="I6" s="96" t="s">
        <v>173</v>
      </c>
      <c r="J6" s="93" t="s">
        <v>68</v>
      </c>
      <c r="K6" s="66"/>
      <c r="L6" s="90">
        <v>5</v>
      </c>
      <c r="M6" s="93">
        <v>6</v>
      </c>
      <c r="N6" s="99">
        <v>0</v>
      </c>
      <c r="P6" s="72">
        <v>5</v>
      </c>
      <c r="Q6" s="76">
        <f t="shared" si="1"/>
        <v>3.5</v>
      </c>
      <c r="R6" s="80">
        <v>4</v>
      </c>
      <c r="S6" s="72" t="s">
        <v>199</v>
      </c>
      <c r="T6" s="102" t="s">
        <v>132</v>
      </c>
      <c r="U6" s="102">
        <v>0.5</v>
      </c>
      <c r="V6" s="102">
        <v>0.25</v>
      </c>
      <c r="W6" s="102">
        <v>2.5</v>
      </c>
      <c r="X6" s="102">
        <v>2.5</v>
      </c>
      <c r="Y6" s="102">
        <v>0</v>
      </c>
      <c r="Z6" s="102">
        <v>0</v>
      </c>
      <c r="AA6" s="102">
        <v>0</v>
      </c>
      <c r="AB6" s="102">
        <v>9</v>
      </c>
      <c r="AC6" s="102">
        <v>0.8</v>
      </c>
      <c r="AD6" s="102">
        <v>1.25</v>
      </c>
      <c r="AE6" s="102">
        <f t="shared" si="0"/>
        <v>3.6176470588235294</v>
      </c>
      <c r="AF6" s="102">
        <v>0.8</v>
      </c>
      <c r="AG6" s="102"/>
    </row>
    <row r="7" spans="2:33" x14ac:dyDescent="0.25">
      <c r="B7" s="90"/>
      <c r="C7" s="93"/>
      <c r="D7" s="96"/>
      <c r="E7" s="93"/>
      <c r="G7" s="90">
        <v>2.7149999999999999</v>
      </c>
      <c r="H7" s="93">
        <v>1.1100000000000001</v>
      </c>
      <c r="I7" s="96" t="s">
        <v>176</v>
      </c>
      <c r="J7" s="93" t="s">
        <v>175</v>
      </c>
      <c r="K7" s="66"/>
      <c r="L7" s="90">
        <v>6</v>
      </c>
      <c r="M7" s="93">
        <v>7.3</v>
      </c>
      <c r="N7" s="99">
        <v>0</v>
      </c>
      <c r="P7" s="72">
        <v>6</v>
      </c>
      <c r="Q7" s="76">
        <f t="shared" si="1"/>
        <v>4</v>
      </c>
      <c r="R7" s="80">
        <v>5</v>
      </c>
      <c r="S7" s="72" t="s">
        <v>199</v>
      </c>
      <c r="T7" s="102" t="s">
        <v>132</v>
      </c>
      <c r="U7" s="102">
        <v>0.5</v>
      </c>
      <c r="V7" s="102">
        <v>0.25</v>
      </c>
      <c r="W7" s="102">
        <v>2.5</v>
      </c>
      <c r="X7" s="102">
        <v>2.5</v>
      </c>
      <c r="Y7" s="102">
        <v>0</v>
      </c>
      <c r="Z7" s="102">
        <v>0</v>
      </c>
      <c r="AA7" s="102">
        <v>0</v>
      </c>
      <c r="AB7" s="102">
        <v>9</v>
      </c>
      <c r="AC7" s="102">
        <v>0.8</v>
      </c>
      <c r="AD7" s="102">
        <v>1.25</v>
      </c>
      <c r="AE7" s="102">
        <f t="shared" si="0"/>
        <v>3.6176470588235294</v>
      </c>
      <c r="AF7" s="102">
        <v>0.8</v>
      </c>
      <c r="AG7" s="102"/>
    </row>
    <row r="8" spans="2:33" x14ac:dyDescent="0.25">
      <c r="B8" s="90"/>
      <c r="C8" s="93"/>
      <c r="D8" s="96"/>
      <c r="E8" s="93"/>
      <c r="G8" s="90">
        <v>2.8149999999999999</v>
      </c>
      <c r="H8" s="93">
        <v>1.23</v>
      </c>
      <c r="I8" s="96" t="s">
        <v>176</v>
      </c>
      <c r="J8" s="93" t="s">
        <v>175</v>
      </c>
      <c r="K8" s="66"/>
      <c r="L8" s="90">
        <v>7</v>
      </c>
      <c r="M8" s="93">
        <v>10</v>
      </c>
      <c r="N8" s="99">
        <v>0</v>
      </c>
      <c r="P8" s="72">
        <v>7</v>
      </c>
      <c r="Q8" s="76">
        <f t="shared" si="1"/>
        <v>5</v>
      </c>
      <c r="R8" s="80">
        <v>5.9</v>
      </c>
      <c r="S8" s="72" t="s">
        <v>199</v>
      </c>
      <c r="T8" s="102" t="s">
        <v>132</v>
      </c>
      <c r="U8" s="102">
        <v>0.5</v>
      </c>
      <c r="V8" s="102">
        <v>0.25</v>
      </c>
      <c r="W8" s="102">
        <v>2.5</v>
      </c>
      <c r="X8" s="102">
        <v>2.5</v>
      </c>
      <c r="Y8" s="102">
        <v>0</v>
      </c>
      <c r="Z8" s="102">
        <v>0</v>
      </c>
      <c r="AA8" s="102">
        <v>0</v>
      </c>
      <c r="AB8" s="102">
        <v>9</v>
      </c>
      <c r="AC8" s="102">
        <v>0.8</v>
      </c>
      <c r="AD8" s="102">
        <v>1.25</v>
      </c>
      <c r="AE8" s="102">
        <f t="shared" si="0"/>
        <v>3.6176470588235294</v>
      </c>
      <c r="AF8" s="102">
        <v>0.8</v>
      </c>
      <c r="AG8" s="102"/>
    </row>
    <row r="9" spans="2:33" x14ac:dyDescent="0.25">
      <c r="B9" s="90"/>
      <c r="C9" s="93"/>
      <c r="D9" s="96"/>
      <c r="E9" s="93"/>
      <c r="G9" s="90">
        <v>2.8849999999999998</v>
      </c>
      <c r="H9" s="93">
        <v>1.1100000000000001</v>
      </c>
      <c r="I9" s="96" t="s">
        <v>176</v>
      </c>
      <c r="J9" s="93" t="s">
        <v>175</v>
      </c>
      <c r="K9" s="66"/>
      <c r="L9" s="90">
        <v>8</v>
      </c>
      <c r="M9" s="93">
        <v>12.93</v>
      </c>
      <c r="N9" s="99">
        <v>0</v>
      </c>
      <c r="P9" s="72">
        <v>8</v>
      </c>
      <c r="Q9" s="76">
        <f t="shared" si="1"/>
        <v>5.9</v>
      </c>
      <c r="R9" s="80">
        <v>10.9</v>
      </c>
      <c r="S9" s="72" t="s">
        <v>199</v>
      </c>
      <c r="T9" s="102" t="s">
        <v>132</v>
      </c>
      <c r="U9" s="102">
        <v>0.5</v>
      </c>
      <c r="V9" s="102">
        <v>0.25</v>
      </c>
      <c r="W9" s="102">
        <v>2.5</v>
      </c>
      <c r="X9" s="102">
        <v>2.5</v>
      </c>
      <c r="Y9" s="102">
        <v>0</v>
      </c>
      <c r="Z9" s="102">
        <v>0</v>
      </c>
      <c r="AA9" s="102">
        <v>0</v>
      </c>
      <c r="AB9" s="102">
        <v>9</v>
      </c>
      <c r="AC9" s="102">
        <v>0.8</v>
      </c>
      <c r="AD9" s="102">
        <v>1.25</v>
      </c>
      <c r="AE9" s="102">
        <f t="shared" si="0"/>
        <v>3.6176470588235294</v>
      </c>
      <c r="AF9" s="102">
        <v>0.8</v>
      </c>
      <c r="AG9" s="102"/>
    </row>
    <row r="10" spans="2:33" x14ac:dyDescent="0.25">
      <c r="B10" s="90"/>
      <c r="C10" s="93"/>
      <c r="D10" s="96"/>
      <c r="E10" s="93"/>
      <c r="G10" s="90">
        <v>2.89</v>
      </c>
      <c r="H10" s="93">
        <v>1.23</v>
      </c>
      <c r="I10" s="96" t="s">
        <v>176</v>
      </c>
      <c r="J10" s="93" t="s">
        <v>175</v>
      </c>
      <c r="K10" s="66"/>
      <c r="L10" s="90">
        <v>9</v>
      </c>
      <c r="M10" s="93">
        <v>17.399999999999999</v>
      </c>
      <c r="N10" s="99">
        <v>0</v>
      </c>
      <c r="P10" s="72">
        <v>9</v>
      </c>
      <c r="Q10" s="76">
        <f t="shared" si="1"/>
        <v>10.9</v>
      </c>
      <c r="R10" s="80">
        <v>14</v>
      </c>
      <c r="S10" s="72" t="s">
        <v>199</v>
      </c>
      <c r="T10" s="102" t="s">
        <v>132</v>
      </c>
      <c r="U10" s="102">
        <v>0.5</v>
      </c>
      <c r="V10" s="102">
        <v>0.25</v>
      </c>
      <c r="W10" s="102">
        <v>2.5</v>
      </c>
      <c r="X10" s="102">
        <v>2.5</v>
      </c>
      <c r="Y10" s="102">
        <v>0</v>
      </c>
      <c r="Z10" s="102">
        <v>0</v>
      </c>
      <c r="AA10" s="102">
        <v>0</v>
      </c>
      <c r="AB10" s="102">
        <v>9</v>
      </c>
      <c r="AC10" s="102">
        <v>0.8</v>
      </c>
      <c r="AD10" s="102">
        <v>1.25</v>
      </c>
      <c r="AE10" s="102">
        <f t="shared" si="0"/>
        <v>3.6176470588235294</v>
      </c>
      <c r="AF10" s="102">
        <v>1.25</v>
      </c>
      <c r="AG10" s="102"/>
    </row>
    <row r="11" spans="2:33" x14ac:dyDescent="0.25">
      <c r="B11" s="90"/>
      <c r="C11" s="93"/>
      <c r="D11" s="96"/>
      <c r="E11" s="93"/>
      <c r="G11" s="90">
        <v>3.165</v>
      </c>
      <c r="H11" s="93">
        <v>1.23</v>
      </c>
      <c r="I11" s="96" t="s">
        <v>176</v>
      </c>
      <c r="J11" s="93" t="s">
        <v>175</v>
      </c>
      <c r="K11" s="66"/>
      <c r="L11" s="90">
        <v>10</v>
      </c>
      <c r="M11" s="93">
        <v>25</v>
      </c>
      <c r="N11" s="99">
        <v>0</v>
      </c>
      <c r="P11" s="72">
        <v>10</v>
      </c>
      <c r="Q11" s="76">
        <f t="shared" si="1"/>
        <v>14</v>
      </c>
      <c r="R11" s="80">
        <v>16.5</v>
      </c>
      <c r="S11" s="72" t="s">
        <v>199</v>
      </c>
      <c r="T11" s="102" t="s">
        <v>132</v>
      </c>
      <c r="U11" s="102">
        <v>0.5</v>
      </c>
      <c r="V11" s="102">
        <v>0.25</v>
      </c>
      <c r="W11" s="102">
        <v>2.5</v>
      </c>
      <c r="X11" s="102">
        <v>2.5</v>
      </c>
      <c r="Y11" s="102">
        <v>0</v>
      </c>
      <c r="Z11" s="102">
        <v>0</v>
      </c>
      <c r="AA11" s="102">
        <v>0</v>
      </c>
      <c r="AB11" s="102">
        <v>9</v>
      </c>
      <c r="AC11" s="102">
        <v>0.8</v>
      </c>
      <c r="AD11" s="102">
        <v>1.25</v>
      </c>
      <c r="AE11" s="102">
        <f t="shared" si="0"/>
        <v>3.6176470588235294</v>
      </c>
      <c r="AF11" s="102">
        <v>1.25</v>
      </c>
      <c r="AG11" s="102"/>
    </row>
    <row r="12" spans="2:33" x14ac:dyDescent="0.25">
      <c r="B12" s="90"/>
      <c r="C12" s="93"/>
      <c r="D12" s="96"/>
      <c r="E12" s="93"/>
      <c r="G12" s="90">
        <v>3.24</v>
      </c>
      <c r="H12" s="93">
        <v>1.23</v>
      </c>
      <c r="I12" s="96" t="s">
        <v>176</v>
      </c>
      <c r="J12" s="93" t="s">
        <v>175</v>
      </c>
      <c r="K12" s="66"/>
      <c r="L12" s="90">
        <v>11</v>
      </c>
      <c r="M12" s="93">
        <v>34</v>
      </c>
      <c r="N12" s="99">
        <v>0</v>
      </c>
      <c r="P12" s="72">
        <v>11</v>
      </c>
      <c r="Q12" s="76">
        <f t="shared" si="1"/>
        <v>16.5</v>
      </c>
      <c r="R12" s="80">
        <v>19.8</v>
      </c>
      <c r="S12" s="72" t="s">
        <v>199</v>
      </c>
      <c r="T12" s="102" t="s">
        <v>132</v>
      </c>
      <c r="U12" s="102">
        <v>0.5</v>
      </c>
      <c r="V12" s="102">
        <v>0.25</v>
      </c>
      <c r="W12" s="102">
        <v>2.5</v>
      </c>
      <c r="X12" s="102">
        <v>2.5</v>
      </c>
      <c r="Y12" s="102">
        <v>0</v>
      </c>
      <c r="Z12" s="102">
        <v>0</v>
      </c>
      <c r="AA12" s="102">
        <v>0</v>
      </c>
      <c r="AB12" s="102">
        <v>9</v>
      </c>
      <c r="AC12" s="102">
        <v>0.8</v>
      </c>
      <c r="AD12" s="102">
        <v>1.25</v>
      </c>
      <c r="AE12" s="102">
        <f t="shared" si="0"/>
        <v>3.6176470588235294</v>
      </c>
      <c r="AF12" s="102">
        <v>1.25</v>
      </c>
      <c r="AG12" s="102"/>
    </row>
    <row r="13" spans="2:33" x14ac:dyDescent="0.25">
      <c r="B13" s="90"/>
      <c r="C13" s="93"/>
      <c r="D13" s="96"/>
      <c r="E13" s="93"/>
      <c r="G13" s="90">
        <v>3.3</v>
      </c>
      <c r="H13" s="93">
        <v>3</v>
      </c>
      <c r="I13" s="96" t="s">
        <v>174</v>
      </c>
      <c r="J13" s="93" t="s">
        <v>175</v>
      </c>
      <c r="K13" s="66"/>
      <c r="L13" s="90">
        <v>12</v>
      </c>
      <c r="M13" s="93">
        <v>51</v>
      </c>
      <c r="N13" s="99">
        <v>0</v>
      </c>
      <c r="P13" s="72">
        <v>12</v>
      </c>
      <c r="Q13" s="76">
        <f t="shared" si="1"/>
        <v>19.8</v>
      </c>
      <c r="R13" s="80">
        <v>30</v>
      </c>
      <c r="S13" s="72" t="s">
        <v>199</v>
      </c>
      <c r="T13" s="102" t="s">
        <v>132</v>
      </c>
      <c r="U13" s="102">
        <v>0.5</v>
      </c>
      <c r="V13" s="102">
        <v>0.25</v>
      </c>
      <c r="W13" s="102">
        <v>2.5</v>
      </c>
      <c r="X13" s="102">
        <v>2.5</v>
      </c>
      <c r="Y13" s="102">
        <v>0</v>
      </c>
      <c r="Z13" s="102">
        <v>0</v>
      </c>
      <c r="AA13" s="102">
        <v>0</v>
      </c>
      <c r="AB13" s="102">
        <v>9</v>
      </c>
      <c r="AC13" s="102">
        <v>0.8</v>
      </c>
      <c r="AD13" s="102">
        <v>1.25</v>
      </c>
      <c r="AE13" s="102">
        <f t="shared" si="0"/>
        <v>3.6176470588235294</v>
      </c>
      <c r="AF13" s="102">
        <v>1.25</v>
      </c>
      <c r="AG13" s="102"/>
    </row>
    <row r="14" spans="2:33" ht="15.75" thickBot="1" x14ac:dyDescent="0.3">
      <c r="B14" s="90"/>
      <c r="C14" s="93"/>
      <c r="D14" s="96"/>
      <c r="E14" s="93"/>
      <c r="G14" s="90">
        <v>3.4</v>
      </c>
      <c r="H14" s="93">
        <v>3</v>
      </c>
      <c r="I14" s="96" t="s">
        <v>174</v>
      </c>
      <c r="J14" s="93" t="s">
        <v>175</v>
      </c>
      <c r="K14" s="66"/>
      <c r="L14" s="91">
        <v>13</v>
      </c>
      <c r="M14" s="94">
        <f>SUM(D2:D36)-5</f>
        <v>67</v>
      </c>
      <c r="N14" s="100">
        <v>0</v>
      </c>
      <c r="P14" s="72">
        <v>13</v>
      </c>
      <c r="Q14" s="76">
        <f t="shared" si="1"/>
        <v>30</v>
      </c>
      <c r="R14" s="80">
        <v>42.8</v>
      </c>
      <c r="S14" s="72" t="s">
        <v>199</v>
      </c>
      <c r="T14" s="102" t="s">
        <v>132</v>
      </c>
      <c r="U14" s="102">
        <v>0.5</v>
      </c>
      <c r="V14" s="102">
        <v>0.25</v>
      </c>
      <c r="W14" s="102">
        <v>2.5</v>
      </c>
      <c r="X14" s="102">
        <v>2.5</v>
      </c>
      <c r="Y14" s="102">
        <v>0</v>
      </c>
      <c r="Z14" s="102">
        <v>0</v>
      </c>
      <c r="AA14" s="102">
        <v>0</v>
      </c>
      <c r="AB14" s="102">
        <v>9</v>
      </c>
      <c r="AC14" s="102">
        <v>0.8</v>
      </c>
      <c r="AD14" s="102">
        <v>1.25</v>
      </c>
      <c r="AE14" s="102">
        <f t="shared" si="0"/>
        <v>3.6176470588235294</v>
      </c>
      <c r="AF14" s="102">
        <v>1.25</v>
      </c>
      <c r="AG14" s="102"/>
    </row>
    <row r="15" spans="2:33" x14ac:dyDescent="0.25">
      <c r="B15" s="90"/>
      <c r="C15" s="93"/>
      <c r="D15" s="96"/>
      <c r="E15" s="93"/>
      <c r="G15" s="90">
        <v>3.6819999999999999</v>
      </c>
      <c r="H15" s="93">
        <v>1.07</v>
      </c>
      <c r="I15" s="96" t="s">
        <v>176</v>
      </c>
      <c r="J15" s="93" t="s">
        <v>175</v>
      </c>
      <c r="K15" s="66"/>
      <c r="P15" s="72">
        <v>14</v>
      </c>
      <c r="Q15" s="76">
        <f t="shared" si="1"/>
        <v>42.8</v>
      </c>
      <c r="R15" s="80">
        <v>47.5</v>
      </c>
      <c r="S15" s="72" t="s">
        <v>199</v>
      </c>
      <c r="T15" s="102" t="s">
        <v>132</v>
      </c>
      <c r="U15" s="102">
        <v>0.5</v>
      </c>
      <c r="V15" s="102">
        <v>0.25</v>
      </c>
      <c r="W15" s="102">
        <v>2.5</v>
      </c>
      <c r="X15" s="102">
        <v>2.5</v>
      </c>
      <c r="Y15" s="102">
        <v>0</v>
      </c>
      <c r="Z15" s="102">
        <v>0</v>
      </c>
      <c r="AA15" s="102">
        <v>0</v>
      </c>
      <c r="AB15" s="102">
        <v>9</v>
      </c>
      <c r="AC15" s="102">
        <v>0.8</v>
      </c>
      <c r="AD15" s="102">
        <v>1.25</v>
      </c>
      <c r="AE15" s="102">
        <f t="shared" si="0"/>
        <v>3.6176470588235294</v>
      </c>
      <c r="AF15" s="102">
        <v>1.25</v>
      </c>
      <c r="AG15" s="102"/>
    </row>
    <row r="16" spans="2:33" x14ac:dyDescent="0.25">
      <c r="B16" s="90"/>
      <c r="C16" s="93"/>
      <c r="D16" s="96"/>
      <c r="E16" s="93"/>
      <c r="G16" s="90">
        <v>3.6970000000000001</v>
      </c>
      <c r="H16" s="93">
        <v>1.07</v>
      </c>
      <c r="I16" s="96" t="s">
        <v>176</v>
      </c>
      <c r="J16" s="93" t="s">
        <v>175</v>
      </c>
      <c r="K16" s="66"/>
      <c r="P16" s="72">
        <v>15</v>
      </c>
      <c r="Q16" s="76">
        <f t="shared" si="1"/>
        <v>47.5</v>
      </c>
      <c r="R16" s="80">
        <v>55</v>
      </c>
      <c r="S16" s="72" t="s">
        <v>199</v>
      </c>
      <c r="T16" s="102" t="s">
        <v>132</v>
      </c>
      <c r="U16" s="102">
        <v>0.5</v>
      </c>
      <c r="V16" s="102">
        <v>0.25</v>
      </c>
      <c r="W16" s="102">
        <v>2.5</v>
      </c>
      <c r="X16" s="102">
        <v>2.5</v>
      </c>
      <c r="Y16" s="102">
        <v>0</v>
      </c>
      <c r="Z16" s="102">
        <v>0</v>
      </c>
      <c r="AA16" s="102">
        <v>0</v>
      </c>
      <c r="AB16" s="102">
        <v>9</v>
      </c>
      <c r="AC16" s="102">
        <v>0.8</v>
      </c>
      <c r="AD16" s="102">
        <v>1.25</v>
      </c>
      <c r="AE16" s="102">
        <v>1.5</v>
      </c>
      <c r="AF16" s="102">
        <v>1.25</v>
      </c>
      <c r="AG16" s="102"/>
    </row>
    <row r="17" spans="1:33" x14ac:dyDescent="0.25">
      <c r="B17" s="90"/>
      <c r="C17" s="93"/>
      <c r="D17" s="96"/>
      <c r="E17" s="93"/>
      <c r="G17" s="90">
        <v>3.722</v>
      </c>
      <c r="H17" s="93">
        <v>1.1399999999999999</v>
      </c>
      <c r="I17" s="96" t="s">
        <v>176</v>
      </c>
      <c r="J17" s="93" t="s">
        <v>175</v>
      </c>
      <c r="K17" s="66"/>
      <c r="P17" s="72">
        <v>16</v>
      </c>
      <c r="Q17" s="76">
        <f t="shared" si="1"/>
        <v>55</v>
      </c>
      <c r="R17" s="80">
        <v>61</v>
      </c>
      <c r="S17" s="72" t="s">
        <v>199</v>
      </c>
      <c r="T17" s="102" t="s">
        <v>132</v>
      </c>
      <c r="U17" s="102">
        <v>0.5</v>
      </c>
      <c r="V17" s="102">
        <v>0.25</v>
      </c>
      <c r="W17" s="102">
        <v>2.5</v>
      </c>
      <c r="X17" s="102">
        <v>2.5</v>
      </c>
      <c r="Y17" s="102">
        <v>0</v>
      </c>
      <c r="Z17" s="102">
        <v>0</v>
      </c>
      <c r="AA17" s="102">
        <v>0</v>
      </c>
      <c r="AB17" s="102">
        <v>9</v>
      </c>
      <c r="AC17" s="102">
        <v>0.8</v>
      </c>
      <c r="AD17" s="102">
        <v>1.25</v>
      </c>
      <c r="AE17" s="102">
        <v>1.5</v>
      </c>
      <c r="AF17" s="102">
        <v>1.25</v>
      </c>
      <c r="AG17" s="102"/>
    </row>
    <row r="18" spans="1:33" x14ac:dyDescent="0.25">
      <c r="B18" s="90"/>
      <c r="C18" s="93"/>
      <c r="D18" s="96"/>
      <c r="E18" s="93"/>
      <c r="G18" s="90">
        <v>4.077</v>
      </c>
      <c r="H18" s="93">
        <v>1.1399999999999999</v>
      </c>
      <c r="I18" s="96" t="s">
        <v>176</v>
      </c>
      <c r="J18" s="93" t="s">
        <v>175</v>
      </c>
      <c r="K18" s="66"/>
      <c r="P18" s="73">
        <v>17</v>
      </c>
      <c r="Q18" s="77">
        <f t="shared" si="1"/>
        <v>61</v>
      </c>
      <c r="R18" s="81">
        <v>80</v>
      </c>
      <c r="S18" s="72" t="s">
        <v>199</v>
      </c>
      <c r="T18" s="102" t="s">
        <v>132</v>
      </c>
      <c r="U18" s="102">
        <v>0.5</v>
      </c>
      <c r="V18" s="102">
        <v>0.25</v>
      </c>
      <c r="W18" s="102">
        <v>2.5</v>
      </c>
      <c r="X18" s="102">
        <v>2.5</v>
      </c>
      <c r="Y18" s="102">
        <v>0</v>
      </c>
      <c r="Z18" s="102">
        <v>0</v>
      </c>
      <c r="AA18" s="102">
        <v>0</v>
      </c>
      <c r="AB18" s="102">
        <v>9</v>
      </c>
      <c r="AC18" s="102">
        <v>0.8</v>
      </c>
      <c r="AD18" s="102">
        <v>1.25</v>
      </c>
      <c r="AE18" s="102">
        <v>1.5</v>
      </c>
      <c r="AF18" s="102">
        <v>1.25</v>
      </c>
      <c r="AG18" s="102"/>
    </row>
    <row r="19" spans="1:33" x14ac:dyDescent="0.25">
      <c r="B19" s="90"/>
      <c r="C19" s="93"/>
      <c r="D19" s="96"/>
      <c r="E19" s="93"/>
      <c r="G19" s="90">
        <v>4.125</v>
      </c>
      <c r="H19" s="93">
        <v>3</v>
      </c>
      <c r="I19" s="96" t="s">
        <v>174</v>
      </c>
      <c r="J19" s="93" t="s">
        <v>175</v>
      </c>
      <c r="K19" s="66"/>
      <c r="P19" s="72"/>
      <c r="Q19" s="76"/>
      <c r="R19" s="80"/>
      <c r="S19" s="72"/>
      <c r="T19" s="102"/>
      <c r="U19" s="102"/>
      <c r="V19" s="102"/>
      <c r="W19" s="102"/>
      <c r="X19" s="102"/>
      <c r="Y19" s="102"/>
      <c r="Z19" s="102"/>
      <c r="AA19" s="102"/>
      <c r="AB19" s="102"/>
      <c r="AC19" s="102"/>
      <c r="AD19" s="102"/>
      <c r="AE19" s="102"/>
      <c r="AF19" s="102"/>
      <c r="AG19" s="102"/>
    </row>
    <row r="20" spans="1:33" x14ac:dyDescent="0.25">
      <c r="B20" s="90"/>
      <c r="C20" s="93"/>
      <c r="D20" s="96"/>
      <c r="E20" s="93"/>
      <c r="G20" s="90">
        <v>5.2</v>
      </c>
      <c r="H20" s="93">
        <v>1.0509999999999999</v>
      </c>
      <c r="I20" s="96" t="s">
        <v>176</v>
      </c>
      <c r="J20" s="93" t="s">
        <v>68</v>
      </c>
      <c r="K20" s="66"/>
      <c r="P20" s="72"/>
      <c r="Q20" s="76"/>
      <c r="R20" s="80"/>
      <c r="S20" s="72"/>
      <c r="T20" s="102"/>
      <c r="U20" s="102"/>
      <c r="V20" s="102"/>
      <c r="W20" s="102"/>
      <c r="X20" s="102"/>
      <c r="Y20" s="102"/>
      <c r="Z20" s="102"/>
      <c r="AA20" s="102"/>
      <c r="AB20" s="102"/>
      <c r="AC20" s="102"/>
      <c r="AD20" s="102"/>
      <c r="AE20" s="102"/>
      <c r="AF20" s="102"/>
      <c r="AG20" s="102"/>
    </row>
    <row r="21" spans="1:33" x14ac:dyDescent="0.25">
      <c r="B21" s="90"/>
      <c r="C21" s="93"/>
      <c r="D21" s="96"/>
      <c r="E21" s="93"/>
      <c r="G21" s="90">
        <v>6.9320000000000004</v>
      </c>
      <c r="H21" s="93">
        <v>1.1599999999999999</v>
      </c>
      <c r="I21" s="96" t="s">
        <v>173</v>
      </c>
      <c r="J21" s="93" t="s">
        <v>175</v>
      </c>
      <c r="K21" s="66"/>
      <c r="P21" s="72"/>
      <c r="Q21" s="76"/>
      <c r="R21" s="80"/>
      <c r="S21" s="72"/>
      <c r="T21" s="102"/>
      <c r="U21" s="102"/>
      <c r="V21" s="102"/>
      <c r="W21" s="102"/>
      <c r="X21" s="102"/>
      <c r="Y21" s="102"/>
      <c r="Z21" s="102"/>
      <c r="AA21" s="102"/>
      <c r="AB21" s="102"/>
      <c r="AC21" s="102"/>
      <c r="AD21" s="102"/>
      <c r="AE21" s="102"/>
      <c r="AF21" s="102"/>
      <c r="AG21" s="102"/>
    </row>
    <row r="22" spans="1:33" x14ac:dyDescent="0.25">
      <c r="B22" s="90"/>
      <c r="C22" s="93"/>
      <c r="D22" s="96"/>
      <c r="E22" s="93"/>
      <c r="G22" s="90">
        <v>7.2880000000000003</v>
      </c>
      <c r="H22" s="93">
        <v>1.1599999999999999</v>
      </c>
      <c r="I22" s="96" t="s">
        <v>173</v>
      </c>
      <c r="J22" s="93" t="s">
        <v>175</v>
      </c>
      <c r="K22" s="66"/>
      <c r="P22" s="72"/>
      <c r="Q22" s="76"/>
      <c r="R22" s="80"/>
      <c r="S22" s="72"/>
      <c r="T22" s="102"/>
      <c r="U22" s="102"/>
      <c r="V22" s="102"/>
      <c r="W22" s="102"/>
      <c r="X22" s="102"/>
      <c r="Y22" s="102"/>
      <c r="Z22" s="102"/>
      <c r="AA22" s="102"/>
      <c r="AB22" s="102"/>
      <c r="AC22" s="102"/>
      <c r="AD22" s="102"/>
      <c r="AE22" s="102"/>
      <c r="AF22" s="102"/>
      <c r="AG22" s="102"/>
    </row>
    <row r="23" spans="1:33" x14ac:dyDescent="0.25">
      <c r="B23" s="90"/>
      <c r="C23" s="93"/>
      <c r="D23" s="96"/>
      <c r="E23" s="93"/>
      <c r="G23" s="90">
        <v>8.6</v>
      </c>
      <c r="H23" s="93">
        <v>0.97599999999999998</v>
      </c>
      <c r="I23" s="96" t="s">
        <v>176</v>
      </c>
      <c r="J23" s="93" t="s">
        <v>68</v>
      </c>
      <c r="K23" s="66"/>
      <c r="P23" s="72"/>
      <c r="Q23" s="76"/>
      <c r="R23" s="80"/>
      <c r="S23" s="72"/>
      <c r="T23" s="102"/>
      <c r="U23" s="102"/>
      <c r="V23" s="102"/>
      <c r="W23" s="102"/>
      <c r="X23" s="102"/>
      <c r="Y23" s="102"/>
      <c r="Z23" s="102"/>
      <c r="AA23" s="102"/>
      <c r="AB23" s="102"/>
      <c r="AC23" s="102"/>
      <c r="AD23" s="102"/>
      <c r="AE23" s="102"/>
      <c r="AF23" s="102"/>
      <c r="AG23" s="102"/>
    </row>
    <row r="24" spans="1:33" x14ac:dyDescent="0.25">
      <c r="B24" s="90"/>
      <c r="C24" s="93"/>
      <c r="D24" s="96"/>
      <c r="E24" s="93"/>
      <c r="G24" s="90">
        <v>12.1</v>
      </c>
      <c r="H24" s="93">
        <v>1.0509999999999999</v>
      </c>
      <c r="I24" s="96" t="s">
        <v>176</v>
      </c>
      <c r="J24" s="93" t="s">
        <v>68</v>
      </c>
      <c r="K24" s="66"/>
      <c r="P24" s="72"/>
      <c r="Q24" s="76"/>
      <c r="R24" s="80"/>
      <c r="S24" s="72"/>
      <c r="T24" s="102"/>
      <c r="U24" s="102"/>
      <c r="V24" s="102"/>
      <c r="W24" s="102"/>
      <c r="X24" s="102"/>
      <c r="Y24" s="102"/>
      <c r="Z24" s="102"/>
      <c r="AA24" s="102"/>
      <c r="AB24" s="102"/>
      <c r="AC24" s="102"/>
      <c r="AD24" s="102"/>
      <c r="AE24" s="102"/>
      <c r="AF24" s="102"/>
      <c r="AG24" s="102"/>
    </row>
    <row r="25" spans="1:33" x14ac:dyDescent="0.25">
      <c r="B25" s="90"/>
      <c r="C25" s="93"/>
      <c r="D25" s="96"/>
      <c r="E25" s="93"/>
      <c r="G25" s="90">
        <v>13.092000000000001</v>
      </c>
      <c r="H25" s="93">
        <v>1.1000000000000001</v>
      </c>
      <c r="I25" s="96" t="s">
        <v>173</v>
      </c>
      <c r="J25" s="93" t="s">
        <v>175</v>
      </c>
      <c r="K25" s="66"/>
      <c r="P25" s="72"/>
      <c r="Q25" s="76"/>
      <c r="R25" s="80"/>
      <c r="S25" s="72"/>
      <c r="T25" s="102"/>
      <c r="U25" s="102"/>
      <c r="V25" s="102"/>
      <c r="W25" s="102"/>
      <c r="X25" s="102"/>
      <c r="Y25" s="102"/>
      <c r="Z25" s="102"/>
      <c r="AA25" s="102"/>
      <c r="AB25" s="102"/>
      <c r="AC25" s="102"/>
      <c r="AD25" s="102"/>
      <c r="AE25" s="102"/>
      <c r="AF25" s="102"/>
      <c r="AG25" s="102"/>
    </row>
    <row r="26" spans="1:33" x14ac:dyDescent="0.25">
      <c r="B26" s="90"/>
      <c r="C26" s="93"/>
      <c r="D26" s="96"/>
      <c r="E26" s="93"/>
      <c r="G26" s="90">
        <v>13.448</v>
      </c>
      <c r="H26" s="93">
        <v>1.1000000000000001</v>
      </c>
      <c r="I26" s="96" t="s">
        <v>173</v>
      </c>
      <c r="J26" s="93" t="s">
        <v>175</v>
      </c>
      <c r="K26" s="66"/>
      <c r="P26" s="72"/>
      <c r="Q26" s="76"/>
      <c r="R26" s="80"/>
      <c r="S26" s="72"/>
      <c r="T26" s="102"/>
      <c r="U26" s="102"/>
      <c r="V26" s="102"/>
      <c r="W26" s="102"/>
      <c r="X26" s="102"/>
      <c r="Y26" s="102"/>
      <c r="Z26" s="102"/>
      <c r="AA26" s="102"/>
      <c r="AB26" s="102"/>
      <c r="AC26" s="102"/>
      <c r="AD26" s="102"/>
      <c r="AE26" s="102"/>
      <c r="AF26" s="102"/>
      <c r="AG26" s="102"/>
    </row>
    <row r="27" spans="1:33" x14ac:dyDescent="0.25">
      <c r="B27" s="90"/>
      <c r="C27" s="93"/>
      <c r="D27" s="96"/>
      <c r="E27" s="93"/>
      <c r="G27" s="90">
        <v>15</v>
      </c>
      <c r="H27" s="93">
        <v>1.524</v>
      </c>
      <c r="I27" s="96" t="s">
        <v>173</v>
      </c>
      <c r="J27" s="93" t="s">
        <v>68</v>
      </c>
      <c r="K27" s="66"/>
      <c r="P27" s="72"/>
      <c r="Q27" s="76"/>
      <c r="R27" s="80"/>
      <c r="S27" s="72"/>
      <c r="T27" s="102"/>
      <c r="U27" s="102"/>
      <c r="V27" s="102"/>
      <c r="W27" s="102"/>
      <c r="X27" s="102"/>
      <c r="Y27" s="102"/>
      <c r="Z27" s="102"/>
      <c r="AA27" s="102"/>
      <c r="AB27" s="102"/>
      <c r="AC27" s="102"/>
      <c r="AD27" s="102"/>
      <c r="AE27" s="102"/>
      <c r="AF27" s="102"/>
      <c r="AG27" s="102"/>
    </row>
    <row r="28" spans="1:33" x14ac:dyDescent="0.25">
      <c r="B28" s="90"/>
      <c r="C28" s="93"/>
      <c r="D28" s="96"/>
      <c r="E28" s="93"/>
      <c r="G28" s="90">
        <v>17</v>
      </c>
      <c r="H28" s="93">
        <v>2</v>
      </c>
      <c r="I28" s="96" t="s">
        <v>174</v>
      </c>
      <c r="J28" s="93" t="s">
        <v>175</v>
      </c>
      <c r="K28" s="66"/>
      <c r="P28" s="72"/>
      <c r="Q28" s="76"/>
      <c r="R28" s="80"/>
      <c r="S28" s="72"/>
      <c r="T28" s="102"/>
      <c r="U28" s="102"/>
      <c r="V28" s="102"/>
      <c r="W28" s="102"/>
      <c r="X28" s="102"/>
      <c r="Y28" s="102"/>
      <c r="Z28" s="102"/>
      <c r="AA28" s="102"/>
      <c r="AB28" s="102"/>
      <c r="AC28" s="102"/>
      <c r="AD28" s="102"/>
      <c r="AE28" s="102"/>
      <c r="AF28" s="102"/>
      <c r="AG28" s="102"/>
    </row>
    <row r="29" spans="1:33" x14ac:dyDescent="0.25">
      <c r="A29" s="66"/>
      <c r="B29" s="90"/>
      <c r="C29" s="93"/>
      <c r="D29" s="96"/>
      <c r="E29" s="93"/>
      <c r="G29" s="90">
        <v>19</v>
      </c>
      <c r="H29" s="93">
        <v>1.145</v>
      </c>
      <c r="I29" s="96" t="s">
        <v>176</v>
      </c>
      <c r="J29" s="93" t="s">
        <v>68</v>
      </c>
      <c r="K29" s="66"/>
      <c r="P29" s="72"/>
      <c r="Q29" s="76"/>
      <c r="R29" s="80"/>
      <c r="S29" s="72"/>
      <c r="T29" s="102"/>
      <c r="U29" s="102"/>
      <c r="V29" s="102"/>
      <c r="W29" s="102"/>
      <c r="X29" s="102"/>
      <c r="Y29" s="102"/>
      <c r="Z29" s="102"/>
      <c r="AA29" s="102"/>
      <c r="AB29" s="102"/>
      <c r="AC29" s="102"/>
      <c r="AD29" s="102"/>
      <c r="AE29" s="102"/>
      <c r="AF29" s="102"/>
      <c r="AG29" s="102"/>
    </row>
    <row r="30" spans="1:33" x14ac:dyDescent="0.25">
      <c r="A30" s="66"/>
      <c r="B30" s="90"/>
      <c r="C30" s="93"/>
      <c r="D30" s="96"/>
      <c r="E30" s="93"/>
      <c r="G30" s="90">
        <v>21.8</v>
      </c>
      <c r="H30" s="93">
        <v>1.4</v>
      </c>
      <c r="I30" s="96" t="s">
        <v>173</v>
      </c>
      <c r="J30" s="93" t="s">
        <v>175</v>
      </c>
      <c r="K30" s="66"/>
      <c r="P30" s="72"/>
      <c r="Q30" s="76"/>
      <c r="R30" s="80"/>
      <c r="S30" s="72"/>
      <c r="T30" s="102"/>
      <c r="U30" s="102"/>
      <c r="V30" s="102"/>
      <c r="W30" s="102"/>
      <c r="X30" s="102"/>
      <c r="Y30" s="102"/>
      <c r="Z30" s="102"/>
      <c r="AA30" s="102"/>
      <c r="AB30" s="102"/>
      <c r="AC30" s="102"/>
      <c r="AD30" s="102"/>
      <c r="AE30" s="102"/>
      <c r="AF30" s="102"/>
      <c r="AG30" s="102"/>
    </row>
    <row r="31" spans="1:33" x14ac:dyDescent="0.25">
      <c r="A31" s="66"/>
      <c r="B31" s="90"/>
      <c r="C31" s="93"/>
      <c r="D31" s="96"/>
      <c r="E31" s="93"/>
      <c r="G31" s="90">
        <v>22.2</v>
      </c>
      <c r="H31" s="93">
        <v>1.4</v>
      </c>
      <c r="I31" s="96" t="s">
        <v>173</v>
      </c>
      <c r="J31" s="93" t="s">
        <v>175</v>
      </c>
      <c r="K31" s="66"/>
      <c r="P31" s="72"/>
      <c r="Q31" s="76"/>
      <c r="R31" s="80"/>
      <c r="S31" s="72"/>
      <c r="T31" s="102"/>
      <c r="U31" s="102"/>
      <c r="V31" s="102"/>
      <c r="W31" s="102"/>
      <c r="X31" s="102"/>
      <c r="Y31" s="102"/>
      <c r="Z31" s="102"/>
      <c r="AA31" s="102"/>
      <c r="AB31" s="102"/>
      <c r="AC31" s="102"/>
      <c r="AD31" s="102"/>
      <c r="AE31" s="102"/>
      <c r="AF31" s="102"/>
      <c r="AG31" s="102"/>
    </row>
    <row r="32" spans="1:33" x14ac:dyDescent="0.25">
      <c r="A32" s="66"/>
      <c r="B32" s="90"/>
      <c r="C32" s="93"/>
      <c r="D32" s="96"/>
      <c r="E32" s="93"/>
      <c r="G32" s="90">
        <v>23</v>
      </c>
      <c r="H32" s="93">
        <v>1.143</v>
      </c>
      <c r="I32" s="96" t="s">
        <v>176</v>
      </c>
      <c r="J32" s="93" t="s">
        <v>68</v>
      </c>
      <c r="K32" s="66"/>
      <c r="P32" s="72"/>
      <c r="Q32" s="76"/>
      <c r="R32" s="80"/>
      <c r="S32" s="72"/>
      <c r="T32" s="102"/>
      <c r="U32" s="102"/>
      <c r="V32" s="102"/>
      <c r="W32" s="102"/>
      <c r="X32" s="102"/>
      <c r="Y32" s="102"/>
      <c r="Z32" s="102"/>
      <c r="AA32" s="102"/>
      <c r="AB32" s="102"/>
      <c r="AC32" s="102"/>
      <c r="AD32" s="102"/>
      <c r="AE32" s="102"/>
      <c r="AF32" s="102"/>
      <c r="AG32" s="102"/>
    </row>
    <row r="33" spans="1:33" x14ac:dyDescent="0.25">
      <c r="A33" s="66"/>
      <c r="B33" s="90"/>
      <c r="C33" s="93"/>
      <c r="D33" s="96"/>
      <c r="E33" s="93"/>
      <c r="G33" s="90">
        <v>27</v>
      </c>
      <c r="H33" s="93">
        <v>1.048</v>
      </c>
      <c r="I33" s="96" t="s">
        <v>176</v>
      </c>
      <c r="J33" s="93" t="s">
        <v>68</v>
      </c>
      <c r="K33" s="66"/>
      <c r="P33" s="72"/>
      <c r="Q33" s="76"/>
      <c r="R33" s="80"/>
      <c r="S33" s="72"/>
      <c r="T33" s="102"/>
      <c r="U33" s="102"/>
      <c r="V33" s="102"/>
      <c r="W33" s="102"/>
      <c r="X33" s="102"/>
      <c r="Y33" s="102"/>
      <c r="Z33" s="102"/>
      <c r="AA33" s="102"/>
      <c r="AB33" s="102"/>
      <c r="AC33" s="102"/>
      <c r="AD33" s="102"/>
      <c r="AE33" s="102"/>
      <c r="AF33" s="102"/>
      <c r="AG33" s="102"/>
    </row>
    <row r="34" spans="1:33" x14ac:dyDescent="0.25">
      <c r="A34" s="66"/>
      <c r="B34" s="90"/>
      <c r="C34" s="93"/>
      <c r="D34" s="96"/>
      <c r="E34" s="93"/>
      <c r="G34" s="90">
        <v>31</v>
      </c>
      <c r="H34" s="93">
        <v>1.18</v>
      </c>
      <c r="I34" s="96" t="s">
        <v>176</v>
      </c>
      <c r="J34" s="93" t="s">
        <v>68</v>
      </c>
      <c r="K34" s="66"/>
      <c r="P34" s="72"/>
      <c r="Q34" s="76"/>
      <c r="R34" s="80"/>
      <c r="S34" s="72"/>
      <c r="T34" s="102"/>
      <c r="U34" s="102"/>
      <c r="V34" s="102"/>
      <c r="W34" s="102"/>
      <c r="X34" s="102"/>
      <c r="Y34" s="102"/>
      <c r="Z34" s="102"/>
      <c r="AA34" s="102"/>
      <c r="AB34" s="102"/>
      <c r="AC34" s="102"/>
      <c r="AD34" s="102"/>
      <c r="AE34" s="102"/>
      <c r="AF34" s="102"/>
      <c r="AG34" s="102"/>
    </row>
    <row r="35" spans="1:33" x14ac:dyDescent="0.25">
      <c r="A35" s="66"/>
      <c r="B35" s="90"/>
      <c r="C35" s="93"/>
      <c r="D35" s="96"/>
      <c r="E35" s="93"/>
      <c r="G35" s="90"/>
      <c r="H35" s="93"/>
      <c r="I35" s="96"/>
      <c r="J35" s="93"/>
      <c r="K35" s="66"/>
      <c r="P35" s="73"/>
      <c r="Q35" s="77"/>
      <c r="R35" s="81"/>
      <c r="S35" s="72"/>
      <c r="T35" s="102"/>
      <c r="U35" s="102"/>
      <c r="V35" s="102"/>
      <c r="W35" s="102"/>
      <c r="X35" s="102"/>
      <c r="Y35" s="102"/>
      <c r="Z35" s="102"/>
      <c r="AA35" s="102"/>
      <c r="AB35" s="102"/>
      <c r="AC35" s="102"/>
      <c r="AD35" s="102"/>
      <c r="AE35" s="102"/>
      <c r="AF35" s="102"/>
      <c r="AG35" s="102"/>
    </row>
    <row r="36" spans="1:33" x14ac:dyDescent="0.25">
      <c r="A36" s="66"/>
      <c r="B36" s="90"/>
      <c r="C36" s="93"/>
      <c r="D36" s="96"/>
      <c r="E36" s="93"/>
      <c r="G36" s="90"/>
      <c r="H36" s="93"/>
      <c r="I36" s="96"/>
      <c r="J36" s="93"/>
      <c r="K36" s="66"/>
      <c r="P36" s="72"/>
      <c r="Q36" s="76"/>
      <c r="R36" s="80"/>
      <c r="S36" s="72"/>
      <c r="T36" s="102"/>
      <c r="U36" s="102"/>
      <c r="V36" s="102"/>
      <c r="W36" s="102"/>
      <c r="X36" s="102"/>
      <c r="Y36" s="102"/>
      <c r="Z36" s="102"/>
      <c r="AA36" s="102"/>
      <c r="AB36" s="102"/>
      <c r="AC36" s="102"/>
      <c r="AD36" s="102"/>
      <c r="AE36" s="102"/>
      <c r="AF36" s="102"/>
      <c r="AG36" s="102"/>
    </row>
    <row r="37" spans="1:33" x14ac:dyDescent="0.25">
      <c r="A37" s="66"/>
      <c r="B37" s="90"/>
      <c r="C37" s="93"/>
      <c r="D37" s="96"/>
      <c r="E37" s="93"/>
      <c r="G37" s="90"/>
      <c r="H37" s="93"/>
      <c r="I37" s="96"/>
      <c r="J37" s="93"/>
      <c r="K37" s="66"/>
      <c r="P37" s="72"/>
      <c r="Q37" s="76"/>
      <c r="R37" s="80"/>
      <c r="S37" s="72"/>
      <c r="T37" s="102"/>
      <c r="U37" s="102"/>
      <c r="V37" s="102"/>
      <c r="W37" s="102"/>
      <c r="X37" s="102"/>
      <c r="Y37" s="102"/>
      <c r="Z37" s="102"/>
      <c r="AA37" s="102"/>
      <c r="AB37" s="102"/>
      <c r="AC37" s="102"/>
      <c r="AD37" s="102"/>
      <c r="AE37" s="102"/>
      <c r="AF37" s="102"/>
      <c r="AG37" s="102"/>
    </row>
    <row r="38" spans="1:33" x14ac:dyDescent="0.25">
      <c r="A38" s="66"/>
      <c r="B38" s="90"/>
      <c r="C38" s="93"/>
      <c r="D38" s="96"/>
      <c r="E38" s="93"/>
      <c r="G38" s="90"/>
      <c r="H38" s="93"/>
      <c r="I38" s="96"/>
      <c r="J38" s="93"/>
      <c r="K38" s="66"/>
      <c r="P38" s="72"/>
      <c r="Q38" s="76"/>
      <c r="R38" s="80"/>
      <c r="S38" s="72"/>
      <c r="T38" s="102"/>
      <c r="U38" s="102"/>
      <c r="V38" s="102"/>
      <c r="W38" s="102"/>
      <c r="X38" s="102"/>
      <c r="Y38" s="102"/>
      <c r="Z38" s="102"/>
      <c r="AA38" s="102"/>
      <c r="AB38" s="102"/>
      <c r="AC38" s="102"/>
      <c r="AD38" s="102"/>
      <c r="AE38" s="102"/>
      <c r="AF38" s="102"/>
      <c r="AG38" s="102"/>
    </row>
    <row r="39" spans="1:33" x14ac:dyDescent="0.25">
      <c r="A39" s="66"/>
      <c r="B39" s="90"/>
      <c r="C39" s="93"/>
      <c r="D39" s="96"/>
      <c r="E39" s="93"/>
      <c r="G39" s="90"/>
      <c r="H39" s="93"/>
      <c r="I39" s="96"/>
      <c r="J39" s="93"/>
      <c r="K39" s="66"/>
      <c r="P39" s="72"/>
      <c r="Q39" s="76"/>
      <c r="R39" s="80"/>
      <c r="S39" s="72"/>
      <c r="T39" s="102"/>
      <c r="U39" s="102"/>
      <c r="V39" s="102"/>
      <c r="W39" s="102"/>
      <c r="X39" s="102"/>
      <c r="Y39" s="102"/>
      <c r="Z39" s="102"/>
      <c r="AA39" s="102"/>
      <c r="AB39" s="102"/>
      <c r="AC39" s="102"/>
      <c r="AD39" s="102"/>
      <c r="AE39" s="102"/>
      <c r="AF39" s="102"/>
      <c r="AG39" s="102"/>
    </row>
    <row r="40" spans="1:33" x14ac:dyDescent="0.25">
      <c r="A40" s="66"/>
      <c r="B40" s="90"/>
      <c r="C40" s="93"/>
      <c r="D40" s="96"/>
      <c r="E40" s="93"/>
      <c r="G40" s="90"/>
      <c r="H40" s="93"/>
      <c r="I40" s="96"/>
      <c r="J40" s="93"/>
      <c r="K40" s="66"/>
      <c r="P40" s="72"/>
      <c r="Q40" s="76"/>
      <c r="R40" s="80"/>
      <c r="S40" s="72"/>
      <c r="T40" s="102"/>
      <c r="U40" s="102"/>
      <c r="V40" s="102"/>
      <c r="W40" s="102"/>
      <c r="X40" s="102"/>
      <c r="Y40" s="102"/>
      <c r="Z40" s="102"/>
      <c r="AA40" s="102"/>
      <c r="AB40" s="102"/>
      <c r="AC40" s="102"/>
      <c r="AD40" s="102"/>
      <c r="AE40" s="102"/>
      <c r="AF40" s="102"/>
      <c r="AG40" s="102"/>
    </row>
    <row r="41" spans="1:33" x14ac:dyDescent="0.25">
      <c r="A41" s="66"/>
      <c r="B41" s="90"/>
      <c r="C41" s="93"/>
      <c r="D41" s="96"/>
      <c r="E41" s="93"/>
      <c r="G41" s="90"/>
      <c r="H41" s="93"/>
      <c r="I41" s="96"/>
      <c r="J41" s="93"/>
      <c r="K41" s="66"/>
      <c r="P41" s="72"/>
      <c r="Q41" s="76"/>
      <c r="R41" s="80"/>
      <c r="S41" s="72"/>
      <c r="T41" s="102"/>
      <c r="U41" s="102"/>
      <c r="V41" s="102"/>
      <c r="W41" s="102"/>
      <c r="X41" s="102"/>
      <c r="Y41" s="102"/>
      <c r="Z41" s="102"/>
      <c r="AA41" s="102"/>
      <c r="AB41" s="102"/>
      <c r="AC41" s="102"/>
      <c r="AD41" s="102"/>
      <c r="AE41" s="102"/>
      <c r="AF41" s="102"/>
      <c r="AG41" s="102"/>
    </row>
    <row r="42" spans="1:33" x14ac:dyDescent="0.25">
      <c r="A42" s="66"/>
      <c r="B42" s="90"/>
      <c r="C42" s="93"/>
      <c r="D42" s="96"/>
      <c r="E42" s="93"/>
      <c r="G42" s="90"/>
      <c r="H42" s="93"/>
      <c r="I42" s="96"/>
      <c r="J42" s="93"/>
      <c r="K42" s="66"/>
      <c r="P42" s="72"/>
      <c r="Q42" s="76"/>
      <c r="R42" s="80"/>
      <c r="S42" s="72"/>
      <c r="T42" s="102"/>
      <c r="U42" s="102"/>
      <c r="V42" s="102"/>
      <c r="W42" s="102"/>
      <c r="X42" s="102"/>
      <c r="Y42" s="102"/>
      <c r="Z42" s="102"/>
      <c r="AA42" s="102"/>
      <c r="AB42" s="102"/>
      <c r="AC42" s="102"/>
      <c r="AD42" s="102"/>
      <c r="AE42" s="102"/>
      <c r="AF42" s="102"/>
      <c r="AG42" s="102"/>
    </row>
    <row r="43" spans="1:33" x14ac:dyDescent="0.25">
      <c r="A43" s="66"/>
      <c r="B43" s="90"/>
      <c r="C43" s="93"/>
      <c r="D43" s="96"/>
      <c r="E43" s="93"/>
      <c r="G43" s="90"/>
      <c r="H43" s="93"/>
      <c r="I43" s="96"/>
      <c r="J43" s="93"/>
      <c r="K43" s="66"/>
      <c r="P43" s="72"/>
      <c r="Q43" s="76"/>
      <c r="R43" s="80"/>
      <c r="S43" s="72"/>
      <c r="T43" s="102"/>
      <c r="U43" s="102"/>
      <c r="V43" s="102"/>
      <c r="W43" s="102"/>
      <c r="X43" s="102"/>
      <c r="Y43" s="102"/>
      <c r="Z43" s="102"/>
      <c r="AA43" s="102"/>
      <c r="AB43" s="102"/>
      <c r="AC43" s="102"/>
      <c r="AD43" s="102"/>
      <c r="AE43" s="102"/>
      <c r="AF43" s="102"/>
      <c r="AG43" s="102"/>
    </row>
    <row r="44" spans="1:33" x14ac:dyDescent="0.25">
      <c r="A44" s="66"/>
      <c r="B44" s="90"/>
      <c r="C44" s="93"/>
      <c r="D44" s="96"/>
      <c r="E44" s="93"/>
      <c r="G44" s="90"/>
      <c r="H44" s="93"/>
      <c r="I44" s="96"/>
      <c r="J44" s="93"/>
      <c r="K44" s="66"/>
      <c r="P44" s="72"/>
      <c r="Q44" s="76"/>
      <c r="R44" s="80"/>
      <c r="S44" s="72"/>
      <c r="T44" s="102"/>
      <c r="U44" s="102"/>
      <c r="V44" s="102"/>
      <c r="W44" s="102"/>
      <c r="X44" s="102"/>
      <c r="Y44" s="102"/>
      <c r="Z44" s="102"/>
      <c r="AA44" s="102"/>
      <c r="AB44" s="102"/>
      <c r="AC44" s="102"/>
      <c r="AD44" s="102"/>
      <c r="AE44" s="102"/>
      <c r="AF44" s="102"/>
      <c r="AG44" s="102"/>
    </row>
    <row r="45" spans="1:33" x14ac:dyDescent="0.25">
      <c r="A45" s="66"/>
      <c r="B45" s="90"/>
      <c r="C45" s="93"/>
      <c r="D45" s="96"/>
      <c r="E45" s="93"/>
      <c r="G45" s="90"/>
      <c r="H45" s="93"/>
      <c r="I45" s="96"/>
      <c r="J45" s="93"/>
      <c r="K45" s="66"/>
      <c r="P45" s="72"/>
      <c r="Q45" s="76"/>
      <c r="R45" s="80"/>
      <c r="S45" s="72"/>
      <c r="T45" s="102"/>
      <c r="U45" s="102"/>
      <c r="V45" s="102"/>
      <c r="W45" s="102"/>
      <c r="X45" s="102"/>
      <c r="Y45" s="102"/>
      <c r="Z45" s="102"/>
      <c r="AA45" s="102"/>
      <c r="AB45" s="102"/>
      <c r="AC45" s="102"/>
      <c r="AD45" s="102"/>
      <c r="AE45" s="102"/>
      <c r="AF45" s="102"/>
      <c r="AG45" s="102"/>
    </row>
    <row r="46" spans="1:33" x14ac:dyDescent="0.25">
      <c r="A46" s="66"/>
      <c r="B46" s="90"/>
      <c r="C46" s="93"/>
      <c r="D46" s="96"/>
      <c r="E46" s="93"/>
      <c r="G46" s="90"/>
      <c r="H46" s="93"/>
      <c r="I46" s="96"/>
      <c r="J46" s="93"/>
      <c r="K46" s="66"/>
      <c r="P46" s="72"/>
      <c r="Q46" s="76"/>
      <c r="R46" s="80"/>
      <c r="S46" s="72"/>
      <c r="T46" s="102"/>
      <c r="U46" s="102"/>
      <c r="V46" s="102"/>
      <c r="W46" s="102"/>
      <c r="X46" s="102"/>
      <c r="Y46" s="102"/>
      <c r="Z46" s="102"/>
      <c r="AA46" s="102"/>
      <c r="AB46" s="102"/>
      <c r="AC46" s="102"/>
      <c r="AD46" s="102"/>
      <c r="AE46" s="102"/>
      <c r="AF46" s="102"/>
      <c r="AG46" s="102"/>
    </row>
    <row r="47" spans="1:33" x14ac:dyDescent="0.25">
      <c r="A47" s="66"/>
      <c r="B47" s="90"/>
      <c r="C47" s="93"/>
      <c r="D47" s="96"/>
      <c r="E47" s="93"/>
      <c r="G47" s="90"/>
      <c r="H47" s="93"/>
      <c r="I47" s="96"/>
      <c r="J47" s="93"/>
      <c r="K47" s="66"/>
      <c r="P47" s="72"/>
      <c r="Q47" s="76"/>
      <c r="R47" s="80"/>
      <c r="S47" s="72"/>
      <c r="T47" s="102"/>
      <c r="U47" s="102"/>
      <c r="V47" s="102"/>
      <c r="W47" s="102"/>
      <c r="X47" s="102"/>
      <c r="Y47" s="102"/>
      <c r="Z47" s="102"/>
      <c r="AA47" s="102"/>
      <c r="AB47" s="102"/>
      <c r="AC47" s="102"/>
      <c r="AD47" s="102"/>
      <c r="AE47" s="102"/>
      <c r="AF47" s="102"/>
      <c r="AG47" s="102"/>
    </row>
    <row r="48" spans="1:33" x14ac:dyDescent="0.25">
      <c r="A48" s="66"/>
      <c r="B48" s="90"/>
      <c r="C48" s="93"/>
      <c r="D48" s="96"/>
      <c r="E48" s="93"/>
      <c r="G48" s="90"/>
      <c r="H48" s="93"/>
      <c r="I48" s="96"/>
      <c r="J48" s="93"/>
      <c r="K48" s="66"/>
      <c r="P48" s="72"/>
      <c r="Q48" s="76"/>
      <c r="R48" s="80"/>
      <c r="S48" s="72"/>
      <c r="T48" s="102"/>
      <c r="U48" s="102"/>
      <c r="V48" s="102"/>
      <c r="W48" s="102"/>
      <c r="X48" s="102"/>
      <c r="Y48" s="102"/>
      <c r="Z48" s="102"/>
      <c r="AA48" s="102"/>
      <c r="AB48" s="102"/>
      <c r="AC48" s="102"/>
      <c r="AD48" s="102"/>
      <c r="AE48" s="102"/>
      <c r="AF48" s="102"/>
      <c r="AG48" s="102"/>
    </row>
    <row r="49" spans="1:33" x14ac:dyDescent="0.25">
      <c r="A49" s="66"/>
      <c r="B49" s="90"/>
      <c r="C49" s="93"/>
      <c r="D49" s="96"/>
      <c r="E49" s="93"/>
      <c r="G49" s="90"/>
      <c r="H49" s="93"/>
      <c r="I49" s="96"/>
      <c r="J49" s="93"/>
      <c r="K49" s="66"/>
      <c r="P49" s="72"/>
      <c r="Q49" s="76"/>
      <c r="R49" s="80"/>
      <c r="S49" s="72"/>
      <c r="T49" s="102"/>
      <c r="U49" s="102"/>
      <c r="V49" s="102"/>
      <c r="W49" s="102"/>
      <c r="X49" s="102"/>
      <c r="Y49" s="102"/>
      <c r="Z49" s="102"/>
      <c r="AA49" s="102"/>
      <c r="AB49" s="102"/>
      <c r="AC49" s="102"/>
      <c r="AD49" s="102"/>
      <c r="AE49" s="102"/>
      <c r="AF49" s="102"/>
      <c r="AG49" s="102"/>
    </row>
    <row r="50" spans="1:33" x14ac:dyDescent="0.25">
      <c r="A50" s="66"/>
      <c r="B50" s="90"/>
      <c r="C50" s="93"/>
      <c r="D50" s="96"/>
      <c r="E50" s="93"/>
      <c r="G50" s="90"/>
      <c r="H50" s="93"/>
      <c r="I50" s="96"/>
      <c r="J50" s="93"/>
      <c r="K50" s="66"/>
      <c r="P50" s="72"/>
      <c r="Q50" s="76"/>
      <c r="R50" s="80"/>
      <c r="S50" s="72"/>
      <c r="T50" s="102"/>
      <c r="U50" s="102"/>
      <c r="V50" s="102"/>
      <c r="W50" s="102"/>
      <c r="X50" s="102"/>
      <c r="Y50" s="102"/>
      <c r="Z50" s="102"/>
      <c r="AA50" s="102"/>
      <c r="AB50" s="102"/>
      <c r="AC50" s="102"/>
      <c r="AD50" s="102"/>
      <c r="AE50" s="102"/>
      <c r="AF50" s="102"/>
      <c r="AG50" s="102"/>
    </row>
    <row r="51" spans="1:33" ht="15.75" thickBot="1" x14ac:dyDescent="0.3">
      <c r="A51" s="66"/>
      <c r="B51" s="91"/>
      <c r="C51" s="94"/>
      <c r="D51" s="97"/>
      <c r="E51" s="94"/>
      <c r="G51" s="91"/>
      <c r="H51" s="94"/>
      <c r="I51" s="97"/>
      <c r="J51" s="94"/>
      <c r="K51" s="66"/>
      <c r="P51" s="74"/>
      <c r="Q51" s="78"/>
      <c r="R51" s="82"/>
      <c r="S51" s="74"/>
      <c r="T51" s="103"/>
      <c r="U51" s="103"/>
      <c r="V51" s="103"/>
      <c r="W51" s="103"/>
      <c r="X51" s="103"/>
      <c r="Y51" s="103"/>
      <c r="Z51" s="103"/>
      <c r="AA51" s="103"/>
      <c r="AB51" s="103"/>
      <c r="AC51" s="103"/>
      <c r="AD51" s="103"/>
      <c r="AE51" s="103"/>
      <c r="AF51" s="103"/>
      <c r="AG51" s="103"/>
    </row>
    <row r="52" spans="1:33" x14ac:dyDescent="0.25">
      <c r="A52" s="66"/>
      <c r="B52" s="66"/>
      <c r="C52" s="66"/>
      <c r="D52" s="66"/>
      <c r="E52" s="66"/>
      <c r="G52" s="66"/>
      <c r="H52" s="66"/>
      <c r="I52" s="66"/>
      <c r="J52" s="66"/>
      <c r="K52" s="66"/>
    </row>
    <row r="53" spans="1:33" x14ac:dyDescent="0.25">
      <c r="A53" s="66"/>
      <c r="B53" s="66"/>
      <c r="C53" s="66"/>
      <c r="D53" s="66"/>
      <c r="E53" s="66"/>
      <c r="G53" s="66"/>
      <c r="H53" s="66"/>
      <c r="I53" s="66"/>
      <c r="J53" s="66"/>
      <c r="K53" s="66"/>
    </row>
    <row r="54" spans="1:33" x14ac:dyDescent="0.25">
      <c r="A54" s="66"/>
      <c r="B54" s="66"/>
      <c r="C54" s="66"/>
      <c r="D54" s="66"/>
      <c r="E54" s="66"/>
      <c r="G54" s="66"/>
      <c r="H54" s="66"/>
      <c r="I54" s="66"/>
      <c r="J54" s="66"/>
      <c r="K54" s="66"/>
    </row>
    <row r="55" spans="1:33" x14ac:dyDescent="0.25">
      <c r="A55" s="66"/>
      <c r="B55" s="66"/>
      <c r="C55" s="66"/>
      <c r="D55" s="66"/>
      <c r="E55" s="66"/>
      <c r="G55" s="66"/>
      <c r="H55" s="66"/>
      <c r="I55" s="66"/>
      <c r="J55" s="66"/>
      <c r="K55" s="66"/>
    </row>
    <row r="56" spans="1:33" x14ac:dyDescent="0.25">
      <c r="A56" s="66"/>
      <c r="B56" s="66"/>
      <c r="C56" s="66"/>
      <c r="D56" s="66"/>
      <c r="E56" s="66"/>
      <c r="G56" s="66"/>
      <c r="H56" s="66"/>
      <c r="I56" s="66"/>
      <c r="J56" s="66"/>
      <c r="K56" s="66"/>
    </row>
    <row r="57" spans="1:33" x14ac:dyDescent="0.25">
      <c r="A57" s="66"/>
      <c r="B57" s="66"/>
      <c r="C57" s="66"/>
      <c r="D57" s="66"/>
      <c r="E57" s="66"/>
      <c r="G57" s="66"/>
      <c r="H57" s="66"/>
      <c r="I57" s="66"/>
      <c r="J57" s="66"/>
      <c r="K57" s="66"/>
    </row>
    <row r="58" spans="1:33" x14ac:dyDescent="0.25">
      <c r="A58" s="66"/>
      <c r="B58" s="66"/>
      <c r="C58" s="66"/>
      <c r="D58" s="66"/>
      <c r="E58" s="66"/>
      <c r="G58" s="66"/>
      <c r="H58" s="66"/>
      <c r="I58" s="66"/>
      <c r="J58" s="66"/>
      <c r="K58" s="66"/>
    </row>
    <row r="59" spans="1:33" x14ac:dyDescent="0.25">
      <c r="A59" s="40"/>
      <c r="B59" s="66"/>
      <c r="C59" s="66"/>
      <c r="D59" s="66"/>
      <c r="E59" s="66"/>
      <c r="G59" s="66"/>
      <c r="H59" s="66"/>
      <c r="I59" s="66"/>
      <c r="J59" s="66"/>
      <c r="K59" s="66"/>
    </row>
    <row r="60" spans="1:33" x14ac:dyDescent="0.25">
      <c r="A60" s="40"/>
      <c r="B60" s="66"/>
      <c r="C60" s="66"/>
      <c r="D60" s="66"/>
      <c r="E60" s="66"/>
      <c r="G60" s="66"/>
      <c r="H60" s="66"/>
      <c r="I60" s="66"/>
      <c r="J60" s="66"/>
      <c r="K60" s="66"/>
    </row>
    <row r="61" spans="1:33" x14ac:dyDescent="0.25">
      <c r="A61" s="40"/>
      <c r="B61" s="66"/>
      <c r="C61" s="66"/>
      <c r="D61" s="66"/>
      <c r="E61" s="66"/>
      <c r="G61" s="66"/>
      <c r="H61" s="66"/>
      <c r="I61" s="66"/>
      <c r="J61" s="66"/>
      <c r="K61" s="66"/>
    </row>
    <row r="62" spans="1:33" x14ac:dyDescent="0.25">
      <c r="A62" s="40"/>
      <c r="B62" s="66"/>
      <c r="C62" s="66"/>
      <c r="D62" s="66"/>
      <c r="E62" s="66"/>
      <c r="G62" s="66"/>
      <c r="H62" s="66"/>
      <c r="I62" s="66"/>
      <c r="J62" s="66"/>
      <c r="K62" s="66"/>
    </row>
    <row r="63" spans="1:33" x14ac:dyDescent="0.25">
      <c r="A63" s="84"/>
      <c r="G63" s="66"/>
      <c r="H63" s="66"/>
      <c r="I63" s="66"/>
      <c r="J63" s="66"/>
      <c r="K63" s="66"/>
    </row>
    <row r="64" spans="1:33" x14ac:dyDescent="0.25">
      <c r="A64" s="40"/>
      <c r="G64" s="66"/>
      <c r="H64" s="66"/>
      <c r="I64" s="66"/>
      <c r="J64" s="66"/>
      <c r="K64" s="66"/>
    </row>
    <row r="65" spans="1:11" x14ac:dyDescent="0.25">
      <c r="A65" s="84"/>
      <c r="G65" s="66"/>
      <c r="H65" s="66"/>
      <c r="I65" s="66"/>
      <c r="J65" s="66"/>
      <c r="K65" s="66"/>
    </row>
    <row r="66" spans="1:11" x14ac:dyDescent="0.25">
      <c r="A66" s="84"/>
    </row>
    <row r="67" spans="1:11" x14ac:dyDescent="0.25">
      <c r="A67" s="84"/>
    </row>
    <row r="68" spans="1:11" x14ac:dyDescent="0.25">
      <c r="A68" s="84"/>
    </row>
    <row r="69" spans="1:11" x14ac:dyDescent="0.25">
      <c r="A69" s="84"/>
    </row>
    <row r="70" spans="1:11" x14ac:dyDescent="0.25">
      <c r="A70" s="84"/>
    </row>
    <row r="71" spans="1:11" x14ac:dyDescent="0.25">
      <c r="A71" s="84"/>
    </row>
    <row r="72" spans="1:11" x14ac:dyDescent="0.25">
      <c r="A72" s="84"/>
    </row>
    <row r="73" spans="1:11" x14ac:dyDescent="0.25">
      <c r="A73" s="84"/>
    </row>
    <row r="74" spans="1:11" x14ac:dyDescent="0.25">
      <c r="A74" s="84"/>
    </row>
  </sheetData>
  <conditionalFormatting sqref="U2:U18">
    <cfRule type="expression" dxfId="17" priority="23">
      <formula>$T2="Alm_Hamre"</formula>
    </cfRule>
  </conditionalFormatting>
  <conditionalFormatting sqref="U2:U18">
    <cfRule type="expression" dxfId="16" priority="22">
      <formula>$T2="ICP_18"</formula>
    </cfRule>
  </conditionalFormatting>
  <conditionalFormatting sqref="U2:U18">
    <cfRule type="expression" dxfId="15" priority="21">
      <formula>$T$2="Stevens"</formula>
    </cfRule>
  </conditionalFormatting>
  <conditionalFormatting sqref="U19:U46">
    <cfRule type="expression" dxfId="14" priority="18">
      <formula>$T19="Alm_Hamre"</formula>
    </cfRule>
  </conditionalFormatting>
  <conditionalFormatting sqref="U19:U46">
    <cfRule type="expression" dxfId="13" priority="17">
      <formula>$T19="ICP_18"</formula>
    </cfRule>
  </conditionalFormatting>
  <conditionalFormatting sqref="U19:U46">
    <cfRule type="expression" dxfId="12" priority="16">
      <formula>$T$2="Stevens"</formula>
    </cfRule>
  </conditionalFormatting>
  <conditionalFormatting sqref="U47:U51">
    <cfRule type="expression" dxfId="11" priority="13">
      <formula>$T47="Alm_Hamre"</formula>
    </cfRule>
  </conditionalFormatting>
  <conditionalFormatting sqref="U47:U51">
    <cfRule type="expression" dxfId="10" priority="12">
      <formula>$T47="ICP_18"</formula>
    </cfRule>
  </conditionalFormatting>
  <conditionalFormatting sqref="U47:U51">
    <cfRule type="expression" dxfId="9" priority="11">
      <formula>$T$2="Stevens"</formula>
    </cfRule>
  </conditionalFormatting>
  <conditionalFormatting sqref="V2:AG18">
    <cfRule type="expression" dxfId="8" priority="9">
      <formula>$T2="Alm_Hamre"</formula>
    </cfRule>
  </conditionalFormatting>
  <conditionalFormatting sqref="V2:AG18">
    <cfRule type="expression" dxfId="7" priority="8">
      <formula>$T2="ICP_18"</formula>
    </cfRule>
  </conditionalFormatting>
  <conditionalFormatting sqref="V2:AG18">
    <cfRule type="expression" dxfId="6" priority="7">
      <formula>$T$2="Stevens"</formula>
    </cfRule>
  </conditionalFormatting>
  <conditionalFormatting sqref="V19:AG46">
    <cfRule type="expression" dxfId="5" priority="6">
      <formula>$T19="Alm_Hamre"</formula>
    </cfRule>
  </conditionalFormatting>
  <conditionalFormatting sqref="V19:AG46">
    <cfRule type="expression" dxfId="4" priority="5">
      <formula>$T19="ICP_18"</formula>
    </cfRule>
  </conditionalFormatting>
  <conditionalFormatting sqref="V19:AG46">
    <cfRule type="expression" dxfId="3" priority="4">
      <formula>$T$2="Stevens"</formula>
    </cfRule>
  </conditionalFormatting>
  <conditionalFormatting sqref="V47:AG51">
    <cfRule type="expression" dxfId="2" priority="3">
      <formula>$T47="Alm_Hamre"</formula>
    </cfRule>
  </conditionalFormatting>
  <conditionalFormatting sqref="V47:AG51">
    <cfRule type="expression" dxfId="1" priority="2">
      <formula>$T47="ICP_18"</formula>
    </cfRule>
  </conditionalFormatting>
  <conditionalFormatting sqref="V47:AG51">
    <cfRule type="expression" dxfId="0" priority="1">
      <formula>$T$2="Stevens"</formula>
    </cfRule>
  </conditionalFormatting>
  <dataValidations count="1">
    <dataValidation type="decimal" allowBlank="1" showInputMessage="1" showErrorMessage="1" sqref="M2" xr:uid="{D7E01035-F1F4-40A7-9322-45086F0F4285}">
      <formula1>0</formula1>
      <formula2>0.1</formula2>
    </dataValidation>
  </dataValidations>
  <pageMargins left="0.7" right="0.7" top="0.75" bottom="0.75" header="0.3" footer="0.3"/>
  <pageSetup paperSize="9" orientation="portrait" horizontalDpi="300" verticalDpi="30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AFD3C7B9-25E8-4680-8A2F-42EE5C77F780}">
          <x14:formula1>
            <xm:f>Hidden_settings!$C$3:$C$8</xm:f>
          </x14:formula1>
          <xm:sqref>S2:S51</xm:sqref>
        </x14:dataValidation>
        <x14:dataValidation type="list" allowBlank="1" showInputMessage="1" showErrorMessage="1" xr:uid="{538727AB-CF95-4E17-9E48-5AE9A61B3632}">
          <x14:formula1>
            <xm:f>Hidden_settings!$B$3:$B$8</xm:f>
          </x14:formula1>
          <xm:sqref>T2:T51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DDD79-4D68-495B-BE7A-71DC4131C6BD}">
  <dimension ref="B1:C16"/>
  <sheetViews>
    <sheetView workbookViewId="0">
      <selection activeCell="F18" sqref="F18"/>
    </sheetView>
  </sheetViews>
  <sheetFormatPr defaultRowHeight="15" x14ac:dyDescent="0.25"/>
  <cols>
    <col min="2" max="2" width="14.5703125" customWidth="1"/>
  </cols>
  <sheetData>
    <row r="1" spans="2:3" ht="15.75" thickBot="1" x14ac:dyDescent="0.3"/>
    <row r="2" spans="2:3" ht="15.75" thickBot="1" x14ac:dyDescent="0.3">
      <c r="B2" s="136" t="s">
        <v>238</v>
      </c>
      <c r="C2" s="136" t="s">
        <v>239</v>
      </c>
    </row>
    <row r="3" spans="2:3" x14ac:dyDescent="0.25">
      <c r="B3" s="134" t="s">
        <v>42</v>
      </c>
      <c r="C3" s="134" t="s">
        <v>199</v>
      </c>
    </row>
    <row r="4" spans="2:3" x14ac:dyDescent="0.25">
      <c r="B4" s="134" t="s">
        <v>132</v>
      </c>
      <c r="C4" s="134" t="s">
        <v>200</v>
      </c>
    </row>
    <row r="5" spans="2:3" x14ac:dyDescent="0.25">
      <c r="B5" s="134" t="s">
        <v>73</v>
      </c>
      <c r="C5" s="134" t="s">
        <v>204</v>
      </c>
    </row>
    <row r="6" spans="2:3" x14ac:dyDescent="0.25">
      <c r="B6" s="134" t="s">
        <v>203</v>
      </c>
      <c r="C6" s="134" t="s">
        <v>205</v>
      </c>
    </row>
    <row r="7" spans="2:3" x14ac:dyDescent="0.25">
      <c r="B7" s="134" t="s">
        <v>221</v>
      </c>
      <c r="C7" s="134" t="s">
        <v>201</v>
      </c>
    </row>
    <row r="8" spans="2:3" x14ac:dyDescent="0.25">
      <c r="B8" s="23"/>
      <c r="C8" s="23"/>
    </row>
    <row r="9" spans="2:3" x14ac:dyDescent="0.25">
      <c r="B9" s="23"/>
      <c r="C9" s="23"/>
    </row>
    <row r="10" spans="2:3" x14ac:dyDescent="0.25">
      <c r="B10" s="23"/>
      <c r="C10" s="23"/>
    </row>
    <row r="11" spans="2:3" x14ac:dyDescent="0.25">
      <c r="B11" s="23"/>
      <c r="C11" s="23"/>
    </row>
    <row r="12" spans="2:3" x14ac:dyDescent="0.25">
      <c r="B12" s="23"/>
      <c r="C12" s="23"/>
    </row>
    <row r="13" spans="2:3" x14ac:dyDescent="0.25">
      <c r="B13" s="23"/>
      <c r="C13" s="23"/>
    </row>
    <row r="14" spans="2:3" x14ac:dyDescent="0.25">
      <c r="B14" s="23"/>
      <c r="C14" s="23"/>
    </row>
    <row r="15" spans="2:3" x14ac:dyDescent="0.25">
      <c r="B15" s="23"/>
      <c r="C15" s="23"/>
    </row>
    <row r="16" spans="2:3" ht="15.75" thickBot="1" x14ac:dyDescent="0.3">
      <c r="B16" s="135"/>
      <c r="C16" s="13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LOCATIONS</vt:lpstr>
      <vt:lpstr>PROJ</vt:lpstr>
      <vt:lpstr>PLOTS</vt:lpstr>
      <vt:lpstr>EXCEL</vt:lpstr>
      <vt:lpstr>DATABASE_FATIGUE</vt:lpstr>
      <vt:lpstr>APPENDIX</vt:lpstr>
      <vt:lpstr>LOCATION_NAME(Template)</vt:lpstr>
      <vt:lpstr>Hidden_settings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2022-02-11T11:20:21Z</dcterms:modified>
</cp:coreProperties>
</file>