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162A5CC0-6645-4AEB-9C8C-CB036C7C6DC1}" xr6:coauthVersionLast="47" xr6:coauthVersionMax="47" xr10:uidLastSave="{00000000-0000-0000-0000-000000000000}"/>
  <bookViews>
    <workbookView xWindow="-120" yWindow="-120" windowWidth="29040" windowHeight="15840" tabRatio="944" activeTab="5" xr2:uid="{00000000-000D-0000-FFFF-FFFF00000000}"/>
  </bookViews>
  <sheets>
    <sheet name="LOCATIONS" sheetId="66" r:id="rId1"/>
    <sheet name="PROJ" sheetId="1" r:id="rId2"/>
    <sheet name="DataBase_Fatigue" sheetId="63" r:id="rId3"/>
    <sheet name="Plots" sheetId="55" r:id="rId4"/>
    <sheet name="Appendix" sheetId="51" r:id="rId5"/>
    <sheet name="Location_name(Template)" sheetId="260" r:id="rId6"/>
    <sheet name="Hidden_settings" sheetId="26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8" i="260" l="1"/>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B4" i="1" l="1"/>
  <c r="D6" i="66" l="1"/>
  <c r="E6" i="66" s="1"/>
  <c r="F6" i="66" s="1"/>
  <c r="G6" i="66" s="1"/>
  <c r="H6" i="66" s="1"/>
  <c r="I6" i="66" s="1"/>
  <c r="J6" i="66" s="1"/>
  <c r="K6" i="66" s="1"/>
  <c r="L6" i="66" s="1"/>
  <c r="M6" i="66" s="1"/>
  <c r="N6" i="66" s="1"/>
  <c r="D57" i="66" l="1"/>
  <c r="E57" i="66" s="1"/>
  <c r="F57" i="66" s="1"/>
  <c r="G57" i="66" s="1"/>
  <c r="H57" i="66" s="1"/>
  <c r="I57" i="66" s="1"/>
  <c r="J57" i="66" s="1"/>
  <c r="K57" i="66" s="1"/>
  <c r="L57" i="66" s="1"/>
  <c r="M57" i="66" s="1"/>
  <c r="N57" i="66" s="1"/>
  <c r="D56" i="66"/>
  <c r="E56" i="66" s="1"/>
  <c r="F56" i="66" s="1"/>
  <c r="G56" i="66" s="1"/>
  <c r="H56" i="66" s="1"/>
  <c r="I56" i="66" s="1"/>
  <c r="J56" i="66" s="1"/>
  <c r="K56" i="66" s="1"/>
  <c r="L56" i="66" s="1"/>
  <c r="M56" i="66" s="1"/>
  <c r="N56" i="66" s="1"/>
  <c r="D55" i="66"/>
  <c r="E55" i="66" s="1"/>
  <c r="F55" i="66" s="1"/>
  <c r="G55" i="66" s="1"/>
  <c r="H55" i="66" s="1"/>
  <c r="I55" i="66" s="1"/>
  <c r="J55" i="66" s="1"/>
  <c r="K55" i="66" s="1"/>
  <c r="L55" i="66" s="1"/>
  <c r="M55" i="66" s="1"/>
  <c r="N55" i="66" s="1"/>
  <c r="D54" i="66"/>
  <c r="E54" i="66" s="1"/>
  <c r="F54" i="66" s="1"/>
  <c r="G54" i="66" s="1"/>
  <c r="H54" i="66" s="1"/>
  <c r="I54" i="66" s="1"/>
  <c r="J54" i="66" s="1"/>
  <c r="K54" i="66" s="1"/>
  <c r="L54" i="66" s="1"/>
  <c r="M54" i="66" s="1"/>
  <c r="N54" i="66" s="1"/>
  <c r="D108" i="66" l="1"/>
  <c r="E108" i="66" s="1"/>
  <c r="F108" i="66" s="1"/>
  <c r="G108" i="66" s="1"/>
  <c r="H108" i="66" s="1"/>
  <c r="I108" i="66" s="1"/>
  <c r="J108" i="66" s="1"/>
  <c r="K108" i="66" s="1"/>
  <c r="L108" i="66" s="1"/>
  <c r="M108" i="66" s="1"/>
  <c r="N108" i="66" s="1"/>
  <c r="D107" i="66"/>
  <c r="E107" i="66" s="1"/>
  <c r="F107" i="66" s="1"/>
  <c r="G107" i="66" s="1"/>
  <c r="H107" i="66" s="1"/>
  <c r="I107" i="66" s="1"/>
  <c r="J107" i="66" s="1"/>
  <c r="K107" i="66" s="1"/>
  <c r="L107" i="66" s="1"/>
  <c r="M107" i="66" s="1"/>
  <c r="N107" i="66" s="1"/>
  <c r="D106" i="66"/>
  <c r="E106" i="66" s="1"/>
  <c r="F106" i="66" s="1"/>
  <c r="G106" i="66" s="1"/>
  <c r="H106" i="66" s="1"/>
  <c r="I106" i="66" s="1"/>
  <c r="J106" i="66" s="1"/>
  <c r="K106" i="66" s="1"/>
  <c r="L106" i="66" s="1"/>
  <c r="M106" i="66" s="1"/>
  <c r="N106" i="66" s="1"/>
  <c r="D105" i="66"/>
  <c r="E105" i="66" s="1"/>
  <c r="F105" i="66" s="1"/>
  <c r="G105" i="66" s="1"/>
  <c r="H105" i="66" s="1"/>
  <c r="I105" i="66" s="1"/>
  <c r="J105" i="66" s="1"/>
  <c r="K105" i="66" s="1"/>
  <c r="L105" i="66" s="1"/>
  <c r="M105" i="66" s="1"/>
  <c r="N105" i="66" s="1"/>
  <c r="D104" i="66"/>
  <c r="E104" i="66" s="1"/>
  <c r="F104" i="66" s="1"/>
  <c r="G104" i="66" s="1"/>
  <c r="H104" i="66" s="1"/>
  <c r="I104" i="66" s="1"/>
  <c r="J104" i="66" s="1"/>
  <c r="K104" i="66" s="1"/>
  <c r="L104" i="66" s="1"/>
  <c r="M104" i="66" s="1"/>
  <c r="N104" i="66" s="1"/>
  <c r="D103" i="66"/>
  <c r="E103" i="66" s="1"/>
  <c r="F103" i="66" s="1"/>
  <c r="G103" i="66" s="1"/>
  <c r="H103" i="66" s="1"/>
  <c r="I103" i="66" s="1"/>
  <c r="J103" i="66" s="1"/>
  <c r="K103" i="66" s="1"/>
  <c r="L103" i="66" s="1"/>
  <c r="M103" i="66" s="1"/>
  <c r="N103" i="66" s="1"/>
  <c r="D102" i="66"/>
  <c r="E102" i="66" s="1"/>
  <c r="F102" i="66" s="1"/>
  <c r="G102" i="66" s="1"/>
  <c r="H102" i="66" s="1"/>
  <c r="I102" i="66" s="1"/>
  <c r="J102" i="66" s="1"/>
  <c r="K102" i="66" s="1"/>
  <c r="L102" i="66" s="1"/>
  <c r="M102" i="66" s="1"/>
  <c r="N102" i="66" s="1"/>
  <c r="D95" i="66"/>
  <c r="E95" i="66" s="1"/>
  <c r="F95" i="66" s="1"/>
  <c r="G95" i="66" s="1"/>
  <c r="H95" i="66" s="1"/>
  <c r="I95" i="66" s="1"/>
  <c r="J95" i="66" s="1"/>
  <c r="K95" i="66" s="1"/>
  <c r="L95" i="66" s="1"/>
  <c r="M95" i="66" s="1"/>
  <c r="N95" i="66" s="1"/>
  <c r="D94" i="66"/>
  <c r="E94" i="66" s="1"/>
  <c r="F94" i="66" s="1"/>
  <c r="G94" i="66" s="1"/>
  <c r="H94" i="66" s="1"/>
  <c r="I94" i="66" s="1"/>
  <c r="J94" i="66" s="1"/>
  <c r="K94" i="66" s="1"/>
  <c r="L94" i="66" s="1"/>
  <c r="M94" i="66" s="1"/>
  <c r="N94" i="66" s="1"/>
  <c r="D93" i="66"/>
  <c r="E93" i="66" s="1"/>
  <c r="F93" i="66" s="1"/>
  <c r="G93" i="66" s="1"/>
  <c r="H93" i="66" s="1"/>
  <c r="I93" i="66" s="1"/>
  <c r="J93" i="66" s="1"/>
  <c r="K93" i="66" s="1"/>
  <c r="L93" i="66" s="1"/>
  <c r="M93" i="66" s="1"/>
  <c r="N93" i="66" s="1"/>
  <c r="D92" i="66"/>
  <c r="E92" i="66" s="1"/>
  <c r="F92" i="66" s="1"/>
  <c r="G92" i="66" s="1"/>
  <c r="H92" i="66" s="1"/>
  <c r="I92" i="66" s="1"/>
  <c r="J92" i="66" s="1"/>
  <c r="K92" i="66" s="1"/>
  <c r="L92" i="66" s="1"/>
  <c r="M92" i="66" s="1"/>
  <c r="N92" i="66" s="1"/>
  <c r="D91" i="66"/>
  <c r="E91" i="66" s="1"/>
  <c r="F91" i="66" s="1"/>
  <c r="G91" i="66" s="1"/>
  <c r="H91" i="66" s="1"/>
  <c r="I91" i="66" s="1"/>
  <c r="J91" i="66" s="1"/>
  <c r="K91" i="66" s="1"/>
  <c r="L91" i="66" s="1"/>
  <c r="M91" i="66" s="1"/>
  <c r="N91" i="66" s="1"/>
  <c r="D90" i="66"/>
  <c r="E90" i="66" s="1"/>
  <c r="F90" i="66" s="1"/>
  <c r="G90" i="66" s="1"/>
  <c r="H90" i="66" s="1"/>
  <c r="I90" i="66" s="1"/>
  <c r="J90" i="66" s="1"/>
  <c r="K90" i="66" s="1"/>
  <c r="L90" i="66" s="1"/>
  <c r="M90" i="66" s="1"/>
  <c r="N90" i="66" s="1"/>
  <c r="D89" i="66"/>
  <c r="E89" i="66" s="1"/>
  <c r="F89" i="66" s="1"/>
  <c r="G89" i="66" s="1"/>
  <c r="H89" i="66" s="1"/>
  <c r="I89" i="66" s="1"/>
  <c r="J89" i="66" s="1"/>
  <c r="K89" i="66" s="1"/>
  <c r="L89" i="66" s="1"/>
  <c r="M89" i="66" s="1"/>
  <c r="N89" i="66" s="1"/>
  <c r="D81" i="66" l="1"/>
  <c r="E81" i="66" s="1"/>
  <c r="F81" i="66" s="1"/>
  <c r="G81" i="66" s="1"/>
  <c r="H81" i="66" s="1"/>
  <c r="I81" i="66" s="1"/>
  <c r="J81" i="66" s="1"/>
  <c r="K81" i="66" s="1"/>
  <c r="L81" i="66" s="1"/>
  <c r="M81" i="66" s="1"/>
  <c r="N81" i="66" s="1"/>
  <c r="D80" i="66"/>
  <c r="E80" i="66" s="1"/>
  <c r="F80" i="66" s="1"/>
  <c r="G80" i="66" s="1"/>
  <c r="H80" i="66" s="1"/>
  <c r="I80" i="66" s="1"/>
  <c r="J80" i="66" s="1"/>
  <c r="K80" i="66" s="1"/>
  <c r="L80" i="66" s="1"/>
  <c r="M80" i="66" s="1"/>
  <c r="N80" i="66" s="1"/>
  <c r="D79" i="66"/>
  <c r="E79" i="66" s="1"/>
  <c r="F79" i="66" s="1"/>
  <c r="G79" i="66" s="1"/>
  <c r="H79" i="66" s="1"/>
  <c r="I79" i="66" s="1"/>
  <c r="J79" i="66" s="1"/>
  <c r="K79" i="66" s="1"/>
  <c r="L79" i="66" s="1"/>
  <c r="M79" i="66" s="1"/>
  <c r="N79" i="66" s="1"/>
  <c r="D78" i="66"/>
  <c r="E78" i="66" s="1"/>
  <c r="F78" i="66" s="1"/>
  <c r="G78" i="66" s="1"/>
  <c r="H78" i="66" s="1"/>
  <c r="I78" i="66" s="1"/>
  <c r="J78" i="66" s="1"/>
  <c r="K78" i="66" s="1"/>
  <c r="L78" i="66" s="1"/>
  <c r="M78" i="66" s="1"/>
  <c r="N78" i="66" s="1"/>
  <c r="D77" i="66"/>
  <c r="E77" i="66" s="1"/>
  <c r="F77" i="66" s="1"/>
  <c r="G77" i="66" s="1"/>
  <c r="H77" i="66" s="1"/>
  <c r="I77" i="66" s="1"/>
  <c r="J77" i="66" s="1"/>
  <c r="K77" i="66" s="1"/>
  <c r="L77" i="66" s="1"/>
  <c r="M77" i="66" s="1"/>
  <c r="N77" i="66" s="1"/>
  <c r="D76" i="66"/>
  <c r="E76" i="66" s="1"/>
  <c r="F76" i="66" s="1"/>
  <c r="G76" i="66" s="1"/>
  <c r="H76" i="66" s="1"/>
  <c r="I76" i="66" s="1"/>
  <c r="J76" i="66" s="1"/>
  <c r="K76" i="66" s="1"/>
  <c r="L76" i="66" s="1"/>
  <c r="M76" i="66" s="1"/>
  <c r="N76" i="66" s="1"/>
  <c r="D75" i="66"/>
  <c r="E75" i="66" s="1"/>
  <c r="F75" i="66" s="1"/>
  <c r="G75" i="66" s="1"/>
  <c r="H75" i="66" s="1"/>
  <c r="I75" i="66" s="1"/>
  <c r="J75" i="66" s="1"/>
  <c r="K75" i="66" s="1"/>
  <c r="L75" i="66" s="1"/>
  <c r="M75" i="66" s="1"/>
  <c r="N75" i="66" s="1"/>
  <c r="D74" i="66"/>
  <c r="E74" i="66" s="1"/>
  <c r="F74" i="66" s="1"/>
  <c r="G74" i="66" s="1"/>
  <c r="H74" i="66" s="1"/>
  <c r="I74" i="66" s="1"/>
  <c r="J74" i="66" s="1"/>
  <c r="K74" i="66" s="1"/>
  <c r="L74" i="66" s="1"/>
  <c r="M74" i="66" s="1"/>
  <c r="N74" i="66" s="1"/>
  <c r="D73" i="66" l="1"/>
  <c r="E73" i="66" s="1"/>
  <c r="F73" i="66" s="1"/>
  <c r="G73" i="66" s="1"/>
  <c r="H73" i="66" s="1"/>
  <c r="I73" i="66" s="1"/>
  <c r="J73" i="66" s="1"/>
  <c r="K73" i="66" s="1"/>
  <c r="L73" i="66" s="1"/>
  <c r="M73" i="66" s="1"/>
  <c r="N73" i="66" s="1"/>
  <c r="D70" i="66" l="1"/>
  <c r="E70" i="66" s="1"/>
  <c r="F70" i="66" s="1"/>
  <c r="G70" i="66" s="1"/>
  <c r="H70" i="66" s="1"/>
  <c r="I70" i="66" s="1"/>
  <c r="J70" i="66" s="1"/>
  <c r="K70" i="66" s="1"/>
  <c r="L70" i="66" s="1"/>
  <c r="M70" i="66" s="1"/>
  <c r="N70" i="66" s="1"/>
  <c r="B17" i="63"/>
  <c r="B15" i="63"/>
  <c r="B16" i="63"/>
  <c r="B14" i="1" l="1"/>
  <c r="B13" i="1"/>
  <c r="D69" i="66" l="1"/>
  <c r="E69" i="66" s="1"/>
  <c r="F69" i="66" s="1"/>
  <c r="G69" i="66" s="1"/>
  <c r="H69" i="66" s="1"/>
  <c r="I69" i="66" s="1"/>
  <c r="J69" i="66" s="1"/>
  <c r="K69" i="66" s="1"/>
  <c r="L69" i="66" s="1"/>
  <c r="M69" i="66" s="1"/>
  <c r="N69" i="66" s="1"/>
  <c r="D68" i="66" l="1"/>
  <c r="E68" i="66" s="1"/>
  <c r="F68" i="66" s="1"/>
  <c r="G68" i="66" s="1"/>
  <c r="H68" i="66" s="1"/>
  <c r="I68" i="66" s="1"/>
  <c r="J68" i="66" s="1"/>
  <c r="K68" i="66" s="1"/>
  <c r="L68" i="66" s="1"/>
  <c r="M68" i="66" s="1"/>
  <c r="N68" i="66" s="1"/>
  <c r="D67" i="66" l="1"/>
  <c r="E67" i="66" s="1"/>
  <c r="F67" i="66" s="1"/>
  <c r="G67" i="66" s="1"/>
  <c r="H67" i="66" s="1"/>
  <c r="I67" i="66" s="1"/>
  <c r="J67" i="66" s="1"/>
  <c r="K67" i="66" s="1"/>
  <c r="L67" i="66" s="1"/>
  <c r="M67" i="66" s="1"/>
  <c r="N67" i="66" s="1"/>
  <c r="B12" i="1" l="1"/>
  <c r="D66" i="66" l="1"/>
  <c r="E66" i="66" s="1"/>
  <c r="F66" i="66" s="1"/>
  <c r="G66" i="66" s="1"/>
  <c r="H66" i="66" s="1"/>
  <c r="I66" i="66" s="1"/>
  <c r="J66" i="66" s="1"/>
  <c r="K66" i="66" s="1"/>
  <c r="L66" i="66" s="1"/>
  <c r="M66" i="66" s="1"/>
  <c r="N66" i="66" s="1"/>
  <c r="D65" i="66"/>
  <c r="E65" i="66" s="1"/>
  <c r="F65" i="66" s="1"/>
  <c r="G65" i="66" s="1"/>
  <c r="H65" i="66" s="1"/>
  <c r="I65" i="66" s="1"/>
  <c r="J65" i="66" s="1"/>
  <c r="K65" i="66" s="1"/>
  <c r="L65" i="66" s="1"/>
  <c r="M65" i="66" s="1"/>
  <c r="N65" i="66" s="1"/>
  <c r="D64" i="66" l="1"/>
  <c r="E64" i="66" s="1"/>
  <c r="F64" i="66" s="1"/>
  <c r="G64" i="66" s="1"/>
  <c r="H64" i="66" s="1"/>
  <c r="I64" i="66" s="1"/>
  <c r="J64" i="66" s="1"/>
  <c r="K64" i="66" s="1"/>
  <c r="L64" i="66" s="1"/>
  <c r="M64" i="66" s="1"/>
  <c r="N64" i="66" s="1"/>
  <c r="D58" i="66" l="1"/>
  <c r="E58" i="66" s="1"/>
  <c r="F58" i="66" s="1"/>
  <c r="G58" i="66" s="1"/>
  <c r="H58" i="66" s="1"/>
  <c r="I58" i="66" s="1"/>
  <c r="J58" i="66" s="1"/>
  <c r="K58" i="66" s="1"/>
  <c r="L58" i="66" s="1"/>
  <c r="M58" i="66" s="1"/>
  <c r="N58" i="66" s="1"/>
  <c r="D59" i="66"/>
  <c r="E59" i="66" s="1"/>
  <c r="F59" i="66" s="1"/>
  <c r="G59" i="66" s="1"/>
  <c r="H59" i="66" s="1"/>
  <c r="I59" i="66" s="1"/>
  <c r="J59" i="66" s="1"/>
  <c r="K59" i="66" s="1"/>
  <c r="L59" i="66" s="1"/>
  <c r="M59" i="66" s="1"/>
  <c r="N59" i="66" s="1"/>
  <c r="D60" i="66"/>
  <c r="E60" i="66" s="1"/>
  <c r="F60" i="66" s="1"/>
  <c r="G60" i="66" s="1"/>
  <c r="H60" i="66" s="1"/>
  <c r="I60" i="66" s="1"/>
  <c r="J60" i="66" s="1"/>
  <c r="K60" i="66" s="1"/>
  <c r="L60" i="66" s="1"/>
  <c r="M60" i="66" s="1"/>
  <c r="N60" i="66" s="1"/>
  <c r="D61" i="66"/>
  <c r="E61" i="66" s="1"/>
  <c r="F61" i="66" s="1"/>
  <c r="G61" i="66" s="1"/>
  <c r="H61" i="66" s="1"/>
  <c r="I61" i="66" s="1"/>
  <c r="J61" i="66" s="1"/>
  <c r="K61" i="66" s="1"/>
  <c r="L61" i="66" s="1"/>
  <c r="M61" i="66" s="1"/>
  <c r="N61" i="66" s="1"/>
  <c r="D62" i="66"/>
  <c r="E62" i="66" s="1"/>
  <c r="F62" i="66" s="1"/>
  <c r="G62" i="66" s="1"/>
  <c r="H62" i="66" s="1"/>
  <c r="I62" i="66" s="1"/>
  <c r="J62" i="66" s="1"/>
  <c r="K62" i="66" s="1"/>
  <c r="L62" i="66" s="1"/>
  <c r="M62" i="66" s="1"/>
  <c r="N62" i="66" s="1"/>
  <c r="D63" i="66"/>
  <c r="E63" i="66" s="1"/>
  <c r="F63" i="66" s="1"/>
  <c r="G63" i="66" s="1"/>
  <c r="H63" i="66" s="1"/>
  <c r="I63" i="66" s="1"/>
  <c r="J63" i="66" s="1"/>
  <c r="K63" i="66" s="1"/>
  <c r="L63" i="66" s="1"/>
  <c r="M63" i="66" s="1"/>
  <c r="N63" i="66" s="1"/>
  <c r="D49" i="66" l="1"/>
  <c r="E49" i="66" s="1"/>
  <c r="F49" i="66" s="1"/>
  <c r="G49" i="66" s="1"/>
  <c r="H49" i="66" s="1"/>
  <c r="I49" i="66" s="1"/>
  <c r="J49" i="66" s="1"/>
  <c r="K49" i="66" s="1"/>
  <c r="L49" i="66" s="1"/>
  <c r="M49" i="66" s="1"/>
  <c r="N49" i="66" s="1"/>
  <c r="D48" i="66"/>
  <c r="E48" i="66" s="1"/>
  <c r="F48" i="66" s="1"/>
  <c r="G48" i="66" s="1"/>
  <c r="H48" i="66" s="1"/>
  <c r="I48" i="66" s="1"/>
  <c r="J48" i="66" s="1"/>
  <c r="K48" i="66" s="1"/>
  <c r="L48" i="66" s="1"/>
  <c r="M48" i="66" s="1"/>
  <c r="N48" i="66" s="1"/>
  <c r="D47" i="66"/>
  <c r="E47" i="66" s="1"/>
  <c r="F47" i="66" s="1"/>
  <c r="G47" i="66" s="1"/>
  <c r="H47" i="66" s="1"/>
  <c r="I47" i="66" s="1"/>
  <c r="J47" i="66" s="1"/>
  <c r="K47" i="66" s="1"/>
  <c r="L47" i="66" s="1"/>
  <c r="M47" i="66" s="1"/>
  <c r="N47" i="66" s="1"/>
  <c r="D46" i="66"/>
  <c r="E46" i="66" s="1"/>
  <c r="F46" i="66" s="1"/>
  <c r="G46" i="66" s="1"/>
  <c r="H46" i="66" s="1"/>
  <c r="I46" i="66" s="1"/>
  <c r="J46" i="66" s="1"/>
  <c r="K46" i="66" s="1"/>
  <c r="L46" i="66" s="1"/>
  <c r="M46" i="66" s="1"/>
  <c r="N46" i="66" s="1"/>
  <c r="D45" i="66"/>
  <c r="E45" i="66" s="1"/>
  <c r="F45" i="66" s="1"/>
  <c r="G45" i="66" s="1"/>
  <c r="H45" i="66" s="1"/>
  <c r="I45" i="66" s="1"/>
  <c r="J45" i="66" s="1"/>
  <c r="K45" i="66" s="1"/>
  <c r="L45" i="66" s="1"/>
  <c r="M45" i="66" s="1"/>
  <c r="N45" i="66" s="1"/>
  <c r="D44" i="66"/>
  <c r="E44" i="66" s="1"/>
  <c r="F44" i="66" s="1"/>
  <c r="G44" i="66" s="1"/>
  <c r="H44" i="66" s="1"/>
  <c r="I44" i="66" s="1"/>
  <c r="J44" i="66" s="1"/>
  <c r="K44" i="66" s="1"/>
  <c r="L44" i="66" s="1"/>
  <c r="M44" i="66" s="1"/>
  <c r="N44" i="66" s="1"/>
  <c r="D43" i="66"/>
  <c r="E43" i="66" s="1"/>
  <c r="F43" i="66" s="1"/>
  <c r="G43" i="66" s="1"/>
  <c r="H43" i="66" s="1"/>
  <c r="I43" i="66" s="1"/>
  <c r="J43" i="66" s="1"/>
  <c r="K43" i="66" s="1"/>
  <c r="L43" i="66" s="1"/>
  <c r="M43" i="66" s="1"/>
  <c r="N43" i="66" s="1"/>
  <c r="D42" i="66"/>
  <c r="E42" i="66" s="1"/>
  <c r="F42" i="66" s="1"/>
  <c r="G42" i="66" s="1"/>
  <c r="H42" i="66" s="1"/>
  <c r="I42" i="66" s="1"/>
  <c r="J42" i="66" s="1"/>
  <c r="K42" i="66" s="1"/>
  <c r="L42" i="66" s="1"/>
  <c r="M42" i="66" s="1"/>
  <c r="N42" i="66" s="1"/>
  <c r="D41" i="66"/>
  <c r="E41" i="66" s="1"/>
  <c r="F41" i="66" s="1"/>
  <c r="G41" i="66" s="1"/>
  <c r="H41" i="66" s="1"/>
  <c r="I41" i="66" s="1"/>
  <c r="J41" i="66" s="1"/>
  <c r="K41" i="66" s="1"/>
  <c r="L41" i="66" s="1"/>
  <c r="M41" i="66" s="1"/>
  <c r="N41" i="66" s="1"/>
  <c r="D40" i="66"/>
  <c r="E40" i="66" s="1"/>
  <c r="F40" i="66" s="1"/>
  <c r="G40" i="66" s="1"/>
  <c r="H40" i="66" s="1"/>
  <c r="I40" i="66" s="1"/>
  <c r="J40" i="66" s="1"/>
  <c r="K40" i="66" s="1"/>
  <c r="L40" i="66" s="1"/>
  <c r="M40" i="66" s="1"/>
  <c r="N40" i="66" s="1"/>
  <c r="D39" i="66"/>
  <c r="E39" i="66" s="1"/>
  <c r="F39" i="66" s="1"/>
  <c r="G39" i="66" s="1"/>
  <c r="H39" i="66" s="1"/>
  <c r="I39" i="66" s="1"/>
  <c r="J39" i="66" s="1"/>
  <c r="K39" i="66" s="1"/>
  <c r="L39" i="66" s="1"/>
  <c r="M39" i="66" s="1"/>
  <c r="N39" i="66" s="1"/>
  <c r="D38" i="66"/>
  <c r="E38" i="66" s="1"/>
  <c r="F38" i="66" s="1"/>
  <c r="G38" i="66" s="1"/>
  <c r="H38" i="66" s="1"/>
  <c r="I38" i="66" s="1"/>
  <c r="J38" i="66" s="1"/>
  <c r="K38" i="66" s="1"/>
  <c r="L38" i="66" s="1"/>
  <c r="M38" i="66" s="1"/>
  <c r="N38" i="66" s="1"/>
  <c r="D37" i="66"/>
  <c r="E37" i="66" s="1"/>
  <c r="F37" i="66" s="1"/>
  <c r="G37" i="66" s="1"/>
  <c r="H37" i="66" s="1"/>
  <c r="I37" i="66" s="1"/>
  <c r="J37" i="66" s="1"/>
  <c r="K37" i="66" s="1"/>
  <c r="L37" i="66" s="1"/>
  <c r="M37" i="66" s="1"/>
  <c r="N37" i="66" s="1"/>
  <c r="D52" i="66" l="1"/>
  <c r="E52" i="66" s="1"/>
  <c r="F52" i="66" s="1"/>
  <c r="G52" i="66" s="1"/>
  <c r="H52" i="66" s="1"/>
  <c r="I52" i="66" s="1"/>
  <c r="J52" i="66" s="1"/>
  <c r="K52" i="66" s="1"/>
  <c r="L52" i="66" s="1"/>
  <c r="M52" i="66" s="1"/>
  <c r="N52" i="66" s="1"/>
  <c r="D53" i="66"/>
  <c r="E53" i="66" s="1"/>
  <c r="F53" i="66" s="1"/>
  <c r="G53" i="66" s="1"/>
  <c r="H53" i="66" s="1"/>
  <c r="I53" i="66" s="1"/>
  <c r="J53" i="66" s="1"/>
  <c r="K53" i="66" s="1"/>
  <c r="L53" i="66" s="1"/>
  <c r="M53" i="66" s="1"/>
  <c r="N53" i="66" s="1"/>
  <c r="D51" i="66"/>
  <c r="E51" i="66" s="1"/>
  <c r="F51" i="66" s="1"/>
  <c r="G51" i="66" s="1"/>
  <c r="H51" i="66" s="1"/>
  <c r="I51" i="66" s="1"/>
  <c r="J51" i="66" s="1"/>
  <c r="K51" i="66" s="1"/>
  <c r="L51" i="66" s="1"/>
  <c r="M51" i="66" s="1"/>
  <c r="N51" i="66" s="1"/>
  <c r="D50" i="66"/>
  <c r="E50" i="66" s="1"/>
  <c r="F50" i="66" s="1"/>
  <c r="G50" i="66" s="1"/>
  <c r="H50" i="66" s="1"/>
  <c r="I50" i="66" s="1"/>
  <c r="J50" i="66" s="1"/>
  <c r="K50" i="66" s="1"/>
  <c r="L50" i="66" s="1"/>
  <c r="M50" i="66" s="1"/>
  <c r="N50" i="66" s="1"/>
  <c r="B7" i="55" l="1"/>
  <c r="B8" i="55"/>
  <c r="B9" i="55"/>
  <c r="B10" i="55"/>
  <c r="B11" i="55"/>
  <c r="B12" i="55"/>
  <c r="B13" i="55"/>
  <c r="B14" i="55"/>
  <c r="B15" i="55"/>
  <c r="B16" i="55"/>
  <c r="B17" i="55"/>
  <c r="B6" i="55"/>
  <c r="D4" i="66" l="1"/>
  <c r="E4" i="66" s="1"/>
  <c r="F4" i="66" s="1"/>
  <c r="G4" i="66" s="1"/>
  <c r="H4" i="66" s="1"/>
  <c r="I4" i="66" s="1"/>
  <c r="J4" i="66" s="1"/>
  <c r="K4" i="66" s="1"/>
  <c r="L4" i="66" s="1"/>
  <c r="M4" i="66" s="1"/>
  <c r="N4" i="66" s="1"/>
  <c r="D14" i="66"/>
  <c r="E14" i="66" s="1"/>
  <c r="F14" i="66" s="1"/>
  <c r="G14" i="66" s="1"/>
  <c r="H14" i="66" s="1"/>
  <c r="I14" i="66" s="1"/>
  <c r="J14" i="66" s="1"/>
  <c r="K14" i="66" s="1"/>
  <c r="L14" i="66" s="1"/>
  <c r="M14" i="66" s="1"/>
  <c r="N14" i="66" s="1"/>
  <c r="D13" i="66"/>
  <c r="E13" i="66" s="1"/>
  <c r="F13" i="66" s="1"/>
  <c r="G13" i="66" s="1"/>
  <c r="H13" i="66" s="1"/>
  <c r="I13" i="66" s="1"/>
  <c r="J13" i="66" s="1"/>
  <c r="K13" i="66" s="1"/>
  <c r="L13" i="66" s="1"/>
  <c r="M13" i="66" s="1"/>
  <c r="N13" i="66" s="1"/>
  <c r="D12" i="66"/>
  <c r="E12" i="66" s="1"/>
  <c r="F12" i="66" s="1"/>
  <c r="G12" i="66" s="1"/>
  <c r="H12" i="66" s="1"/>
  <c r="I12" i="66" s="1"/>
  <c r="J12" i="66" s="1"/>
  <c r="K12" i="66" s="1"/>
  <c r="L12" i="66" s="1"/>
  <c r="M12" i="66" s="1"/>
  <c r="N12" i="66" s="1"/>
  <c r="D11" i="66"/>
  <c r="E11" i="66" s="1"/>
  <c r="F11" i="66" s="1"/>
  <c r="G11" i="66" s="1"/>
  <c r="H11" i="66" s="1"/>
  <c r="I11" i="66" s="1"/>
  <c r="J11" i="66" s="1"/>
  <c r="K11" i="66" s="1"/>
  <c r="L11" i="66" s="1"/>
  <c r="M11" i="66" s="1"/>
  <c r="N11" i="66" s="1"/>
  <c r="D10" i="66"/>
  <c r="E10" i="66" s="1"/>
  <c r="F10" i="66" s="1"/>
  <c r="G10" i="66" s="1"/>
  <c r="H10" i="66" s="1"/>
  <c r="I10" i="66" s="1"/>
  <c r="J10" i="66" s="1"/>
  <c r="K10" i="66" s="1"/>
  <c r="L10" i="66" s="1"/>
  <c r="M10" i="66" s="1"/>
  <c r="N10" i="66" s="1"/>
  <c r="D9" i="66"/>
  <c r="E9" i="66" s="1"/>
  <c r="F9" i="66" s="1"/>
  <c r="G9" i="66" s="1"/>
  <c r="H9" i="66" s="1"/>
  <c r="I9" i="66" s="1"/>
  <c r="J9" i="66" s="1"/>
  <c r="K9" i="66" s="1"/>
  <c r="L9" i="66" s="1"/>
  <c r="M9" i="66" s="1"/>
  <c r="N9" i="66" s="1"/>
  <c r="D8" i="66"/>
  <c r="E8" i="66" s="1"/>
  <c r="F8" i="66" s="1"/>
  <c r="G8" i="66" s="1"/>
  <c r="H8" i="66" s="1"/>
  <c r="I8" i="66" s="1"/>
  <c r="J8" i="66" s="1"/>
  <c r="K8" i="66" s="1"/>
  <c r="L8" i="66" s="1"/>
  <c r="M8" i="66" s="1"/>
  <c r="N8" i="66" s="1"/>
  <c r="D7" i="66"/>
  <c r="E7" i="66" s="1"/>
  <c r="F7" i="66" s="1"/>
  <c r="G7" i="66" s="1"/>
  <c r="H7" i="66" s="1"/>
  <c r="I7" i="66" s="1"/>
  <c r="J7" i="66" s="1"/>
  <c r="K7" i="66" s="1"/>
  <c r="L7" i="66" s="1"/>
  <c r="M7" i="66" s="1"/>
  <c r="N7" i="66" s="1"/>
  <c r="D5" i="66" l="1"/>
  <c r="E5" i="66" s="1"/>
  <c r="F5" i="66" s="1"/>
  <c r="G5" i="66" s="1"/>
  <c r="H5" i="66" s="1"/>
  <c r="I5" i="66" s="1"/>
  <c r="J5" i="66" s="1"/>
  <c r="K5" i="66" s="1"/>
  <c r="L5" i="66" s="1"/>
  <c r="M5" i="66" s="1"/>
  <c r="N5" i="66" s="1"/>
  <c r="D3" i="66"/>
  <c r="E3" i="66" s="1"/>
  <c r="F3" i="66" s="1"/>
  <c r="G3" i="66" s="1"/>
  <c r="H3" i="66" s="1"/>
  <c r="I3" i="66" s="1"/>
  <c r="J3" i="66" s="1"/>
  <c r="K3" i="66" s="1"/>
  <c r="L3" i="66" s="1"/>
  <c r="M3" i="66" s="1"/>
  <c r="N3" i="66" s="1"/>
  <c r="D2" i="66"/>
  <c r="E2" i="66" s="1"/>
  <c r="F2" i="66" s="1"/>
  <c r="G2" i="66" s="1"/>
  <c r="H2" i="66" s="1"/>
  <c r="I2" i="66" s="1"/>
  <c r="J2" i="66" s="1"/>
  <c r="K2" i="66" s="1"/>
  <c r="L2" i="66" s="1"/>
  <c r="M2" i="66" s="1"/>
  <c r="N2" i="66" s="1"/>
  <c r="U3" i="66" l="1"/>
  <c r="U2" i="66" l="1"/>
  <c r="D14" i="1" l="1"/>
  <c r="B14" i="63" l="1"/>
  <c r="A14" i="63"/>
  <c r="B13" i="63"/>
  <c r="A13" i="63"/>
  <c r="B12" i="63"/>
  <c r="A12" i="63"/>
  <c r="B11" i="63"/>
  <c r="A11" i="63"/>
  <c r="B10" i="63"/>
  <c r="A10" i="63"/>
  <c r="B9" i="63"/>
  <c r="A9" i="63"/>
  <c r="B8" i="63"/>
  <c r="A8" i="63"/>
  <c r="B7" i="63"/>
  <c r="A7" i="63"/>
  <c r="B6" i="63"/>
  <c r="A6" i="63"/>
  <c r="B3" i="1" l="1"/>
  <c r="A7" i="55" l="1"/>
  <c r="A8" i="55"/>
  <c r="A9" i="55"/>
  <c r="A10" i="55"/>
  <c r="A11" i="55"/>
  <c r="A12" i="55"/>
  <c r="A13" i="55"/>
  <c r="A14" i="55"/>
  <c r="A6" i="55"/>
  <c r="D4" i="1"/>
  <c r="D5" i="1"/>
  <c r="D6" i="1"/>
  <c r="D7" i="1"/>
  <c r="D8" i="1"/>
  <c r="D9" i="1"/>
  <c r="D10" i="1"/>
  <c r="D11" i="1"/>
  <c r="D3" i="1"/>
  <c r="B10" i="1"/>
  <c r="B11" i="1"/>
  <c r="B9" i="1" l="1"/>
  <c r="B8" i="1" l="1"/>
  <c r="B5" i="1" l="1"/>
  <c r="B6" i="1"/>
  <c r="B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2" authorId="0" shapeId="0" xr:uid="{77AF3DBF-75D9-4178-A9C0-F7B728C0EE37}">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AV4" authorId="0" shapeId="0" xr:uid="{686B9C44-2A0D-4607-88E5-07EEE4466B3A}">
      <text>
        <r>
          <rPr>
            <b/>
            <sz val="9"/>
            <color indexed="81"/>
            <rFont val="Tahoma"/>
            <family val="2"/>
          </rPr>
          <t>Author:</t>
        </r>
        <r>
          <rPr>
            <sz val="9"/>
            <color indexed="81"/>
            <rFont val="Tahoma"/>
            <family val="2"/>
          </rPr>
          <t xml:space="preserve">
Number of setting setup</t>
        </r>
      </text>
    </comment>
    <comment ref="L8"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B18" authorId="0" shapeId="0" xr:uid="{765C920E-4F2E-4345-9164-F30B9F039D16}">
      <text>
        <r>
          <rPr>
            <b/>
            <sz val="9"/>
            <color indexed="81"/>
            <rFont val="Tahoma"/>
            <family val="2"/>
          </rPr>
          <t>Author:</t>
        </r>
        <r>
          <rPr>
            <sz val="9"/>
            <color indexed="81"/>
            <rFont val="Tahoma"/>
            <family val="2"/>
          </rPr>
          <t xml:space="preserve">
Number of setting setup
</t>
        </r>
      </text>
    </comment>
    <comment ref="D18"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18"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18"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18"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18"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18"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18"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18"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18" authorId="0" shapeId="0" xr:uid="{382F1694-C35A-4CCF-B18B-B33810AB5BF0}">
      <text>
        <r>
          <rPr>
            <b/>
            <sz val="9"/>
            <color indexed="81"/>
            <rFont val="Tahoma"/>
            <family val="2"/>
          </rPr>
          <t>Author:
0- Normal 
1- Normal+Acceleration
2-Normal+Forces</t>
        </r>
      </text>
    </comment>
    <comment ref="X18"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18"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18"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24"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34" authorId="0" shapeId="0" xr:uid="{C680249F-D653-4AD2-AD9C-D9CE2121C0E2}">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7" authorId="0" shapeId="0" xr:uid="{EDDD3D98-DAAD-493B-9F71-B9DD91B2FD1F}">
      <text>
        <r>
          <rPr>
            <b/>
            <sz val="9"/>
            <color indexed="81"/>
            <rFont val="Tahoma"/>
            <family val="2"/>
          </rPr>
          <t xml:space="preserve">Anthony Franck Bouteiller: Blow_count_normal
</t>
        </r>
        <r>
          <rPr>
            <sz val="9"/>
            <color indexed="81"/>
            <rFont val="Tahoma"/>
            <family val="2"/>
          </rPr>
          <t xml:space="preserve">
</t>
        </r>
      </text>
    </comment>
    <comment ref="E10" authorId="0" shapeId="0" xr:uid="{BDC54574-0516-4447-AAFA-DC2267885E18}">
      <text>
        <r>
          <rPr>
            <b/>
            <sz val="9"/>
            <color indexed="81"/>
            <rFont val="Tahoma"/>
            <family val="2"/>
          </rPr>
          <t>Author:</t>
        </r>
        <r>
          <rPr>
            <sz val="9"/>
            <color indexed="81"/>
            <rFont val="Tahoma"/>
            <family val="2"/>
          </rPr>
          <t xml:space="preserve">
Borssele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<sst xmlns="http://schemas.openxmlformats.org/spreadsheetml/2006/main" count="637" uniqueCount="416">
  <si>
    <t>LocID</t>
  </si>
  <si>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</si>
  <si>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</si>
  <si>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</si>
  <si>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</si>
  <si>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</si>
  <si>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</si>
  <si>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</si>
  <si>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</si>
  <si>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</si>
  <si>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</si>
  <si>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</si>
  <si>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</si>
  <si>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</si>
  <si>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</si>
  <si>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</si>
  <si>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</si>
  <si>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</si>
  <si>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</si>
  <si>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</si>
  <si>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</si>
  <si>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</si>
  <si>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</si>
  <si>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</si>
  <si>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</si>
  <si>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</si>
  <si>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</si>
  <si>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</si>
  <si>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</si>
  <si>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</si>
  <si>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</si>
  <si>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</si>
  <si>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Embedment (1)</t>
  </si>
  <si>
    <t>Embedment (3)</t>
  </si>
  <si>
    <t>Pile Segments</t>
  </si>
  <si>
    <t>X</t>
  </si>
  <si>
    <t>SN</t>
  </si>
  <si>
    <t>On/off</t>
  </si>
  <si>
    <t>Folder</t>
  </si>
  <si>
    <t>Database
Switch</t>
  </si>
  <si>
    <t>Analysis 
settings</t>
  </si>
  <si>
    <t>Model 
settings</t>
  </si>
  <si>
    <t>Password</t>
  </si>
  <si>
    <t>DB name</t>
  </si>
  <si>
    <t>Username</t>
  </si>
  <si>
    <t>Stevens</t>
  </si>
  <si>
    <t>Database settings</t>
  </si>
  <si>
    <t>Soil</t>
  </si>
  <si>
    <t>Geometry</t>
  </si>
  <si>
    <t>Database input 
revisions</t>
  </si>
  <si>
    <t>Auto</t>
  </si>
  <si>
    <t xml:space="preserve">Hammer ID </t>
  </si>
  <si>
    <t>Efficiency</t>
  </si>
  <si>
    <t>Attachments</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</si>
  <si>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</si>
  <si>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</si>
  <si>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</si>
  <si>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</si>
  <si>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</si>
  <si>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</si>
  <si>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</si>
  <si>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</si>
  <si>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</si>
  <si>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</si>
  <si>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</si>
  <si>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</si>
  <si>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</si>
  <si>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</si>
  <si>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</si>
  <si>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</si>
  <si>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</si>
  <si>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</si>
  <si>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</si>
  <si>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</si>
  <si>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</si>
  <si>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</si>
  <si>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</si>
  <si>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</si>
  <si>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</si>
  <si>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</si>
  <si>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</si>
  <si>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</si>
  <si>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</si>
  <si>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</si>
  <si>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</si>
  <si>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</si>
  <si>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</si>
  <si>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</si>
  <si>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</si>
  <si>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</si>
  <si>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</si>
  <si>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</si>
  <si>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</si>
  <si>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</si>
  <si>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</si>
  <si>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</si>
  <si>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</si>
  <si>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</si>
  <si>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</si>
  <si>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</si>
  <si>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</si>
  <si>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</si>
  <si>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</si>
  <si>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</si>
  <si>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</si>
  <si>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</si>
  <si>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</si>
  <si>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</si>
  <si>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Embedment (4)</t>
  </si>
  <si>
    <t>Enbedment (5)</t>
  </si>
  <si>
    <t>Embedment (6)</t>
  </si>
  <si>
    <t>Embedment (7)</t>
  </si>
  <si>
    <t>Embedment (9)</t>
  </si>
  <si>
    <t>Enbedment (8)</t>
  </si>
  <si>
    <t>Embedment (10)</t>
  </si>
  <si>
    <t>Enbedment (11)</t>
  </si>
  <si>
    <t>Embedment (12)</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</si>
  <si>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</si>
  <si>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</si>
  <si>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</si>
  <si>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</si>
  <si>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</si>
  <si>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</si>
  <si>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</si>
  <si>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</si>
  <si>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</si>
  <si>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</si>
  <si>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</si>
  <si>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</si>
  <si>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</si>
  <si>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</si>
  <si>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</si>
  <si>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</si>
  <si>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</si>
  <si>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</si>
  <si>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</si>
  <si>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SRD_HB</t>
  </si>
  <si>
    <t>Best estimate</t>
  </si>
  <si>
    <t>Lower bound</t>
  </si>
  <si>
    <t>Blow_Count_PileRun</t>
  </si>
  <si>
    <t>Soil2GRLWEAP.xlsx</t>
  </si>
  <si>
    <t>List of the figures which is expected for appendis of AO1</t>
  </si>
  <si>
    <t>Plot Number</t>
  </si>
  <si>
    <t>Blow_Count_NMS</t>
  </si>
  <si>
    <t>SRD_UB</t>
  </si>
  <si>
    <t>Alm_Hamre</t>
  </si>
  <si>
    <t>wt [mm]</t>
  </si>
  <si>
    <t>Can H [m]</t>
  </si>
  <si>
    <t>ACC Time Series</t>
  </si>
  <si>
    <t>Time Increment Ratio</t>
  </si>
  <si>
    <t xml:space="preserve">Noise mitigation Strategy </t>
  </si>
  <si>
    <t>Hammer Efficiency</t>
  </si>
  <si>
    <t>Appendix Generator</t>
  </si>
  <si>
    <t xml:space="preserve">Switch </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</si>
  <si>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</si>
  <si>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</si>
  <si>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</si>
  <si>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</si>
  <si>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</si>
  <si>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</si>
  <si>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</si>
  <si>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</si>
  <si>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</si>
  <si>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</si>
  <si>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</si>
  <si>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</si>
  <si>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</si>
  <si>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</si>
  <si>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</si>
  <si>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</si>
  <si>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</si>
  <si>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</si>
  <si>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</si>
  <si>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</si>
  <si>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</si>
  <si>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Embedment (2)</t>
  </si>
  <si>
    <t>WTG</t>
  </si>
  <si>
    <t xml:space="preserve">Emb L </t>
  </si>
  <si>
    <t>Full energy</t>
  </si>
  <si>
    <t>Switch</t>
  </si>
  <si>
    <t>Revision Name</t>
  </si>
  <si>
    <t xml:space="preserve">Rev number </t>
  </si>
  <si>
    <t>rev_sub</t>
  </si>
  <si>
    <t>hammer _conf</t>
  </si>
  <si>
    <t>Analysis for Blow count</t>
  </si>
  <si>
    <t>Analysis for Forces</t>
  </si>
  <si>
    <t>rev1</t>
  </si>
  <si>
    <t>No</t>
  </si>
  <si>
    <t>C1</t>
  </si>
  <si>
    <t>B2</t>
  </si>
  <si>
    <t>attm</t>
  </si>
  <si>
    <t>D</t>
  </si>
  <si>
    <t xml:space="preserve">To be plotted </t>
  </si>
  <si>
    <t>Load Iteration</t>
  </si>
  <si>
    <t>SCF sub_rev</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</si>
  <si>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</si>
  <si>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</si>
  <si>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</si>
  <si>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</si>
  <si>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</si>
  <si>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</si>
  <si>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</si>
  <si>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</si>
  <si>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</si>
  <si>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</si>
  <si>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</si>
  <si>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</si>
  <si>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</si>
  <si>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</si>
  <si>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 xml:space="preserve">Fatigue DB switch and geometry </t>
  </si>
  <si>
    <t>ewdb</t>
  </si>
  <si>
    <t>ewdb_user</t>
  </si>
  <si>
    <t>Stresses</t>
  </si>
  <si>
    <t>Blow_Counts</t>
  </si>
  <si>
    <t>sand</t>
  </si>
  <si>
    <t>clay</t>
  </si>
  <si>
    <t>glauconite</t>
  </si>
  <si>
    <t>Glauconite_multi</t>
  </si>
  <si>
    <t>Alm_Hamre_2018</t>
  </si>
  <si>
    <t>clay_L_PI</t>
  </si>
  <si>
    <t>clay_H_PI</t>
  </si>
  <si>
    <t>EW1_18_SAND</t>
  </si>
  <si>
    <t>EW1_32_SAND</t>
  </si>
  <si>
    <t>EW1_33_SAND</t>
  </si>
  <si>
    <t>EW1_37_SAND</t>
  </si>
  <si>
    <t>EW1_39_SAND</t>
  </si>
  <si>
    <t>EW1_41_SAND</t>
  </si>
  <si>
    <t>EW1_43_SAND</t>
  </si>
  <si>
    <t>EW1_47_SAND</t>
  </si>
  <si>
    <t>EW1_55_SAND</t>
  </si>
  <si>
    <t>EW1_15_NORM</t>
  </si>
  <si>
    <t>EW1_16_NORM</t>
  </si>
  <si>
    <t>EW1_18_NORM</t>
  </si>
  <si>
    <t>EW1_24_NORM</t>
  </si>
  <si>
    <t>EW1_26_NORM</t>
  </si>
  <si>
    <t>EW1_32_NORM</t>
  </si>
  <si>
    <t>EW1_33_NORM</t>
  </si>
  <si>
    <t>EW1_37_NORM</t>
  </si>
  <si>
    <t>EW1_39_NORM</t>
  </si>
  <si>
    <t>EW1_41_NORM</t>
  </si>
  <si>
    <t>EW1_43_NORM</t>
  </si>
  <si>
    <t>EW1_47_NORM</t>
  </si>
  <si>
    <t>EW1_55_NORM</t>
  </si>
  <si>
    <t>EW1_15_BORS</t>
  </si>
  <si>
    <t>EW1_16_BORS</t>
  </si>
  <si>
    <t>EW1_18_BORS</t>
  </si>
  <si>
    <t>EW1_24_BORS</t>
  </si>
  <si>
    <t>EW1_26_BORS</t>
  </si>
  <si>
    <t>EW1_32_BORS</t>
  </si>
  <si>
    <t>EW1_33_BORS</t>
  </si>
  <si>
    <t>EW1_37_BORS</t>
  </si>
  <si>
    <t>EW1_39_BORS</t>
  </si>
  <si>
    <t>EW1_41_BORS</t>
  </si>
  <si>
    <t>EW1_43_BORS</t>
  </si>
  <si>
    <t>EW1_47_BORS</t>
  </si>
  <si>
    <t>EW1_55_BORS</t>
  </si>
  <si>
    <t>EW1_15_SHOE</t>
  </si>
  <si>
    <t>EW1_16_SHOE</t>
  </si>
  <si>
    <t>EW1_18_SHOE</t>
  </si>
  <si>
    <t>EW1_24_SHOE</t>
  </si>
  <si>
    <t>EW1_26_SHOE</t>
  </si>
  <si>
    <t>EW1_32_SHOE</t>
  </si>
  <si>
    <t>EW1_33_SHOE</t>
  </si>
  <si>
    <t>EW1_37_SHOE</t>
  </si>
  <si>
    <t>EW1_39_SHOE</t>
  </si>
  <si>
    <t>EW1_41_SHOE</t>
  </si>
  <si>
    <t>EW1_43_SHOE</t>
  </si>
  <si>
    <t>EW1_47_SHOE</t>
  </si>
  <si>
    <t>EW1_55_SHOE</t>
  </si>
  <si>
    <t>Entrapped_UB</t>
  </si>
  <si>
    <t>Entrapped_BE</t>
  </si>
  <si>
    <t>Name of the input sheet</t>
  </si>
  <si>
    <t>Not Done</t>
  </si>
  <si>
    <t>Not Done - Didn't Work</t>
  </si>
  <si>
    <t>Breakdown_BE</t>
  </si>
  <si>
    <t>EW2_46_NORM</t>
  </si>
  <si>
    <t>EW2_48_NORM</t>
  </si>
  <si>
    <t>EW2_53_NORM</t>
  </si>
  <si>
    <t>EW2_55_NORM</t>
  </si>
  <si>
    <t>EW2_48_SAND</t>
  </si>
  <si>
    <t>EW2_55_SAND</t>
  </si>
  <si>
    <t>EW2_48_SHOE</t>
  </si>
  <si>
    <t>EW2_55_SHOE</t>
  </si>
  <si>
    <t>Repetitive</t>
  </si>
  <si>
    <t>rev_EW2_1</t>
  </si>
  <si>
    <t>EW2</t>
  </si>
  <si>
    <t>EW1</t>
  </si>
  <si>
    <t>PileRun_UB</t>
  </si>
  <si>
    <t>EW1_05_NOISE</t>
  </si>
  <si>
    <t>EW1_08_NOISE</t>
  </si>
  <si>
    <t>EW1_20_NOISE</t>
  </si>
  <si>
    <t>EW1_34_NOISE</t>
  </si>
  <si>
    <t>EW1_47_NOISE</t>
  </si>
  <si>
    <t>EW1_69_NOISE</t>
  </si>
  <si>
    <t>EW1_05_NOISE_NGI</t>
  </si>
  <si>
    <t>Done</t>
  </si>
  <si>
    <t>EW1_15_NORM_LB</t>
  </si>
  <si>
    <t>EW1_15_NORM_UB</t>
  </si>
  <si>
    <t>NoiseSTR_ACC_SENSI</t>
  </si>
  <si>
    <t>EW1_05_NOISE_NGI_LOW</t>
  </si>
  <si>
    <t>EW1_05_SAND_NGI_LOW</t>
  </si>
  <si>
    <t>EW1_43_NOISE</t>
  </si>
  <si>
    <t>Fatigue_BLOW</t>
  </si>
  <si>
    <t>Fatigue_STRESS</t>
  </si>
  <si>
    <t>FA15</t>
  </si>
  <si>
    <t>FA37</t>
  </si>
  <si>
    <t>FA43</t>
  </si>
  <si>
    <t>EW1_47_CHBE</t>
  </si>
  <si>
    <t>EW2_46_NOISE</t>
  </si>
  <si>
    <t>EW2_48_NOISE</t>
  </si>
  <si>
    <t>EW2_53_NOISE</t>
  </si>
  <si>
    <t>FA46</t>
  </si>
  <si>
    <t>FA48</t>
  </si>
  <si>
    <t>FA53</t>
  </si>
  <si>
    <t>FA55</t>
  </si>
  <si>
    <t>L2</t>
  </si>
  <si>
    <t>EW2_55_NOISE</t>
  </si>
  <si>
    <t>EW1_08_NOISE2</t>
  </si>
  <si>
    <t>EW1_20_NOISE2</t>
  </si>
  <si>
    <t>EW1_34_NOISE2</t>
  </si>
  <si>
    <t>EW1_47_NOISE2</t>
  </si>
  <si>
    <t>EW1_69_NOISE2</t>
  </si>
  <si>
    <t>EW1_33_NOISE2</t>
  </si>
  <si>
    <t>EW1_18_BORS3</t>
  </si>
  <si>
    <t>EW1_32_BORS3</t>
  </si>
  <si>
    <t>EW1_37_BORS3</t>
  </si>
  <si>
    <t>EW1_39_BORS3</t>
  </si>
  <si>
    <t>EW1_41_BORS3</t>
  </si>
  <si>
    <t>EW1_43_BORS3</t>
  </si>
  <si>
    <t>EW1_55_BORS3</t>
  </si>
  <si>
    <t>EW1_37_BORS5</t>
  </si>
  <si>
    <t>EW1_39_BORS5</t>
  </si>
  <si>
    <t>EW1_41_BORS5</t>
  </si>
  <si>
    <t>EW1_43_BORS5</t>
  </si>
  <si>
    <t>EW1_55_BORS5</t>
  </si>
  <si>
    <t>EW1_47_NORM5</t>
  </si>
  <si>
    <t>EW1_08_NOISE5</t>
  </si>
  <si>
    <t>EW1_20_NOISE5</t>
  </si>
  <si>
    <t>EW1_34_NOISE5</t>
  </si>
  <si>
    <t>EW1_47_NOISE5</t>
  </si>
  <si>
    <t>EW1_69_NOISE5</t>
  </si>
  <si>
    <t>EW1_33_NOISE5</t>
  </si>
  <si>
    <t>EW1_43_NOISE2</t>
  </si>
  <si>
    <t>EW1_43_NOISE5</t>
  </si>
  <si>
    <t>EW1_43_BORS6</t>
  </si>
  <si>
    <t>EW1_45_NORM</t>
  </si>
  <si>
    <t>EW1_50_NORM</t>
  </si>
  <si>
    <t>EW1_51_NORM</t>
  </si>
  <si>
    <t>EW1_53_NORM</t>
  </si>
  <si>
    <t>EW1_62_NORM</t>
  </si>
  <si>
    <t>EW1_45_SAND</t>
  </si>
  <si>
    <t>EW1_50_SAND</t>
  </si>
  <si>
    <t>EW1_51_SAND</t>
  </si>
  <si>
    <t>EW1_53_SAND</t>
  </si>
  <si>
    <t>EW1_62_SAND</t>
  </si>
  <si>
    <t>EW1_45_BORS</t>
  </si>
  <si>
    <t>EW1_50_BORS</t>
  </si>
  <si>
    <t>EW1_51_BORS</t>
  </si>
  <si>
    <t>EW1_53_BORS</t>
  </si>
  <si>
    <t>EW1_62_BORS</t>
  </si>
  <si>
    <t>EW1_45_SHOE</t>
  </si>
  <si>
    <t>EW1_50_SHOE</t>
  </si>
  <si>
    <t>EW1_51_SHOE</t>
  </si>
  <si>
    <t>EW1_53_SHOE</t>
  </si>
  <si>
    <t>EW1_62_SHOE</t>
  </si>
  <si>
    <t>Extra EW</t>
  </si>
  <si>
    <t>EW1_45_BORS5</t>
  </si>
  <si>
    <t>EW1_50_BORS5</t>
  </si>
  <si>
    <t>EW1_51_BORS5</t>
  </si>
  <si>
    <t>EW1_53_BORS5</t>
  </si>
  <si>
    <t>EW1_62_BORS5</t>
  </si>
  <si>
    <t>EW1_53_BORS_OLD</t>
  </si>
  <si>
    <t>EW1_53_BORS5_OLD</t>
  </si>
  <si>
    <t>EW1_43_BORS_NEW</t>
  </si>
  <si>
    <t>EW1_39_BORS_NEW</t>
  </si>
  <si>
    <t>EW1_41_BORS_NEW</t>
  </si>
  <si>
    <t>EW1_53_BORS_TRY</t>
  </si>
  <si>
    <t>EW1_38_NORM</t>
  </si>
  <si>
    <t>EW1_44_NORM</t>
  </si>
  <si>
    <t>EW1_48_NORM</t>
  </si>
  <si>
    <t>EW1_43_BORS_AVG</t>
  </si>
  <si>
    <t>EW1_41_BORS_AVG</t>
  </si>
  <si>
    <t>EW1_23_NORM</t>
  </si>
  <si>
    <t>EW1_56_NORM</t>
  </si>
  <si>
    <t>OSS</t>
  </si>
  <si>
    <t>Jones</t>
  </si>
  <si>
    <t>NMS</t>
  </si>
  <si>
    <t>CPT PDA profile</t>
  </si>
  <si>
    <t>EW1_OSS_25_AH</t>
  </si>
  <si>
    <t>EW1_OSS_25_J</t>
  </si>
  <si>
    <t>EW2_OSS_25_AH</t>
  </si>
  <si>
    <t>EW2_OSS_25_J</t>
  </si>
  <si>
    <t>EW1_OSS_30_AH</t>
  </si>
  <si>
    <t>EW1_OSS_30_J</t>
  </si>
  <si>
    <t>EW2_OSS_30_AH</t>
  </si>
  <si>
    <t>EW2_OSS_30_J</t>
  </si>
  <si>
    <t>EW1_OSS_35_AH</t>
  </si>
  <si>
    <t>EW1_OSS_35_J</t>
  </si>
  <si>
    <t>EW2_OSS_35_AH</t>
  </si>
  <si>
    <t>EW2_OSS_35_J</t>
  </si>
  <si>
    <t>NoiseSTR_4000</t>
  </si>
  <si>
    <t>NoiseSTR_5500</t>
  </si>
  <si>
    <t>S-5500</t>
  </si>
  <si>
    <t>S-4000</t>
  </si>
  <si>
    <t>Full_UB_4000</t>
  </si>
  <si>
    <t>Full_UB_5500</t>
  </si>
  <si>
    <t>Paths</t>
  </si>
  <si>
    <t>Python</t>
  </si>
  <si>
    <t>C:\PDI\GRLWEAP 2010</t>
  </si>
  <si>
    <t>C:\ProgramData\Anaconda3\envs\py373\python.exe</t>
  </si>
  <si>
    <t>Table</t>
  </si>
  <si>
    <t>ewdb.pda_input</t>
  </si>
  <si>
    <t>Server</t>
  </si>
  <si>
    <t>DKLYCOPILOD1</t>
  </si>
  <si>
    <t>SRD model</t>
  </si>
  <si>
    <t>Soil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</si>
</sst>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s>
  <fills count="22">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3" tint="0.79998168889431442"/>
        <bgColor indexed="64"/>
      </patternFill>
    </fill>
    <fill>
      <patternFill patternType="solid">
        <fgColor rgb="FFCC3300"/>
        <bgColor indexed="64"/>
      </patternFill>
    </fill>
    <fill>
      <patternFill patternType="solid">
        <fgColor rgb="FF92D050"/>
        <bgColor indexed="64"/>
      </patternFill>
    </fill>
    <fill>
      <patternFill patternType="solid">
        <fgColor rgb="FFFF99FF"/>
        <bgColor indexed="64"/>
      </patternFill>
    </fill>
    <fill>
      <patternFill patternType="solid">
        <fgColor theme="9"/>
        <bgColor indexed="64"/>
      </patternFill>
    </fill>
    <fill>
      <patternFill patternType="solid">
        <fgColor theme="4" tint="0.39994506668294322"/>
        <bgColor indexed="64"/>
      </patternFill>
    </fill>
    <fill>
      <patternFill patternType="solid">
        <fgColor rgb="FF7030A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style="thick">
        <color auto="1"/>
      </right>
      <top/>
      <bottom/>
      <diagonal/>
    </border>
    <border>
      <left/>
      <right style="thin">
        <color indexed="64"/>
      </right>
      <top style="medium">
        <color indexed="64"/>
      </top>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5">
    <xf numFmtId="0" fontId="0" fillId="0" borderId="0"/>
    <xf numFmtId="0" fontId="2" fillId="0" borderId="0"/>
    <xf numFmtId="0" fontId="9" fillId="0" borderId="0"/>
    <xf numFmtId="0" fontId="1" fillId="0" borderId="0"/>
    <xf numFmtId="0" fontId="10" fillId="0" borderId="0"/>
  </cellStyleXfs>
  <cellXfs count="185">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2" borderId="1" xfId="0" applyFill="1" applyBorder="1" applyAlignment="1">
      <alignment vertical="top"/>
    </xf>
    <xf numFmtId="0" fontId="0" fillId="2" borderId="4" xfId="0" applyFill="1" applyBorder="1" applyAlignment="1">
      <alignment vertical="top"/>
    </xf>
    <xf numFmtId="0" fontId="0" fillId="2" borderId="6"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2" borderId="0" xfId="0" applyFill="1" applyBorder="1" applyAlignment="1">
      <alignment vertical="top"/>
    </xf>
    <xf numFmtId="0" fontId="0" fillId="2" borderId="18" xfId="0" applyFill="1" applyBorder="1" applyAlignment="1">
      <alignment vertical="top"/>
    </xf>
    <xf numFmtId="0" fontId="3" fillId="2" borderId="1" xfId="0" applyFont="1" applyFill="1" applyBorder="1" applyAlignment="1"/>
    <xf numFmtId="0" fontId="3" fillId="2" borderId="3" xfId="0" applyFont="1" applyFill="1" applyBorder="1" applyAlignment="1"/>
    <xf numFmtId="0" fontId="0" fillId="0" borderId="0" xfId="0" applyNumberFormat="1" applyAlignment="1">
      <alignment vertical="justify"/>
    </xf>
    <xf numFmtId="0" fontId="0" fillId="0" borderId="0" xfId="0" applyNumberFormat="1" applyBorder="1" applyAlignment="1">
      <alignment vertical="justify"/>
    </xf>
    <xf numFmtId="0" fontId="0" fillId="0" borderId="22" xfId="0" applyBorder="1"/>
    <xf numFmtId="0" fontId="0" fillId="0" borderId="3" xfId="0" applyFill="1" applyBorder="1"/>
    <xf numFmtId="0" fontId="0" fillId="2" borderId="9" xfId="0" applyFill="1" applyBorder="1" applyAlignment="1">
      <alignment horizontal="justify"/>
    </xf>
    <xf numFmtId="0" fontId="0" fillId="2" borderId="10" xfId="0" applyFill="1" applyBorder="1" applyAlignment="1">
      <alignment horizontal="justify"/>
    </xf>
    <xf numFmtId="0" fontId="0" fillId="2" borderId="11" xfId="0" applyFill="1" applyBorder="1" applyAlignment="1">
      <alignment horizontal="justify"/>
    </xf>
    <xf numFmtId="0" fontId="0" fillId="0" borderId="21" xfId="0" applyBorder="1" applyAlignment="1">
      <alignment horizontal="right"/>
    </xf>
    <xf numFmtId="0" fontId="0" fillId="0" borderId="25" xfId="0" applyBorder="1"/>
    <xf numFmtId="0" fontId="0" fillId="5" borderId="19" xfId="0" applyFill="1" applyBorder="1"/>
    <xf numFmtId="0" fontId="0" fillId="5" borderId="20" xfId="0" applyFill="1" applyBorder="1" applyAlignment="1">
      <alignment vertical="top"/>
    </xf>
    <xf numFmtId="0" fontId="0" fillId="5" borderId="21" xfId="0" applyFill="1" applyBorder="1"/>
    <xf numFmtId="0" fontId="0" fillId="5" borderId="22" xfId="0" applyFill="1" applyBorder="1"/>
    <xf numFmtId="0" fontId="0" fillId="5" borderId="23" xfId="0" applyFill="1" applyBorder="1"/>
    <xf numFmtId="0" fontId="0" fillId="5" borderId="24" xfId="0" applyFill="1" applyBorder="1"/>
    <xf numFmtId="0" fontId="0" fillId="6" borderId="0" xfId="0" applyFill="1"/>
    <xf numFmtId="0" fontId="0" fillId="0" borderId="0" xfId="0" applyAlignment="1">
      <alignment horizontal="left"/>
    </xf>
    <xf numFmtId="0" fontId="0" fillId="3" borderId="9" xfId="0" applyFill="1" applyBorder="1"/>
    <xf numFmtId="0" fontId="0" fillId="0" borderId="26" xfId="0" applyBorder="1"/>
    <xf numFmtId="0" fontId="0" fillId="0" borderId="27" xfId="0" applyBorder="1"/>
    <xf numFmtId="0" fontId="0" fillId="0" borderId="28" xfId="0" applyBorder="1"/>
    <xf numFmtId="0" fontId="0" fillId="0" borderId="28"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3" fillId="2" borderId="2" xfId="0" applyFont="1" applyFill="1" applyBorder="1" applyAlignment="1"/>
    <xf numFmtId="0" fontId="0" fillId="0" borderId="1" xfId="0" applyBorder="1" applyAlignment="1"/>
    <xf numFmtId="0" fontId="0" fillId="0" borderId="2" xfId="0" applyBorder="1" applyAlignment="1"/>
    <xf numFmtId="0" fontId="0" fillId="0" borderId="18" xfId="0" applyBorder="1"/>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4"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35" xfId="0" applyBorder="1" applyAlignment="1">
      <alignment horizontal="center"/>
    </xf>
    <xf numFmtId="0" fontId="0" fillId="0" borderId="37" xfId="0" applyBorder="1" applyAlignment="1">
      <alignment horizontal="center"/>
    </xf>
    <xf numFmtId="0" fontId="0" fillId="2" borderId="3" xfId="0" applyNumberFormat="1" applyFont="1" applyFill="1" applyBorder="1" applyAlignment="1">
      <alignment vertical="justify"/>
    </xf>
    <xf numFmtId="0" fontId="0" fillId="3" borderId="0" xfId="0" applyFill="1" applyBorder="1"/>
    <xf numFmtId="0" fontId="0" fillId="3" borderId="7" xfId="0" applyFill="1" applyBorder="1"/>
    <xf numFmtId="0" fontId="0" fillId="3" borderId="10" xfId="0" applyFill="1" applyBorder="1"/>
    <xf numFmtId="0" fontId="0" fillId="3" borderId="2" xfId="0" applyFill="1" applyBorder="1"/>
    <xf numFmtId="0" fontId="0" fillId="2" borderId="3" xfId="0" applyFill="1" applyBorder="1" applyAlignment="1">
      <alignment wrapText="1"/>
    </xf>
    <xf numFmtId="0" fontId="0" fillId="2" borderId="2" xfId="0" applyFill="1" applyBorder="1" applyAlignment="1">
      <alignment vertical="top"/>
    </xf>
    <xf numFmtId="0" fontId="0" fillId="2" borderId="2" xfId="0" applyFill="1" applyBorder="1" applyAlignment="1">
      <alignment vertical="top" wrapText="1"/>
    </xf>
    <xf numFmtId="0" fontId="0" fillId="2" borderId="2" xfId="0" applyFill="1" applyBorder="1" applyAlignment="1">
      <alignment wrapText="1"/>
    </xf>
    <xf numFmtId="0" fontId="0" fillId="0" borderId="2" xfId="0" applyFill="1" applyBorder="1"/>
    <xf numFmtId="0" fontId="0" fillId="8" borderId="0" xfId="0" applyFill="1"/>
    <xf numFmtId="0" fontId="0" fillId="8" borderId="0" xfId="0" applyFill="1" applyAlignment="1">
      <alignment horizontal="left"/>
    </xf>
    <xf numFmtId="0" fontId="0" fillId="8" borderId="0" xfId="0" applyFill="1" applyBorder="1" applyAlignment="1">
      <alignment vertical="top"/>
    </xf>
    <xf numFmtId="0" fontId="0" fillId="0" borderId="33" xfId="0" applyFont="1" applyFill="1" applyBorder="1" applyAlignment="1">
      <alignment horizontal="center"/>
    </xf>
    <xf numFmtId="0" fontId="0" fillId="0" borderId="36"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0" borderId="34" xfId="0" applyFill="1" applyBorder="1" applyAlignment="1">
      <alignment horizontal="center"/>
    </xf>
    <xf numFmtId="0" fontId="0" fillId="2" borderId="2" xfId="0" applyNumberFormat="1" applyFont="1" applyFill="1" applyBorder="1" applyAlignment="1">
      <alignment vertical="justify"/>
    </xf>
    <xf numFmtId="0" fontId="0" fillId="9" borderId="38" xfId="0" applyFill="1" applyBorder="1" applyAlignment="1">
      <alignment horizontal="center"/>
    </xf>
    <xf numFmtId="0" fontId="0" fillId="11" borderId="38" xfId="0" applyFill="1" applyBorder="1" applyAlignment="1">
      <alignment horizontal="center"/>
    </xf>
    <xf numFmtId="0" fontId="0" fillId="12" borderId="38" xfId="0" applyFill="1" applyBorder="1" applyAlignment="1">
      <alignment horizontal="center"/>
    </xf>
    <xf numFmtId="0" fontId="0" fillId="13" borderId="38" xfId="0" applyFill="1" applyBorder="1" applyAlignment="1">
      <alignment horizontal="center"/>
    </xf>
    <xf numFmtId="0" fontId="0" fillId="2" borderId="0" xfId="0" applyFill="1" applyBorder="1" applyAlignment="1">
      <alignment horizontal="justify"/>
    </xf>
    <xf numFmtId="0" fontId="6" fillId="7" borderId="0" xfId="0" applyFont="1" applyFill="1"/>
    <xf numFmtId="0" fontId="0" fillId="14" borderId="0" xfId="0" applyFill="1"/>
    <xf numFmtId="0" fontId="0" fillId="7" borderId="38" xfId="0" applyFill="1" applyBorder="1"/>
    <xf numFmtId="0" fontId="0" fillId="5" borderId="38" xfId="0" applyFill="1" applyBorder="1" applyAlignment="1">
      <alignment horizontal="center"/>
    </xf>
    <xf numFmtId="0" fontId="0" fillId="5" borderId="38" xfId="0" applyFill="1" applyBorder="1" applyAlignment="1">
      <alignment horizontal="right"/>
    </xf>
    <xf numFmtId="0" fontId="0" fillId="5" borderId="39" xfId="0" applyFill="1" applyBorder="1"/>
    <xf numFmtId="0" fontId="7" fillId="9" borderId="38" xfId="0" applyFont="1" applyFill="1" applyBorder="1" applyAlignment="1">
      <alignment horizontal="right"/>
    </xf>
    <xf numFmtId="0" fontId="7" fillId="9" borderId="39" xfId="0" applyFont="1" applyFill="1" applyBorder="1"/>
    <xf numFmtId="0" fontId="7" fillId="11" borderId="38" xfId="0" applyFont="1" applyFill="1" applyBorder="1" applyAlignment="1">
      <alignment horizontal="right"/>
    </xf>
    <xf numFmtId="0" fontId="7" fillId="11" borderId="39" xfId="0" applyFont="1" applyFill="1" applyBorder="1"/>
    <xf numFmtId="0" fontId="7" fillId="12" borderId="38" xfId="0" applyFont="1" applyFill="1" applyBorder="1" applyAlignment="1">
      <alignment horizontal="right"/>
    </xf>
    <xf numFmtId="0" fontId="7" fillId="12" borderId="39" xfId="0" applyFont="1" applyFill="1" applyBorder="1"/>
    <xf numFmtId="0" fontId="7" fillId="13" borderId="38" xfId="0" applyFont="1" applyFill="1" applyBorder="1" applyAlignment="1">
      <alignment horizontal="right"/>
    </xf>
    <xf numFmtId="0" fontId="7" fillId="13" borderId="39" xfId="0" applyFont="1" applyFill="1" applyBorder="1"/>
    <xf numFmtId="0" fontId="0" fillId="15" borderId="38" xfId="0" applyFill="1" applyBorder="1" applyAlignment="1">
      <alignment horizontal="center"/>
    </xf>
    <xf numFmtId="0" fontId="0" fillId="15" borderId="38" xfId="0" applyFill="1" applyBorder="1" applyAlignment="1">
      <alignment horizontal="right"/>
    </xf>
    <xf numFmtId="0" fontId="0" fillId="15" borderId="39" xfId="0" applyFill="1" applyBorder="1"/>
    <xf numFmtId="0" fontId="0" fillId="13" borderId="38" xfId="0" applyFill="1" applyBorder="1" applyAlignment="1">
      <alignment horizontal="right"/>
    </xf>
    <xf numFmtId="0" fontId="0" fillId="13" borderId="39" xfId="0" applyFill="1" applyBorder="1"/>
    <xf numFmtId="0" fontId="0" fillId="16" borderId="0" xfId="0" applyFill="1"/>
    <xf numFmtId="0" fontId="0" fillId="17" borderId="0" xfId="0" applyFill="1"/>
    <xf numFmtId="0" fontId="0" fillId="18" borderId="0" xfId="0" applyFill="1"/>
    <xf numFmtId="0" fontId="0" fillId="9" borderId="38" xfId="0" applyFill="1" applyBorder="1" applyAlignment="1">
      <alignment horizontal="right"/>
    </xf>
    <xf numFmtId="0" fontId="0" fillId="9" borderId="39" xfId="0" applyFill="1" applyBorder="1"/>
    <xf numFmtId="0" fontId="0" fillId="9" borderId="38" xfId="0" applyFont="1" applyFill="1" applyBorder="1" applyAlignment="1">
      <alignment horizontal="right"/>
    </xf>
    <xf numFmtId="0" fontId="0" fillId="9" borderId="39" xfId="0" applyFont="1" applyFill="1" applyBorder="1"/>
    <xf numFmtId="0" fontId="0" fillId="10" borderId="4" xfId="0" applyFill="1" applyBorder="1"/>
    <xf numFmtId="0" fontId="0" fillId="19" borderId="38" xfId="0" applyFill="1" applyBorder="1"/>
    <xf numFmtId="0" fontId="0" fillId="19" borderId="0" xfId="0" applyFill="1"/>
    <xf numFmtId="0" fontId="8" fillId="20" borderId="0" xfId="0" applyFont="1" applyFill="1" applyBorder="1"/>
    <xf numFmtId="0" fontId="0" fillId="20" borderId="0" xfId="0" applyFont="1" applyFill="1" applyBorder="1"/>
    <xf numFmtId="0" fontId="0" fillId="17" borderId="38" xfId="0" applyFill="1" applyBorder="1"/>
    <xf numFmtId="0" fontId="7" fillId="17" borderId="38" xfId="0" applyFont="1" applyFill="1" applyBorder="1"/>
    <xf numFmtId="0" fontId="0" fillId="7" borderId="0" xfId="0" applyFill="1"/>
    <xf numFmtId="0" fontId="0" fillId="0" borderId="0" xfId="0"/>
    <xf numFmtId="0" fontId="0" fillId="0" borderId="0" xfId="0" applyBorder="1"/>
    <xf numFmtId="0" fontId="8" fillId="21" borderId="0" xfId="0" applyFont="1" applyFill="1" applyBorder="1"/>
    <xf numFmtId="0" fontId="0" fillId="7" borderId="0" xfId="0" applyFill="1" applyBorder="1"/>
    <xf numFmtId="0" fontId="0" fillId="7" borderId="28" xfId="0" applyFill="1" applyBorder="1"/>
    <xf numFmtId="0" fontId="0" fillId="10" borderId="6" xfId="0" applyFill="1" applyBorder="1"/>
    <xf numFmtId="0" fontId="0" fillId="3" borderId="6" xfId="0" applyFill="1" applyBorder="1"/>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0" fillId="2" borderId="9" xfId="0" applyFill="1" applyBorder="1" applyAlignment="1">
      <alignment horizontal="center" wrapText="1"/>
    </xf>
    <xf numFmtId="0" fontId="0" fillId="2" borderId="11" xfId="0" applyFill="1" applyBorder="1" applyAlignment="1">
      <alignment horizontal="center" wrapText="1"/>
    </xf>
    <xf numFmtId="0" fontId="0" fillId="2" borderId="10" xfId="0" applyFill="1" applyBorder="1" applyAlignment="1">
      <alignment horizontal="center" wrapText="1"/>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11" xfId="0" applyFill="1" applyBorder="1" applyAlignment="1">
      <alignment horizontal="center" vertical="top"/>
    </xf>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7" borderId="40" xfId="0" applyFill="1" applyBorder="1" applyAlignment="1">
      <alignment horizontal="center"/>
    </xf>
    <xf numFmtId="0" fontId="0" fillId="7" borderId="41" xfId="0" applyFill="1" applyBorder="1" applyAlignment="1">
      <alignment horizontal="center"/>
    </xf>
    <xf numFmtId="0" fontId="0" fillId="7" borderId="42" xfId="0" applyFill="1" applyBorder="1" applyAlignment="1">
      <alignment horizontal="center"/>
    </xf>
    <xf numFmtId="0" fontId="0" fillId="7" borderId="43" xfId="0" applyFill="1" applyBorder="1" applyAlignment="1">
      <alignment horizontal="center"/>
    </xf>
    <xf numFmtId="0" fontId="0" fillId="7" borderId="44" xfId="0" applyFill="1" applyBorder="1" applyAlignment="1">
      <alignment horizontal="center"/>
    </xf>
    <xf numFmtId="0" fontId="0" fillId="7" borderId="38" xfId="0" applyFill="1" applyBorder="1" applyAlignment="1">
      <alignment horizontal="center"/>
    </xf>
    <xf numFmtId="0" fontId="0" fillId="7" borderId="45" xfId="0" applyFill="1" applyBorder="1" applyAlignment="1">
      <alignment horizontal="center"/>
    </xf>
    <xf numFmtId="0" fontId="0" fillId="7" borderId="46" xfId="0" applyFill="1" applyBorder="1" applyAlignment="1">
      <alignment horizontal="center"/>
    </xf>
    <xf numFmtId="0" fontId="0" fillId="7" borderId="47" xfId="0" applyFill="1" applyBorder="1" applyAlignment="1">
      <alignment horizontal="center"/>
    </xf>
    <xf numFmtId="0" fontId="0" fillId="7" borderId="48" xfId="0" applyFill="1" applyBorder="1" applyAlignment="1">
      <alignment horizontal="center"/>
    </xf>
    <xf numFmtId="0" fontId="0" fillId="7" borderId="49" xfId="0" applyFill="1" applyBorder="1" applyAlignment="1">
      <alignment horizontal="center"/>
    </xf>
    <xf numFmtId="0" fontId="0" fillId="7" borderId="50"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47" xfId="0" applyFill="1" applyBorder="1"/>
    <xf numFmtId="0" fontId="0" fillId="4" borderId="48" xfId="0" applyFill="1" applyBorder="1"/>
    <xf numFmtId="0" fontId="0" fillId="4" borderId="50" xfId="0" applyFill="1" applyBorder="1"/>
    <xf numFmtId="0" fontId="0" fillId="4" borderId="40" xfId="0" applyFill="1" applyBorder="1"/>
    <xf numFmtId="0" fontId="0" fillId="4" borderId="41" xfId="0" applyFill="1" applyBorder="1"/>
    <xf numFmtId="0" fontId="0" fillId="4" borderId="43" xfId="0" applyFill="1" applyBorder="1"/>
    <xf numFmtId="0" fontId="0" fillId="4" borderId="44" xfId="0" applyFill="1" applyBorder="1"/>
    <xf numFmtId="0" fontId="0" fillId="4" borderId="38" xfId="0" applyFill="1" applyBorder="1"/>
    <xf numFmtId="0" fontId="0" fillId="4" borderId="46" xfId="0" applyFill="1" applyBorder="1"/>
    <xf numFmtId="0" fontId="0" fillId="4" borderId="51" xfId="0" applyFill="1" applyBorder="1"/>
    <xf numFmtId="0" fontId="0" fillId="4" borderId="39" xfId="0" applyFill="1" applyBorder="1"/>
    <xf numFmtId="0" fontId="0" fillId="4" borderId="52" xfId="0" applyFill="1" applyBorder="1"/>
    <xf numFmtId="0" fontId="0" fillId="6" borderId="40" xfId="0" applyFont="1" applyFill="1" applyBorder="1"/>
    <xf numFmtId="0" fontId="0" fillId="6" borderId="41" xfId="0" applyFont="1" applyFill="1" applyBorder="1"/>
    <xf numFmtId="0" fontId="0" fillId="6" borderId="43" xfId="0" applyFont="1" applyFill="1" applyBorder="1"/>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24">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134471</xdr:colOff>
      <xdr:row>1</xdr:row>
      <xdr:rowOff>22412</xdr:rowOff>
    </xdr:from>
    <xdr:to>
      <xdr:col>25</xdr:col>
      <xdr:colOff>190500</xdr:colOff>
      <xdr:row>13</xdr:row>
      <xdr:rowOff>134471</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6495059" y="224118"/>
          <a:ext cx="6835588" cy="2711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23</xdr:row>
      <xdr:rowOff>19050</xdr:rowOff>
    </xdr:from>
    <xdr:to>
      <xdr:col>8</xdr:col>
      <xdr:colOff>57150</xdr:colOff>
      <xdr:row>32</xdr:row>
      <xdr:rowOff>19050</xdr:rowOff>
    </xdr:to>
    <xdr:sp macro="" textlink="">
      <xdr:nvSpPr>
        <xdr:cNvPr id="2" name="TextBox 1">
          <a:extLst>
            <a:ext uri="{FF2B5EF4-FFF2-40B4-BE49-F238E27FC236}">
              <a16:creationId xmlns:a16="http://schemas.microsoft.com/office/drawing/2014/main" id="{F0475974-1408-40B6-A87C-4AB79B63FCB2}"/>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23</xdr:row>
      <xdr:rowOff>19050</xdr:rowOff>
    </xdr:from>
    <xdr:to>
      <xdr:col>8</xdr:col>
      <xdr:colOff>57150</xdr:colOff>
      <xdr:row>32</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dimension ref="A1:AE160"/>
  <sheetViews>
    <sheetView zoomScaleNormal="100" workbookViewId="0">
      <pane ySplit="645" activePane="bottomLeft"/>
      <selection activeCell="C39" sqref="C39:C40"/>
      <selection pane="bottomLeft" activeCell="B161" sqref="B161"/>
    </sheetView>
  </sheetViews>
  <sheetFormatPr defaultRowHeight="15" x14ac:dyDescent="0.25"/>
  <cols>
    <col min="1" max="1" width="14.28515625" customWidth="1"/>
    <col min="2" max="2" width="28.140625" style="43" customWidth="1"/>
    <col min="3" max="3" width="14.85546875" style="42" bestFit="1" customWidth="1"/>
    <col min="4" max="4" width="14.28515625" style="18" bestFit="1" customWidth="1"/>
    <col min="5" max="5" width="14.85546875" style="18" bestFit="1" customWidth="1"/>
    <col min="6" max="9" width="14.85546875" style="4" bestFit="1" customWidth="1"/>
    <col min="10" max="10" width="14.28515625" style="4" bestFit="1" customWidth="1"/>
    <col min="11" max="11" width="14.85546875" style="4" bestFit="1" customWidth="1"/>
    <col min="12" max="12" width="15.85546875" style="4" bestFit="1" customWidth="1"/>
    <col min="13" max="13" width="15.28515625" style="4" bestFit="1" customWidth="1"/>
    <col min="14" max="14" width="15.85546875" style="37" bestFit="1" customWidth="1"/>
    <col min="15" max="15" width="9.140625" style="43"/>
    <col min="20" max="20" width="5.85546875" customWidth="1"/>
    <col min="21" max="21" width="23" customWidth="1"/>
    <col min="23" max="23" width="12" customWidth="1"/>
  </cols>
  <sheetData>
    <row r="1" spans="1:31" ht="15.75" thickBot="1" x14ac:dyDescent="0.3">
      <c r="A1" t="s">
        <v>174</v>
      </c>
      <c r="B1" s="25" t="s">
        <v>0</v>
      </c>
      <c r="C1" s="62" t="s">
        <v>32</v>
      </c>
      <c r="D1" s="63" t="s">
        <v>175</v>
      </c>
      <c r="E1" s="63" t="s">
        <v>33</v>
      </c>
      <c r="F1" s="63" t="s">
        <v>108</v>
      </c>
      <c r="G1" s="63" t="s">
        <v>109</v>
      </c>
      <c r="H1" s="63" t="s">
        <v>110</v>
      </c>
      <c r="I1" s="63" t="s">
        <v>111</v>
      </c>
      <c r="J1" s="63" t="s">
        <v>113</v>
      </c>
      <c r="K1" s="63" t="s">
        <v>112</v>
      </c>
      <c r="L1" s="63" t="s">
        <v>114</v>
      </c>
      <c r="M1" s="63" t="s">
        <v>115</v>
      </c>
      <c r="N1" s="63" t="s">
        <v>116</v>
      </c>
      <c r="O1" s="64" t="s">
        <v>87</v>
      </c>
      <c r="U1" s="65" t="s">
        <v>176</v>
      </c>
      <c r="V1" s="66" t="s">
        <v>177</v>
      </c>
      <c r="W1" s="67" t="s">
        <v>87</v>
      </c>
    </row>
    <row r="2" spans="1:31" x14ac:dyDescent="0.25">
      <c r="A2" s="127">
        <v>0</v>
      </c>
      <c r="B2" s="95" t="s">
        <v>230</v>
      </c>
      <c r="C2" s="106">
        <v>40.5</v>
      </c>
      <c r="D2" s="106">
        <f t="shared" ref="D2:D8" si="0">C2</f>
        <v>40.5</v>
      </c>
      <c r="E2" s="106">
        <f t="shared" ref="E2:E4" si="1">D2</f>
        <v>40.5</v>
      </c>
      <c r="F2" s="106">
        <f t="shared" ref="F2:F4" si="2">E2</f>
        <v>40.5</v>
      </c>
      <c r="G2" s="106">
        <f t="shared" ref="G2:G4" si="3">F2</f>
        <v>40.5</v>
      </c>
      <c r="H2" s="106">
        <f t="shared" ref="H2:H4" si="4">G2</f>
        <v>40.5</v>
      </c>
      <c r="I2" s="106">
        <f t="shared" ref="I2:I4" si="5">H2</f>
        <v>40.5</v>
      </c>
      <c r="J2" s="106">
        <f t="shared" ref="J2:J4" si="6">I2</f>
        <v>40.5</v>
      </c>
      <c r="K2" s="106">
        <f t="shared" ref="K2:K4" si="7">J2</f>
        <v>40.5</v>
      </c>
      <c r="L2" s="106">
        <f t="shared" ref="L2:L4" si="8">K2</f>
        <v>40.5</v>
      </c>
      <c r="M2" s="106">
        <f t="shared" ref="M2:M4" si="9">L2</f>
        <v>40.5</v>
      </c>
      <c r="N2" s="106">
        <f t="shared" ref="N2:N4" si="10">M2</f>
        <v>40.5</v>
      </c>
      <c r="O2" s="107">
        <v>33.200000000000003</v>
      </c>
      <c r="P2" s="121" t="s">
        <v>286</v>
      </c>
      <c r="U2" s="68" t="e">
        <f>#REF!</f>
        <v>#REF!</v>
      </c>
      <c r="V2" s="88">
        <v>38</v>
      </c>
      <c r="W2" s="5">
        <v>40.49</v>
      </c>
      <c r="AA2" s="18"/>
      <c r="AB2" s="4"/>
      <c r="AC2" s="4"/>
      <c r="AD2" s="37"/>
      <c r="AE2" s="43"/>
    </row>
    <row r="3" spans="1:31" x14ac:dyDescent="0.25">
      <c r="A3" s="127">
        <v>0</v>
      </c>
      <c r="B3" s="95" t="s">
        <v>231</v>
      </c>
      <c r="C3" s="106">
        <v>40.5</v>
      </c>
      <c r="D3" s="106">
        <f t="shared" si="0"/>
        <v>40.5</v>
      </c>
      <c r="E3" s="106">
        <f t="shared" si="1"/>
        <v>40.5</v>
      </c>
      <c r="F3" s="106">
        <f t="shared" si="2"/>
        <v>40.5</v>
      </c>
      <c r="G3" s="106">
        <f t="shared" si="3"/>
        <v>40.5</v>
      </c>
      <c r="H3" s="106">
        <f t="shared" si="4"/>
        <v>40.5</v>
      </c>
      <c r="I3" s="106">
        <f t="shared" si="5"/>
        <v>40.5</v>
      </c>
      <c r="J3" s="106">
        <f t="shared" si="6"/>
        <v>40.5</v>
      </c>
      <c r="K3" s="106">
        <f t="shared" si="7"/>
        <v>40.5</v>
      </c>
      <c r="L3" s="106">
        <f t="shared" si="8"/>
        <v>40.5</v>
      </c>
      <c r="M3" s="106">
        <f t="shared" si="9"/>
        <v>40.5</v>
      </c>
      <c r="N3" s="106">
        <f t="shared" si="10"/>
        <v>40.5</v>
      </c>
      <c r="O3" s="107">
        <v>33.200000000000003</v>
      </c>
      <c r="P3" s="121"/>
      <c r="Q3" s="100" t="s">
        <v>35</v>
      </c>
      <c r="R3" t="s">
        <v>273</v>
      </c>
      <c r="U3" s="68" t="e">
        <f>#REF!</f>
        <v>#REF!</v>
      </c>
      <c r="V3" s="88">
        <v>38</v>
      </c>
      <c r="W3" s="5">
        <v>40.49</v>
      </c>
    </row>
    <row r="4" spans="1:31" x14ac:dyDescent="0.25">
      <c r="A4" s="127">
        <v>0</v>
      </c>
      <c r="B4" s="95" t="s">
        <v>232</v>
      </c>
      <c r="C4" s="106">
        <v>35</v>
      </c>
      <c r="D4" s="106">
        <f t="shared" si="0"/>
        <v>35</v>
      </c>
      <c r="E4" s="106">
        <f t="shared" si="1"/>
        <v>35</v>
      </c>
      <c r="F4" s="106">
        <f t="shared" si="2"/>
        <v>35</v>
      </c>
      <c r="G4" s="106">
        <f t="shared" si="3"/>
        <v>35</v>
      </c>
      <c r="H4" s="106">
        <f t="shared" si="4"/>
        <v>35</v>
      </c>
      <c r="I4" s="106">
        <f t="shared" si="5"/>
        <v>35</v>
      </c>
      <c r="J4" s="106">
        <f t="shared" si="6"/>
        <v>35</v>
      </c>
      <c r="K4" s="106">
        <f t="shared" si="7"/>
        <v>35</v>
      </c>
      <c r="L4" s="106">
        <f t="shared" si="8"/>
        <v>35</v>
      </c>
      <c r="M4" s="106">
        <f t="shared" si="9"/>
        <v>35</v>
      </c>
      <c r="N4" s="106">
        <f t="shared" si="10"/>
        <v>35</v>
      </c>
      <c r="O4" s="107">
        <v>36</v>
      </c>
      <c r="P4" s="121"/>
      <c r="U4" s="68"/>
      <c r="V4" s="88"/>
      <c r="W4" s="5"/>
      <c r="AA4" s="4"/>
      <c r="AB4" s="4"/>
      <c r="AC4" s="4"/>
      <c r="AD4" s="37"/>
      <c r="AE4" s="43"/>
    </row>
    <row r="5" spans="1:31" x14ac:dyDescent="0.25">
      <c r="A5" s="127">
        <v>0</v>
      </c>
      <c r="B5" s="95" t="s">
        <v>233</v>
      </c>
      <c r="C5" s="106">
        <v>40.5</v>
      </c>
      <c r="D5" s="106">
        <f t="shared" si="0"/>
        <v>40.5</v>
      </c>
      <c r="E5" s="106">
        <f t="shared" ref="E5:N6" si="11">D5</f>
        <v>40.5</v>
      </c>
      <c r="F5" s="106">
        <f t="shared" si="11"/>
        <v>40.5</v>
      </c>
      <c r="G5" s="106">
        <f t="shared" si="11"/>
        <v>40.5</v>
      </c>
      <c r="H5" s="106">
        <f t="shared" si="11"/>
        <v>40.5</v>
      </c>
      <c r="I5" s="106">
        <f t="shared" si="11"/>
        <v>40.5</v>
      </c>
      <c r="J5" s="106">
        <f t="shared" si="11"/>
        <v>40.5</v>
      </c>
      <c r="K5" s="106">
        <f t="shared" si="11"/>
        <v>40.5</v>
      </c>
      <c r="L5" s="106">
        <f t="shared" si="11"/>
        <v>40.5</v>
      </c>
      <c r="M5" s="106">
        <f t="shared" si="11"/>
        <v>40.5</v>
      </c>
      <c r="N5" s="106">
        <f t="shared" si="11"/>
        <v>40.5</v>
      </c>
      <c r="O5" s="107">
        <v>33.200000000000003</v>
      </c>
      <c r="P5" s="121"/>
      <c r="Q5" s="101" t="s">
        <v>35</v>
      </c>
      <c r="R5" t="s">
        <v>272</v>
      </c>
      <c r="U5" s="68"/>
      <c r="V5" s="88"/>
      <c r="W5" s="93"/>
      <c r="AA5" s="4"/>
      <c r="AB5" s="4"/>
      <c r="AC5" s="4"/>
      <c r="AD5" s="37"/>
      <c r="AE5" s="43"/>
    </row>
    <row r="6" spans="1:31" x14ac:dyDescent="0.25">
      <c r="A6" s="127">
        <v>0</v>
      </c>
      <c r="B6" s="95" t="s">
        <v>230</v>
      </c>
      <c r="C6" s="106">
        <v>40.5</v>
      </c>
      <c r="D6" s="106">
        <f t="shared" ref="D6" si="12">C6</f>
        <v>40.5</v>
      </c>
      <c r="E6" s="106">
        <f t="shared" si="11"/>
        <v>40.5</v>
      </c>
      <c r="F6" s="106">
        <f t="shared" si="11"/>
        <v>40.5</v>
      </c>
      <c r="G6" s="106">
        <f t="shared" si="11"/>
        <v>40.5</v>
      </c>
      <c r="H6" s="106">
        <f t="shared" si="11"/>
        <v>40.5</v>
      </c>
      <c r="I6" s="106">
        <f t="shared" si="11"/>
        <v>40.5</v>
      </c>
      <c r="J6" s="106">
        <f t="shared" si="11"/>
        <v>40.5</v>
      </c>
      <c r="K6" s="106">
        <f t="shared" si="11"/>
        <v>40.5</v>
      </c>
      <c r="L6" s="106">
        <f t="shared" si="11"/>
        <v>40.5</v>
      </c>
      <c r="M6" s="106">
        <f t="shared" si="11"/>
        <v>40.5</v>
      </c>
      <c r="N6" s="106">
        <f t="shared" si="11"/>
        <v>40.5</v>
      </c>
      <c r="O6" s="107">
        <v>33.200000000000003</v>
      </c>
      <c r="P6" s="129"/>
      <c r="U6" s="68"/>
      <c r="V6" s="88"/>
      <c r="W6" s="69"/>
    </row>
    <row r="7" spans="1:31" x14ac:dyDescent="0.25">
      <c r="A7" s="127">
        <v>0</v>
      </c>
      <c r="B7" s="95" t="s">
        <v>235</v>
      </c>
      <c r="C7" s="106">
        <v>38</v>
      </c>
      <c r="D7" s="106">
        <f t="shared" si="0"/>
        <v>38</v>
      </c>
      <c r="E7" s="106">
        <f t="shared" ref="E7:E8" si="13">D7</f>
        <v>38</v>
      </c>
      <c r="F7" s="106">
        <f t="shared" ref="F7:F8" si="14">E7</f>
        <v>38</v>
      </c>
      <c r="G7" s="106">
        <f t="shared" ref="G7:G8" si="15">F7</f>
        <v>38</v>
      </c>
      <c r="H7" s="106">
        <f t="shared" ref="H7:H8" si="16">G7</f>
        <v>38</v>
      </c>
      <c r="I7" s="106">
        <f t="shared" ref="I7:I8" si="17">H7</f>
        <v>38</v>
      </c>
      <c r="J7" s="106">
        <f t="shared" ref="J7:J8" si="18">I7</f>
        <v>38</v>
      </c>
      <c r="K7" s="106">
        <f t="shared" ref="K7:K8" si="19">J7</f>
        <v>38</v>
      </c>
      <c r="L7" s="106">
        <f t="shared" ref="L7:L8" si="20">K7</f>
        <v>38</v>
      </c>
      <c r="M7" s="106">
        <f t="shared" ref="M7:M8" si="21">L7</f>
        <v>38</v>
      </c>
      <c r="N7" s="106">
        <f t="shared" ref="N7:N8" si="22">M7</f>
        <v>38</v>
      </c>
      <c r="O7" s="107">
        <v>34.5</v>
      </c>
      <c r="P7" s="121"/>
      <c r="U7" s="68"/>
      <c r="V7" s="88"/>
      <c r="W7" s="69"/>
      <c r="AA7" s="42"/>
      <c r="AB7" s="4"/>
      <c r="AC7" s="4"/>
      <c r="AD7" s="37"/>
      <c r="AE7" s="43"/>
    </row>
    <row r="8" spans="1:31" x14ac:dyDescent="0.25">
      <c r="A8" s="127">
        <v>0</v>
      </c>
      <c r="B8" s="95" t="s">
        <v>236</v>
      </c>
      <c r="C8" s="106">
        <v>38</v>
      </c>
      <c r="D8" s="106">
        <f t="shared" si="0"/>
        <v>38</v>
      </c>
      <c r="E8" s="106">
        <f t="shared" si="13"/>
        <v>38</v>
      </c>
      <c r="F8" s="106">
        <f t="shared" si="14"/>
        <v>38</v>
      </c>
      <c r="G8" s="106">
        <f t="shared" si="15"/>
        <v>38</v>
      </c>
      <c r="H8" s="106">
        <f t="shared" si="16"/>
        <v>38</v>
      </c>
      <c r="I8" s="106">
        <f t="shared" si="17"/>
        <v>38</v>
      </c>
      <c r="J8" s="106">
        <f t="shared" si="18"/>
        <v>38</v>
      </c>
      <c r="K8" s="106">
        <f t="shared" si="19"/>
        <v>38</v>
      </c>
      <c r="L8" s="106">
        <f t="shared" si="20"/>
        <v>38</v>
      </c>
      <c r="M8" s="106">
        <f t="shared" si="21"/>
        <v>38</v>
      </c>
      <c r="N8" s="106">
        <f t="shared" si="22"/>
        <v>38</v>
      </c>
      <c r="O8" s="107">
        <v>34.5</v>
      </c>
      <c r="P8" s="121"/>
      <c r="Q8" s="119" t="s">
        <v>35</v>
      </c>
      <c r="R8" t="s">
        <v>283</v>
      </c>
      <c r="U8" s="68"/>
      <c r="V8" s="88"/>
      <c r="W8" s="69"/>
    </row>
    <row r="9" spans="1:31" x14ac:dyDescent="0.25">
      <c r="A9" s="127">
        <v>0</v>
      </c>
      <c r="B9" s="95" t="s">
        <v>237</v>
      </c>
      <c r="C9" s="106">
        <v>38</v>
      </c>
      <c r="D9" s="106">
        <f t="shared" ref="D9:D14" si="23">C9</f>
        <v>38</v>
      </c>
      <c r="E9" s="106">
        <f t="shared" ref="E9:E14" si="24">D9</f>
        <v>38</v>
      </c>
      <c r="F9" s="106">
        <f t="shared" ref="F9:F14" si="25">E9</f>
        <v>38</v>
      </c>
      <c r="G9" s="106">
        <f t="shared" ref="G9:G14" si="26">F9</f>
        <v>38</v>
      </c>
      <c r="H9" s="106">
        <f t="shared" ref="H9:H14" si="27">G9</f>
        <v>38</v>
      </c>
      <c r="I9" s="106">
        <f t="shared" ref="I9:I14" si="28">H9</f>
        <v>38</v>
      </c>
      <c r="J9" s="106">
        <f t="shared" ref="J9:J14" si="29">I9</f>
        <v>38</v>
      </c>
      <c r="K9" s="106">
        <f t="shared" ref="K9:K14" si="30">J9</f>
        <v>38</v>
      </c>
      <c r="L9" s="106">
        <f t="shared" ref="L9:L14" si="31">K9</f>
        <v>38</v>
      </c>
      <c r="M9" s="106">
        <f t="shared" ref="M9:M14" si="32">L9</f>
        <v>38</v>
      </c>
      <c r="N9" s="106">
        <f t="shared" ref="N9:N14" si="33">M9</f>
        <v>38</v>
      </c>
      <c r="O9" s="107">
        <v>34.5</v>
      </c>
      <c r="P9" s="121"/>
      <c r="U9" s="68"/>
      <c r="V9" s="88"/>
      <c r="W9" s="69"/>
    </row>
    <row r="10" spans="1:31" x14ac:dyDescent="0.25">
      <c r="A10" s="127">
        <v>0</v>
      </c>
      <c r="B10" s="95" t="s">
        <v>238</v>
      </c>
      <c r="C10" s="106">
        <v>38</v>
      </c>
      <c r="D10" s="106">
        <f t="shared" si="23"/>
        <v>38</v>
      </c>
      <c r="E10" s="106">
        <f t="shared" si="24"/>
        <v>38</v>
      </c>
      <c r="F10" s="106">
        <f t="shared" si="25"/>
        <v>38</v>
      </c>
      <c r="G10" s="106">
        <f t="shared" si="26"/>
        <v>38</v>
      </c>
      <c r="H10" s="106">
        <f t="shared" si="27"/>
        <v>38</v>
      </c>
      <c r="I10" s="106">
        <f t="shared" si="28"/>
        <v>38</v>
      </c>
      <c r="J10" s="106">
        <f t="shared" si="29"/>
        <v>38</v>
      </c>
      <c r="K10" s="106">
        <f t="shared" si="30"/>
        <v>38</v>
      </c>
      <c r="L10" s="106">
        <f t="shared" si="31"/>
        <v>38</v>
      </c>
      <c r="M10" s="106">
        <f t="shared" si="32"/>
        <v>38</v>
      </c>
      <c r="N10" s="106">
        <f t="shared" si="33"/>
        <v>38</v>
      </c>
      <c r="O10" s="107">
        <v>34.5</v>
      </c>
      <c r="P10" s="121"/>
      <c r="Q10" s="128" t="s">
        <v>35</v>
      </c>
      <c r="R10" t="s">
        <v>295</v>
      </c>
      <c r="U10" s="68"/>
      <c r="V10" s="88"/>
      <c r="W10" s="69"/>
      <c r="AA10" s="18"/>
      <c r="AB10" s="70"/>
      <c r="AC10" s="4"/>
      <c r="AD10" s="37"/>
      <c r="AE10" s="43"/>
    </row>
    <row r="11" spans="1:31" x14ac:dyDescent="0.25">
      <c r="A11" s="127">
        <v>0</v>
      </c>
      <c r="B11" s="95" t="s">
        <v>239</v>
      </c>
      <c r="C11" s="106">
        <v>35</v>
      </c>
      <c r="D11" s="106">
        <f t="shared" si="23"/>
        <v>35</v>
      </c>
      <c r="E11" s="106">
        <f t="shared" si="24"/>
        <v>35</v>
      </c>
      <c r="F11" s="106">
        <f t="shared" si="25"/>
        <v>35</v>
      </c>
      <c r="G11" s="106">
        <f t="shared" si="26"/>
        <v>35</v>
      </c>
      <c r="H11" s="106">
        <f t="shared" si="27"/>
        <v>35</v>
      </c>
      <c r="I11" s="106">
        <f t="shared" si="28"/>
        <v>35</v>
      </c>
      <c r="J11" s="106">
        <f t="shared" si="29"/>
        <v>35</v>
      </c>
      <c r="K11" s="106">
        <f t="shared" si="30"/>
        <v>35</v>
      </c>
      <c r="L11" s="106">
        <f t="shared" si="31"/>
        <v>35</v>
      </c>
      <c r="M11" s="106">
        <f t="shared" si="32"/>
        <v>35</v>
      </c>
      <c r="N11" s="106">
        <f t="shared" si="33"/>
        <v>35</v>
      </c>
      <c r="O11" s="107">
        <v>36</v>
      </c>
      <c r="P11" s="121"/>
      <c r="U11" s="68"/>
      <c r="V11" s="88"/>
      <c r="W11" s="69"/>
      <c r="AA11" s="4"/>
      <c r="AB11" s="70"/>
      <c r="AC11" s="4"/>
      <c r="AD11" s="37"/>
      <c r="AE11" s="43"/>
    </row>
    <row r="12" spans="1:31" x14ac:dyDescent="0.25">
      <c r="A12" s="127">
        <v>0</v>
      </c>
      <c r="B12" s="95" t="s">
        <v>240</v>
      </c>
      <c r="C12" s="106">
        <v>35</v>
      </c>
      <c r="D12" s="106">
        <f t="shared" si="23"/>
        <v>35</v>
      </c>
      <c r="E12" s="106">
        <f t="shared" si="24"/>
        <v>35</v>
      </c>
      <c r="F12" s="106">
        <f t="shared" si="25"/>
        <v>35</v>
      </c>
      <c r="G12" s="106">
        <f t="shared" si="26"/>
        <v>35</v>
      </c>
      <c r="H12" s="106">
        <f t="shared" si="27"/>
        <v>35</v>
      </c>
      <c r="I12" s="106">
        <f t="shared" si="28"/>
        <v>35</v>
      </c>
      <c r="J12" s="106">
        <f t="shared" si="29"/>
        <v>35</v>
      </c>
      <c r="K12" s="106">
        <f t="shared" si="30"/>
        <v>35</v>
      </c>
      <c r="L12" s="106">
        <f t="shared" si="31"/>
        <v>35</v>
      </c>
      <c r="M12" s="106">
        <f t="shared" si="32"/>
        <v>35</v>
      </c>
      <c r="N12" s="106">
        <f t="shared" si="33"/>
        <v>35</v>
      </c>
      <c r="O12" s="107">
        <v>36</v>
      </c>
      <c r="P12" s="121"/>
      <c r="U12" s="68"/>
      <c r="V12" s="88"/>
      <c r="W12" s="69"/>
      <c r="AB12" s="71"/>
    </row>
    <row r="13" spans="1:31" x14ac:dyDescent="0.25">
      <c r="A13" s="127">
        <v>0</v>
      </c>
      <c r="B13" s="95" t="s">
        <v>241</v>
      </c>
      <c r="C13" s="106">
        <v>35</v>
      </c>
      <c r="D13" s="106">
        <f t="shared" si="23"/>
        <v>35</v>
      </c>
      <c r="E13" s="106">
        <f t="shared" si="24"/>
        <v>35</v>
      </c>
      <c r="F13" s="106">
        <f t="shared" si="25"/>
        <v>35</v>
      </c>
      <c r="G13" s="106">
        <f t="shared" si="26"/>
        <v>35</v>
      </c>
      <c r="H13" s="106">
        <f t="shared" si="27"/>
        <v>35</v>
      </c>
      <c r="I13" s="106">
        <f t="shared" si="28"/>
        <v>35</v>
      </c>
      <c r="J13" s="106">
        <f t="shared" si="29"/>
        <v>35</v>
      </c>
      <c r="K13" s="106">
        <f t="shared" si="30"/>
        <v>35</v>
      </c>
      <c r="L13" s="106">
        <f t="shared" si="31"/>
        <v>35</v>
      </c>
      <c r="M13" s="106">
        <f t="shared" si="32"/>
        <v>35</v>
      </c>
      <c r="N13" s="106">
        <f t="shared" si="33"/>
        <v>35</v>
      </c>
      <c r="O13" s="107">
        <v>36</v>
      </c>
      <c r="P13" s="121"/>
      <c r="U13" s="68"/>
      <c r="V13" s="88"/>
      <c r="W13" s="69"/>
      <c r="AA13" s="42"/>
      <c r="AB13" s="70"/>
      <c r="AC13" s="4"/>
      <c r="AD13" s="37"/>
      <c r="AE13" s="43"/>
    </row>
    <row r="14" spans="1:31" x14ac:dyDescent="0.25">
      <c r="A14" s="127">
        <v>0</v>
      </c>
      <c r="B14" s="95" t="s">
        <v>242</v>
      </c>
      <c r="C14" s="106">
        <v>38</v>
      </c>
      <c r="D14" s="106">
        <f t="shared" si="23"/>
        <v>38</v>
      </c>
      <c r="E14" s="106">
        <f t="shared" si="24"/>
        <v>38</v>
      </c>
      <c r="F14" s="106">
        <f t="shared" si="25"/>
        <v>38</v>
      </c>
      <c r="G14" s="106">
        <f t="shared" si="26"/>
        <v>38</v>
      </c>
      <c r="H14" s="106">
        <f t="shared" si="27"/>
        <v>38</v>
      </c>
      <c r="I14" s="106">
        <f t="shared" si="28"/>
        <v>38</v>
      </c>
      <c r="J14" s="106">
        <f t="shared" si="29"/>
        <v>38</v>
      </c>
      <c r="K14" s="106">
        <f t="shared" si="30"/>
        <v>38</v>
      </c>
      <c r="L14" s="106">
        <f t="shared" si="31"/>
        <v>38</v>
      </c>
      <c r="M14" s="106">
        <f t="shared" si="32"/>
        <v>38</v>
      </c>
      <c r="N14" s="106">
        <f t="shared" si="33"/>
        <v>38</v>
      </c>
      <c r="O14" s="107">
        <v>34.5</v>
      </c>
      <c r="P14" s="121"/>
      <c r="U14" s="68"/>
      <c r="V14" s="88"/>
      <c r="W14" s="69"/>
      <c r="AB14" s="71"/>
    </row>
    <row r="15" spans="1:31" x14ac:dyDescent="0.25">
      <c r="A15" s="127">
        <v>0</v>
      </c>
      <c r="B15" s="96" t="s">
        <v>221</v>
      </c>
      <c r="C15" s="108">
        <v>35</v>
      </c>
      <c r="D15" s="108">
        <v>35</v>
      </c>
      <c r="E15" s="108">
        <v>35</v>
      </c>
      <c r="F15" s="108">
        <v>35</v>
      </c>
      <c r="G15" s="108">
        <v>35</v>
      </c>
      <c r="H15" s="108">
        <v>35</v>
      </c>
      <c r="I15" s="108">
        <v>35</v>
      </c>
      <c r="J15" s="108">
        <v>35</v>
      </c>
      <c r="K15" s="108">
        <v>35</v>
      </c>
      <c r="L15" s="108">
        <v>35</v>
      </c>
      <c r="M15" s="108">
        <v>35</v>
      </c>
      <c r="N15" s="108">
        <v>35</v>
      </c>
      <c r="O15" s="109">
        <v>36</v>
      </c>
      <c r="P15" s="121"/>
      <c r="U15" s="68"/>
      <c r="V15" s="88"/>
      <c r="W15" s="69"/>
      <c r="AB15" s="71"/>
    </row>
    <row r="16" spans="1:31" x14ac:dyDescent="0.25">
      <c r="A16" s="127">
        <v>0</v>
      </c>
      <c r="B16" s="96" t="s">
        <v>222</v>
      </c>
      <c r="C16" s="108">
        <v>38</v>
      </c>
      <c r="D16" s="108">
        <v>38</v>
      </c>
      <c r="E16" s="108">
        <v>38</v>
      </c>
      <c r="F16" s="108">
        <v>38</v>
      </c>
      <c r="G16" s="108">
        <v>38</v>
      </c>
      <c r="H16" s="108">
        <v>38</v>
      </c>
      <c r="I16" s="108">
        <v>38</v>
      </c>
      <c r="J16" s="108">
        <v>38</v>
      </c>
      <c r="K16" s="108">
        <v>38</v>
      </c>
      <c r="L16" s="108">
        <v>38</v>
      </c>
      <c r="M16" s="108">
        <v>38</v>
      </c>
      <c r="N16" s="108">
        <v>38</v>
      </c>
      <c r="O16" s="109">
        <v>34.5</v>
      </c>
      <c r="P16" s="121"/>
      <c r="U16" s="68"/>
      <c r="V16" s="88"/>
      <c r="W16" s="69"/>
      <c r="AB16" s="71"/>
    </row>
    <row r="17" spans="1:31" x14ac:dyDescent="0.25">
      <c r="A17" s="127">
        <v>0</v>
      </c>
      <c r="B17" s="96" t="s">
        <v>223</v>
      </c>
      <c r="C17" s="108">
        <v>38</v>
      </c>
      <c r="D17" s="108">
        <v>38</v>
      </c>
      <c r="E17" s="108">
        <v>38</v>
      </c>
      <c r="F17" s="108">
        <v>38</v>
      </c>
      <c r="G17" s="108">
        <v>38</v>
      </c>
      <c r="H17" s="108">
        <v>38</v>
      </c>
      <c r="I17" s="108">
        <v>38</v>
      </c>
      <c r="J17" s="108">
        <v>38</v>
      </c>
      <c r="K17" s="108">
        <v>38</v>
      </c>
      <c r="L17" s="108">
        <v>38</v>
      </c>
      <c r="M17" s="108">
        <v>38</v>
      </c>
      <c r="N17" s="108">
        <v>38</v>
      </c>
      <c r="O17" s="109">
        <v>34.5</v>
      </c>
      <c r="P17" s="121"/>
      <c r="U17" s="68"/>
      <c r="V17" s="88"/>
      <c r="W17" s="69"/>
      <c r="AA17" s="4"/>
      <c r="AB17" s="70"/>
      <c r="AC17" s="4"/>
      <c r="AD17" s="37"/>
      <c r="AE17" s="43"/>
    </row>
    <row r="18" spans="1:31" x14ac:dyDescent="0.25">
      <c r="A18" s="127">
        <v>0</v>
      </c>
      <c r="B18" s="96" t="s">
        <v>224</v>
      </c>
      <c r="C18" s="108">
        <v>38</v>
      </c>
      <c r="D18" s="108">
        <v>38</v>
      </c>
      <c r="E18" s="108">
        <v>38</v>
      </c>
      <c r="F18" s="108">
        <v>38</v>
      </c>
      <c r="G18" s="108">
        <v>38</v>
      </c>
      <c r="H18" s="108">
        <v>38</v>
      </c>
      <c r="I18" s="108">
        <v>38</v>
      </c>
      <c r="J18" s="108">
        <v>38</v>
      </c>
      <c r="K18" s="108">
        <v>38</v>
      </c>
      <c r="L18" s="108">
        <v>38</v>
      </c>
      <c r="M18" s="108">
        <v>38</v>
      </c>
      <c r="N18" s="108">
        <v>38</v>
      </c>
      <c r="O18" s="109">
        <v>34.5</v>
      </c>
      <c r="P18" s="121"/>
      <c r="U18" s="68"/>
      <c r="V18" s="88"/>
      <c r="W18" s="69"/>
      <c r="AB18" s="71"/>
    </row>
    <row r="19" spans="1:31" ht="14.45" customHeight="1" x14ac:dyDescent="0.25">
      <c r="A19" s="127">
        <v>0</v>
      </c>
      <c r="B19" s="96" t="s">
        <v>225</v>
      </c>
      <c r="C19" s="108">
        <v>38</v>
      </c>
      <c r="D19" s="108">
        <v>38</v>
      </c>
      <c r="E19" s="108">
        <v>38</v>
      </c>
      <c r="F19" s="108">
        <v>38</v>
      </c>
      <c r="G19" s="108">
        <v>38</v>
      </c>
      <c r="H19" s="108">
        <v>38</v>
      </c>
      <c r="I19" s="108">
        <v>38</v>
      </c>
      <c r="J19" s="108">
        <v>38</v>
      </c>
      <c r="K19" s="108">
        <v>38</v>
      </c>
      <c r="L19" s="108">
        <v>38</v>
      </c>
      <c r="M19" s="108">
        <v>38</v>
      </c>
      <c r="N19" s="108">
        <v>38</v>
      </c>
      <c r="O19" s="109">
        <v>34.5</v>
      </c>
      <c r="P19" s="121"/>
      <c r="U19" s="68"/>
      <c r="V19" s="88"/>
      <c r="W19" s="69"/>
      <c r="AB19" s="71"/>
    </row>
    <row r="20" spans="1:31" x14ac:dyDescent="0.25">
      <c r="A20" s="127">
        <v>0</v>
      </c>
      <c r="B20" s="96" t="s">
        <v>226</v>
      </c>
      <c r="C20" s="108">
        <v>35</v>
      </c>
      <c r="D20" s="108">
        <v>35</v>
      </c>
      <c r="E20" s="108">
        <v>35</v>
      </c>
      <c r="F20" s="108">
        <v>35</v>
      </c>
      <c r="G20" s="108">
        <v>35</v>
      </c>
      <c r="H20" s="108">
        <v>35</v>
      </c>
      <c r="I20" s="108">
        <v>35</v>
      </c>
      <c r="J20" s="108">
        <v>35</v>
      </c>
      <c r="K20" s="108">
        <v>35</v>
      </c>
      <c r="L20" s="108">
        <v>35</v>
      </c>
      <c r="M20" s="108">
        <v>35</v>
      </c>
      <c r="N20" s="108">
        <v>35</v>
      </c>
      <c r="O20" s="109">
        <v>36</v>
      </c>
      <c r="P20" s="121"/>
      <c r="U20" s="68"/>
      <c r="V20" s="88"/>
      <c r="W20" s="69"/>
      <c r="AB20" s="71"/>
    </row>
    <row r="21" spans="1:31" x14ac:dyDescent="0.25">
      <c r="A21" s="127">
        <v>0</v>
      </c>
      <c r="B21" s="96" t="s">
        <v>227</v>
      </c>
      <c r="C21" s="108">
        <v>35</v>
      </c>
      <c r="D21" s="108">
        <v>35</v>
      </c>
      <c r="E21" s="108">
        <v>35</v>
      </c>
      <c r="F21" s="108">
        <v>35</v>
      </c>
      <c r="G21" s="108">
        <v>35</v>
      </c>
      <c r="H21" s="108">
        <v>35</v>
      </c>
      <c r="I21" s="108">
        <v>35</v>
      </c>
      <c r="J21" s="108">
        <v>35</v>
      </c>
      <c r="K21" s="108">
        <v>35</v>
      </c>
      <c r="L21" s="108">
        <v>35</v>
      </c>
      <c r="M21" s="108">
        <v>35</v>
      </c>
      <c r="N21" s="108">
        <v>35</v>
      </c>
      <c r="O21" s="109">
        <v>36</v>
      </c>
      <c r="P21" s="121"/>
      <c r="U21" s="68"/>
      <c r="V21" s="88"/>
      <c r="W21" s="69"/>
      <c r="AA21" s="18"/>
      <c r="AB21" s="72"/>
      <c r="AC21" s="4"/>
      <c r="AD21" s="37"/>
      <c r="AE21" s="43"/>
    </row>
    <row r="22" spans="1:31" x14ac:dyDescent="0.25">
      <c r="A22" s="127">
        <v>0</v>
      </c>
      <c r="B22" s="96" t="s">
        <v>228</v>
      </c>
      <c r="C22" s="108">
        <v>35</v>
      </c>
      <c r="D22" s="108">
        <v>35</v>
      </c>
      <c r="E22" s="108">
        <v>35</v>
      </c>
      <c r="F22" s="108">
        <v>35</v>
      </c>
      <c r="G22" s="108">
        <v>35</v>
      </c>
      <c r="H22" s="108">
        <v>35</v>
      </c>
      <c r="I22" s="108">
        <v>35</v>
      </c>
      <c r="J22" s="108">
        <v>35</v>
      </c>
      <c r="K22" s="108">
        <v>35</v>
      </c>
      <c r="L22" s="108">
        <v>35</v>
      </c>
      <c r="M22" s="108">
        <v>35</v>
      </c>
      <c r="N22" s="108">
        <v>35</v>
      </c>
      <c r="O22" s="109">
        <v>36</v>
      </c>
      <c r="P22" s="121"/>
      <c r="U22" s="68"/>
      <c r="V22" s="88"/>
      <c r="W22" s="69"/>
      <c r="AB22" s="71"/>
    </row>
    <row r="23" spans="1:31" x14ac:dyDescent="0.25">
      <c r="A23" s="127">
        <v>0</v>
      </c>
      <c r="B23" s="96" t="s">
        <v>229</v>
      </c>
      <c r="C23" s="108">
        <v>38</v>
      </c>
      <c r="D23" s="108">
        <v>38</v>
      </c>
      <c r="E23" s="108">
        <v>38</v>
      </c>
      <c r="F23" s="108">
        <v>38</v>
      </c>
      <c r="G23" s="108">
        <v>38</v>
      </c>
      <c r="H23" s="108">
        <v>38</v>
      </c>
      <c r="I23" s="108">
        <v>38</v>
      </c>
      <c r="J23" s="108">
        <v>38</v>
      </c>
      <c r="K23" s="108">
        <v>38</v>
      </c>
      <c r="L23" s="108">
        <v>38</v>
      </c>
      <c r="M23" s="108">
        <v>38</v>
      </c>
      <c r="N23" s="108">
        <v>38</v>
      </c>
      <c r="O23" s="109">
        <v>34.5</v>
      </c>
      <c r="P23" s="121"/>
      <c r="U23" s="68"/>
      <c r="V23" s="88"/>
      <c r="W23" s="69"/>
      <c r="AB23" s="71"/>
    </row>
    <row r="24" spans="1:31" x14ac:dyDescent="0.25">
      <c r="A24" s="127">
        <v>0</v>
      </c>
      <c r="B24" s="97" t="s">
        <v>243</v>
      </c>
      <c r="C24" s="110">
        <v>40.5</v>
      </c>
      <c r="D24" s="110">
        <v>40.5</v>
      </c>
      <c r="E24" s="110">
        <v>40.5</v>
      </c>
      <c r="F24" s="110">
        <v>40.5</v>
      </c>
      <c r="G24" s="110">
        <v>40.5</v>
      </c>
      <c r="H24" s="110">
        <v>40.5</v>
      </c>
      <c r="I24" s="110">
        <v>40.5</v>
      </c>
      <c r="J24" s="110">
        <v>40.5</v>
      </c>
      <c r="K24" s="110">
        <v>40.5</v>
      </c>
      <c r="L24" s="110">
        <v>40.5</v>
      </c>
      <c r="M24" s="110">
        <v>40.5</v>
      </c>
      <c r="N24" s="110">
        <v>40.5</v>
      </c>
      <c r="O24" s="111">
        <v>33.200000000000003</v>
      </c>
      <c r="P24" s="121"/>
      <c r="U24" s="68"/>
      <c r="V24" s="88"/>
      <c r="W24" s="69"/>
      <c r="AB24" s="71"/>
    </row>
    <row r="25" spans="1:31" x14ac:dyDescent="0.25">
      <c r="A25" s="127">
        <v>0</v>
      </c>
      <c r="B25" s="97" t="s">
        <v>244</v>
      </c>
      <c r="C25" s="110">
        <v>40.5</v>
      </c>
      <c r="D25" s="110">
        <v>40.5</v>
      </c>
      <c r="E25" s="110">
        <v>40.5</v>
      </c>
      <c r="F25" s="110">
        <v>40.5</v>
      </c>
      <c r="G25" s="110">
        <v>40.5</v>
      </c>
      <c r="H25" s="110">
        <v>40.5</v>
      </c>
      <c r="I25" s="110">
        <v>40.5</v>
      </c>
      <c r="J25" s="110">
        <v>40.5</v>
      </c>
      <c r="K25" s="110">
        <v>40.5</v>
      </c>
      <c r="L25" s="110">
        <v>40.5</v>
      </c>
      <c r="M25" s="110">
        <v>40.5</v>
      </c>
      <c r="N25" s="110">
        <v>40.5</v>
      </c>
      <c r="O25" s="111">
        <v>33.200000000000003</v>
      </c>
      <c r="P25" s="121"/>
      <c r="U25" s="68"/>
      <c r="V25" s="88"/>
      <c r="W25" s="69"/>
      <c r="AB25" s="71"/>
    </row>
    <row r="26" spans="1:31" x14ac:dyDescent="0.25">
      <c r="A26" s="127">
        <v>0</v>
      </c>
      <c r="B26" s="97" t="s">
        <v>245</v>
      </c>
      <c r="C26" s="110">
        <v>35</v>
      </c>
      <c r="D26" s="110">
        <v>35</v>
      </c>
      <c r="E26" s="110">
        <v>35</v>
      </c>
      <c r="F26" s="110">
        <v>35</v>
      </c>
      <c r="G26" s="110">
        <v>35</v>
      </c>
      <c r="H26" s="110">
        <v>35</v>
      </c>
      <c r="I26" s="110">
        <v>35</v>
      </c>
      <c r="J26" s="110">
        <v>35</v>
      </c>
      <c r="K26" s="110">
        <v>35</v>
      </c>
      <c r="L26" s="110">
        <v>35</v>
      </c>
      <c r="M26" s="110">
        <v>35</v>
      </c>
      <c r="N26" s="110">
        <v>35</v>
      </c>
      <c r="O26" s="111">
        <v>36</v>
      </c>
      <c r="P26" s="121"/>
      <c r="U26" s="68"/>
      <c r="V26" s="88"/>
      <c r="W26" s="69"/>
      <c r="AB26" s="71"/>
    </row>
    <row r="27" spans="1:31" x14ac:dyDescent="0.25">
      <c r="A27" s="127">
        <v>0</v>
      </c>
      <c r="B27" s="97" t="s">
        <v>246</v>
      </c>
      <c r="C27" s="110">
        <v>40.5</v>
      </c>
      <c r="D27" s="110">
        <v>40.5</v>
      </c>
      <c r="E27" s="110">
        <v>40.5</v>
      </c>
      <c r="F27" s="110">
        <v>40.5</v>
      </c>
      <c r="G27" s="110">
        <v>40.5</v>
      </c>
      <c r="H27" s="110">
        <v>40.5</v>
      </c>
      <c r="I27" s="110">
        <v>40.5</v>
      </c>
      <c r="J27" s="110">
        <v>40.5</v>
      </c>
      <c r="K27" s="110">
        <v>40.5</v>
      </c>
      <c r="L27" s="110">
        <v>40.5</v>
      </c>
      <c r="M27" s="110">
        <v>40.5</v>
      </c>
      <c r="N27" s="110">
        <v>40.5</v>
      </c>
      <c r="O27" s="111">
        <v>33.200000000000003</v>
      </c>
      <c r="P27" s="121"/>
      <c r="U27" s="68"/>
      <c r="V27" s="88"/>
      <c r="W27" s="69"/>
      <c r="AB27" s="71"/>
    </row>
    <row r="28" spans="1:31" x14ac:dyDescent="0.25">
      <c r="A28" s="127">
        <v>0</v>
      </c>
      <c r="B28" s="97" t="s">
        <v>247</v>
      </c>
      <c r="C28" s="110">
        <v>35</v>
      </c>
      <c r="D28" s="110">
        <v>35</v>
      </c>
      <c r="E28" s="110">
        <v>35</v>
      </c>
      <c r="F28" s="110">
        <v>35</v>
      </c>
      <c r="G28" s="110">
        <v>35</v>
      </c>
      <c r="H28" s="110">
        <v>35</v>
      </c>
      <c r="I28" s="110">
        <v>35</v>
      </c>
      <c r="J28" s="110">
        <v>35</v>
      </c>
      <c r="K28" s="110">
        <v>35</v>
      </c>
      <c r="L28" s="110">
        <v>35</v>
      </c>
      <c r="M28" s="110">
        <v>35</v>
      </c>
      <c r="N28" s="110">
        <v>35</v>
      </c>
      <c r="O28" s="111">
        <v>40.49</v>
      </c>
      <c r="P28" s="121"/>
      <c r="U28" s="68"/>
      <c r="V28" s="88"/>
      <c r="W28" s="69"/>
      <c r="AB28" s="71"/>
    </row>
    <row r="29" spans="1:31" x14ac:dyDescent="0.25">
      <c r="A29" s="127">
        <v>0</v>
      </c>
      <c r="B29" s="97" t="s">
        <v>248</v>
      </c>
      <c r="C29" s="110">
        <v>38</v>
      </c>
      <c r="D29" s="110">
        <v>38</v>
      </c>
      <c r="E29" s="110">
        <v>38</v>
      </c>
      <c r="F29" s="110">
        <v>38</v>
      </c>
      <c r="G29" s="110">
        <v>38</v>
      </c>
      <c r="H29" s="110">
        <v>38</v>
      </c>
      <c r="I29" s="110">
        <v>38</v>
      </c>
      <c r="J29" s="110">
        <v>38</v>
      </c>
      <c r="K29" s="110">
        <v>38</v>
      </c>
      <c r="L29" s="110">
        <v>38</v>
      </c>
      <c r="M29" s="110">
        <v>38</v>
      </c>
      <c r="N29" s="110">
        <v>38</v>
      </c>
      <c r="O29" s="111">
        <v>34.5</v>
      </c>
      <c r="P29" s="121"/>
      <c r="U29" s="68"/>
      <c r="V29" s="88"/>
      <c r="W29" s="69"/>
      <c r="AB29" s="71"/>
    </row>
    <row r="30" spans="1:31" ht="15.75" thickBot="1" x14ac:dyDescent="0.3">
      <c r="A30" s="127">
        <v>0</v>
      </c>
      <c r="B30" s="97" t="s">
        <v>249</v>
      </c>
      <c r="C30" s="110">
        <v>38</v>
      </c>
      <c r="D30" s="110">
        <v>38</v>
      </c>
      <c r="E30" s="110">
        <v>38</v>
      </c>
      <c r="F30" s="110">
        <v>38</v>
      </c>
      <c r="G30" s="110">
        <v>38</v>
      </c>
      <c r="H30" s="110">
        <v>38</v>
      </c>
      <c r="I30" s="110">
        <v>38</v>
      </c>
      <c r="J30" s="110">
        <v>38</v>
      </c>
      <c r="K30" s="110">
        <v>38</v>
      </c>
      <c r="L30" s="110">
        <v>38</v>
      </c>
      <c r="M30" s="110">
        <v>38</v>
      </c>
      <c r="N30" s="110">
        <v>38</v>
      </c>
      <c r="O30" s="111">
        <v>34.5</v>
      </c>
      <c r="P30" s="121"/>
      <c r="U30" s="73"/>
      <c r="V30" s="89"/>
      <c r="W30" s="74"/>
      <c r="AB30" s="71"/>
    </row>
    <row r="31" spans="1:31" x14ac:dyDescent="0.25">
      <c r="A31" s="127">
        <v>0</v>
      </c>
      <c r="B31" s="97" t="s">
        <v>250</v>
      </c>
      <c r="C31" s="110">
        <v>38</v>
      </c>
      <c r="D31" s="110">
        <v>38</v>
      </c>
      <c r="E31" s="110">
        <v>38</v>
      </c>
      <c r="F31" s="110">
        <v>38</v>
      </c>
      <c r="G31" s="110">
        <v>38</v>
      </c>
      <c r="H31" s="110">
        <v>38</v>
      </c>
      <c r="I31" s="110">
        <v>38</v>
      </c>
      <c r="J31" s="110">
        <v>38</v>
      </c>
      <c r="K31" s="110">
        <v>38</v>
      </c>
      <c r="L31" s="110">
        <v>38</v>
      </c>
      <c r="M31" s="110">
        <v>38</v>
      </c>
      <c r="N31" s="110">
        <v>38</v>
      </c>
      <c r="O31" s="111">
        <v>34.5</v>
      </c>
      <c r="P31" s="121"/>
      <c r="AB31" s="71"/>
    </row>
    <row r="32" spans="1:31" ht="12.95" customHeight="1" x14ac:dyDescent="0.25">
      <c r="A32" s="127">
        <v>0</v>
      </c>
      <c r="B32" s="97" t="s">
        <v>251</v>
      </c>
      <c r="C32" s="110">
        <v>38</v>
      </c>
      <c r="D32" s="110">
        <v>38</v>
      </c>
      <c r="E32" s="110">
        <v>38</v>
      </c>
      <c r="F32" s="110">
        <v>38</v>
      </c>
      <c r="G32" s="110">
        <v>38</v>
      </c>
      <c r="H32" s="110">
        <v>38</v>
      </c>
      <c r="I32" s="110">
        <v>38</v>
      </c>
      <c r="J32" s="110">
        <v>38</v>
      </c>
      <c r="K32" s="110">
        <v>38</v>
      </c>
      <c r="L32" s="110">
        <v>38</v>
      </c>
      <c r="M32" s="110">
        <v>38</v>
      </c>
      <c r="N32" s="110">
        <v>38</v>
      </c>
      <c r="O32" s="111">
        <v>34.5</v>
      </c>
      <c r="P32" s="121"/>
      <c r="AB32" s="71"/>
    </row>
    <row r="33" spans="1:28" x14ac:dyDescent="0.25">
      <c r="A33" s="127">
        <v>0</v>
      </c>
      <c r="B33" s="97" t="s">
        <v>252</v>
      </c>
      <c r="C33" s="110">
        <v>35</v>
      </c>
      <c r="D33" s="110">
        <v>35</v>
      </c>
      <c r="E33" s="110">
        <v>35</v>
      </c>
      <c r="F33" s="110">
        <v>35</v>
      </c>
      <c r="G33" s="110">
        <v>35</v>
      </c>
      <c r="H33" s="110">
        <v>35</v>
      </c>
      <c r="I33" s="110">
        <v>35</v>
      </c>
      <c r="J33" s="110">
        <v>35</v>
      </c>
      <c r="K33" s="110">
        <v>35</v>
      </c>
      <c r="L33" s="110">
        <v>35</v>
      </c>
      <c r="M33" s="110">
        <v>35</v>
      </c>
      <c r="N33" s="110">
        <v>35</v>
      </c>
      <c r="O33" s="111">
        <v>36</v>
      </c>
      <c r="P33" s="121"/>
      <c r="AB33" s="71"/>
    </row>
    <row r="34" spans="1:28" x14ac:dyDescent="0.25">
      <c r="A34" s="127">
        <v>0</v>
      </c>
      <c r="B34" s="97" t="s">
        <v>253</v>
      </c>
      <c r="C34" s="110">
        <v>35</v>
      </c>
      <c r="D34" s="110">
        <v>35</v>
      </c>
      <c r="E34" s="110">
        <v>35</v>
      </c>
      <c r="F34" s="110">
        <v>35</v>
      </c>
      <c r="G34" s="110">
        <v>35</v>
      </c>
      <c r="H34" s="110">
        <v>35</v>
      </c>
      <c r="I34" s="110">
        <v>35</v>
      </c>
      <c r="J34" s="110">
        <v>35</v>
      </c>
      <c r="K34" s="110">
        <v>35</v>
      </c>
      <c r="L34" s="110">
        <v>35</v>
      </c>
      <c r="M34" s="110">
        <v>35</v>
      </c>
      <c r="N34" s="110">
        <v>35</v>
      </c>
      <c r="O34" s="111">
        <v>36</v>
      </c>
      <c r="P34" s="121"/>
      <c r="AB34" s="71"/>
    </row>
    <row r="35" spans="1:28" x14ac:dyDescent="0.25">
      <c r="A35" s="127">
        <v>0</v>
      </c>
      <c r="B35" s="97" t="s">
        <v>254</v>
      </c>
      <c r="C35" s="110">
        <v>35</v>
      </c>
      <c r="D35" s="110">
        <v>35</v>
      </c>
      <c r="E35" s="110">
        <v>35</v>
      </c>
      <c r="F35" s="110">
        <v>35</v>
      </c>
      <c r="G35" s="110">
        <v>35</v>
      </c>
      <c r="H35" s="110">
        <v>35</v>
      </c>
      <c r="I35" s="110">
        <v>35</v>
      </c>
      <c r="J35" s="110">
        <v>35</v>
      </c>
      <c r="K35" s="110">
        <v>35</v>
      </c>
      <c r="L35" s="110">
        <v>35</v>
      </c>
      <c r="M35" s="110">
        <v>35</v>
      </c>
      <c r="N35" s="110">
        <v>35</v>
      </c>
      <c r="O35" s="111">
        <v>36</v>
      </c>
      <c r="P35" s="121"/>
      <c r="AB35" s="71"/>
    </row>
    <row r="36" spans="1:28" x14ac:dyDescent="0.25">
      <c r="A36" s="127">
        <v>0</v>
      </c>
      <c r="B36" s="97" t="s">
        <v>255</v>
      </c>
      <c r="C36" s="110">
        <v>38</v>
      </c>
      <c r="D36" s="110">
        <v>38</v>
      </c>
      <c r="E36" s="110">
        <v>38</v>
      </c>
      <c r="F36" s="110">
        <v>38</v>
      </c>
      <c r="G36" s="110">
        <v>38</v>
      </c>
      <c r="H36" s="110">
        <v>38</v>
      </c>
      <c r="I36" s="110">
        <v>38</v>
      </c>
      <c r="J36" s="110">
        <v>38</v>
      </c>
      <c r="K36" s="110">
        <v>38</v>
      </c>
      <c r="L36" s="110">
        <v>38</v>
      </c>
      <c r="M36" s="110">
        <v>38</v>
      </c>
      <c r="N36" s="110">
        <v>38</v>
      </c>
      <c r="O36" s="111">
        <v>34.5</v>
      </c>
      <c r="P36" s="121"/>
      <c r="AB36" s="71"/>
    </row>
    <row r="37" spans="1:28" x14ac:dyDescent="0.25">
      <c r="A37" s="127">
        <v>0</v>
      </c>
      <c r="B37" s="98" t="s">
        <v>256</v>
      </c>
      <c r="C37" s="112">
        <v>40.5</v>
      </c>
      <c r="D37" s="112">
        <f t="shared" ref="D37:D49" si="34">C37</f>
        <v>40.5</v>
      </c>
      <c r="E37" s="112">
        <f t="shared" ref="E37:E49" si="35">D37</f>
        <v>40.5</v>
      </c>
      <c r="F37" s="112">
        <f t="shared" ref="F37:F49" si="36">E37</f>
        <v>40.5</v>
      </c>
      <c r="G37" s="112">
        <f t="shared" ref="G37:G49" si="37">F37</f>
        <v>40.5</v>
      </c>
      <c r="H37" s="112">
        <f t="shared" ref="H37:H49" si="38">G37</f>
        <v>40.5</v>
      </c>
      <c r="I37" s="112">
        <f t="shared" ref="I37:I49" si="39">H37</f>
        <v>40.5</v>
      </c>
      <c r="J37" s="112">
        <f t="shared" ref="J37:J49" si="40">I37</f>
        <v>40.5</v>
      </c>
      <c r="K37" s="112">
        <f t="shared" ref="K37:K49" si="41">J37</f>
        <v>40.5</v>
      </c>
      <c r="L37" s="112">
        <f t="shared" ref="L37:L49" si="42">K37</f>
        <v>40.5</v>
      </c>
      <c r="M37" s="112">
        <f t="shared" ref="M37:M49" si="43">L37</f>
        <v>40.5</v>
      </c>
      <c r="N37" s="112">
        <f t="shared" ref="N37:N49" si="44">M37</f>
        <v>40.5</v>
      </c>
      <c r="O37" s="113">
        <v>33.200000000000003</v>
      </c>
      <c r="P37" s="121"/>
      <c r="AB37" s="71"/>
    </row>
    <row r="38" spans="1:28" x14ac:dyDescent="0.25">
      <c r="A38" s="127">
        <v>0</v>
      </c>
      <c r="B38" s="98" t="s">
        <v>257</v>
      </c>
      <c r="C38" s="112">
        <v>40.5</v>
      </c>
      <c r="D38" s="112">
        <f t="shared" si="34"/>
        <v>40.5</v>
      </c>
      <c r="E38" s="112">
        <f t="shared" si="35"/>
        <v>40.5</v>
      </c>
      <c r="F38" s="112">
        <f t="shared" si="36"/>
        <v>40.5</v>
      </c>
      <c r="G38" s="112">
        <f t="shared" si="37"/>
        <v>40.5</v>
      </c>
      <c r="H38" s="112">
        <f t="shared" si="38"/>
        <v>40.5</v>
      </c>
      <c r="I38" s="112">
        <f t="shared" si="39"/>
        <v>40.5</v>
      </c>
      <c r="J38" s="112">
        <f t="shared" si="40"/>
        <v>40.5</v>
      </c>
      <c r="K38" s="112">
        <f t="shared" si="41"/>
        <v>40.5</v>
      </c>
      <c r="L38" s="112">
        <f t="shared" si="42"/>
        <v>40.5</v>
      </c>
      <c r="M38" s="112">
        <f t="shared" si="43"/>
        <v>40.5</v>
      </c>
      <c r="N38" s="112">
        <f t="shared" si="44"/>
        <v>40.5</v>
      </c>
      <c r="O38" s="113">
        <v>33.200000000000003</v>
      </c>
      <c r="P38" s="121"/>
      <c r="AB38" s="71"/>
    </row>
    <row r="39" spans="1:28" x14ac:dyDescent="0.25">
      <c r="A39" s="127">
        <v>0</v>
      </c>
      <c r="B39" s="98" t="s">
        <v>258</v>
      </c>
      <c r="C39" s="112">
        <v>35</v>
      </c>
      <c r="D39" s="112">
        <f t="shared" si="34"/>
        <v>35</v>
      </c>
      <c r="E39" s="112">
        <f t="shared" si="35"/>
        <v>35</v>
      </c>
      <c r="F39" s="112">
        <f t="shared" si="36"/>
        <v>35</v>
      </c>
      <c r="G39" s="112">
        <f t="shared" si="37"/>
        <v>35</v>
      </c>
      <c r="H39" s="112">
        <f t="shared" si="38"/>
        <v>35</v>
      </c>
      <c r="I39" s="112">
        <f t="shared" si="39"/>
        <v>35</v>
      </c>
      <c r="J39" s="112">
        <f t="shared" si="40"/>
        <v>35</v>
      </c>
      <c r="K39" s="112">
        <f t="shared" si="41"/>
        <v>35</v>
      </c>
      <c r="L39" s="112">
        <f t="shared" si="42"/>
        <v>35</v>
      </c>
      <c r="M39" s="112">
        <f t="shared" si="43"/>
        <v>35</v>
      </c>
      <c r="N39" s="112">
        <f t="shared" si="44"/>
        <v>35</v>
      </c>
      <c r="O39" s="113">
        <v>36</v>
      </c>
      <c r="P39" s="121"/>
      <c r="AB39" s="71"/>
    </row>
    <row r="40" spans="1:28" x14ac:dyDescent="0.25">
      <c r="A40" s="127">
        <v>0</v>
      </c>
      <c r="B40" s="98" t="s">
        <v>259</v>
      </c>
      <c r="C40" s="112">
        <v>40.5</v>
      </c>
      <c r="D40" s="112">
        <f t="shared" si="34"/>
        <v>40.5</v>
      </c>
      <c r="E40" s="112">
        <f t="shared" si="35"/>
        <v>40.5</v>
      </c>
      <c r="F40" s="112">
        <f t="shared" si="36"/>
        <v>40.5</v>
      </c>
      <c r="G40" s="112">
        <f t="shared" si="37"/>
        <v>40.5</v>
      </c>
      <c r="H40" s="112">
        <f t="shared" si="38"/>
        <v>40.5</v>
      </c>
      <c r="I40" s="112">
        <f t="shared" si="39"/>
        <v>40.5</v>
      </c>
      <c r="J40" s="112">
        <f t="shared" si="40"/>
        <v>40.5</v>
      </c>
      <c r="K40" s="112">
        <f t="shared" si="41"/>
        <v>40.5</v>
      </c>
      <c r="L40" s="112">
        <f t="shared" si="42"/>
        <v>40.5</v>
      </c>
      <c r="M40" s="112">
        <f t="shared" si="43"/>
        <v>40.5</v>
      </c>
      <c r="N40" s="112">
        <f t="shared" si="44"/>
        <v>40.5</v>
      </c>
      <c r="O40" s="113">
        <v>33.200000000000003</v>
      </c>
      <c r="P40" s="121"/>
    </row>
    <row r="41" spans="1:28" x14ac:dyDescent="0.25">
      <c r="A41" s="127">
        <v>0</v>
      </c>
      <c r="B41" s="98" t="s">
        <v>260</v>
      </c>
      <c r="C41" s="112">
        <v>35</v>
      </c>
      <c r="D41" s="112">
        <f t="shared" si="34"/>
        <v>35</v>
      </c>
      <c r="E41" s="112">
        <f t="shared" si="35"/>
        <v>35</v>
      </c>
      <c r="F41" s="112">
        <f t="shared" si="36"/>
        <v>35</v>
      </c>
      <c r="G41" s="112">
        <f t="shared" si="37"/>
        <v>35</v>
      </c>
      <c r="H41" s="112">
        <f t="shared" si="38"/>
        <v>35</v>
      </c>
      <c r="I41" s="112">
        <f t="shared" si="39"/>
        <v>35</v>
      </c>
      <c r="J41" s="112">
        <f t="shared" si="40"/>
        <v>35</v>
      </c>
      <c r="K41" s="112">
        <f t="shared" si="41"/>
        <v>35</v>
      </c>
      <c r="L41" s="112">
        <f t="shared" si="42"/>
        <v>35</v>
      </c>
      <c r="M41" s="112">
        <f t="shared" si="43"/>
        <v>35</v>
      </c>
      <c r="N41" s="112">
        <f t="shared" si="44"/>
        <v>35</v>
      </c>
      <c r="O41" s="113">
        <v>40.49</v>
      </c>
      <c r="P41" s="121"/>
    </row>
    <row r="42" spans="1:28" x14ac:dyDescent="0.25">
      <c r="A42" s="127">
        <v>0</v>
      </c>
      <c r="B42" s="98" t="s">
        <v>261</v>
      </c>
      <c r="C42" s="112">
        <v>38</v>
      </c>
      <c r="D42" s="112">
        <f t="shared" si="34"/>
        <v>38</v>
      </c>
      <c r="E42" s="112">
        <f t="shared" si="35"/>
        <v>38</v>
      </c>
      <c r="F42" s="112">
        <f t="shared" si="36"/>
        <v>38</v>
      </c>
      <c r="G42" s="112">
        <f t="shared" si="37"/>
        <v>38</v>
      </c>
      <c r="H42" s="112">
        <f t="shared" si="38"/>
        <v>38</v>
      </c>
      <c r="I42" s="112">
        <f t="shared" si="39"/>
        <v>38</v>
      </c>
      <c r="J42" s="112">
        <f t="shared" si="40"/>
        <v>38</v>
      </c>
      <c r="K42" s="112">
        <f t="shared" si="41"/>
        <v>38</v>
      </c>
      <c r="L42" s="112">
        <f t="shared" si="42"/>
        <v>38</v>
      </c>
      <c r="M42" s="112">
        <f t="shared" si="43"/>
        <v>38</v>
      </c>
      <c r="N42" s="112">
        <f t="shared" si="44"/>
        <v>38</v>
      </c>
      <c r="O42" s="113">
        <v>34.5</v>
      </c>
      <c r="P42" s="121"/>
    </row>
    <row r="43" spans="1:28" x14ac:dyDescent="0.25">
      <c r="A43" s="127">
        <v>0</v>
      </c>
      <c r="B43" s="98" t="s">
        <v>262</v>
      </c>
      <c r="C43" s="112">
        <v>38</v>
      </c>
      <c r="D43" s="112">
        <f t="shared" si="34"/>
        <v>38</v>
      </c>
      <c r="E43" s="112">
        <f t="shared" si="35"/>
        <v>38</v>
      </c>
      <c r="F43" s="112">
        <f t="shared" si="36"/>
        <v>38</v>
      </c>
      <c r="G43" s="112">
        <f t="shared" si="37"/>
        <v>38</v>
      </c>
      <c r="H43" s="112">
        <f t="shared" si="38"/>
        <v>38</v>
      </c>
      <c r="I43" s="112">
        <f t="shared" si="39"/>
        <v>38</v>
      </c>
      <c r="J43" s="112">
        <f t="shared" si="40"/>
        <v>38</v>
      </c>
      <c r="K43" s="112">
        <f t="shared" si="41"/>
        <v>38</v>
      </c>
      <c r="L43" s="112">
        <f t="shared" si="42"/>
        <v>38</v>
      </c>
      <c r="M43" s="112">
        <f t="shared" si="43"/>
        <v>38</v>
      </c>
      <c r="N43" s="112">
        <f t="shared" si="44"/>
        <v>38</v>
      </c>
      <c r="O43" s="113">
        <v>34.5</v>
      </c>
      <c r="P43" s="121"/>
    </row>
    <row r="44" spans="1:28" x14ac:dyDescent="0.25">
      <c r="A44" s="127">
        <v>0</v>
      </c>
      <c r="B44" s="98" t="s">
        <v>263</v>
      </c>
      <c r="C44" s="112">
        <v>38</v>
      </c>
      <c r="D44" s="112">
        <f t="shared" si="34"/>
        <v>38</v>
      </c>
      <c r="E44" s="112">
        <f t="shared" si="35"/>
        <v>38</v>
      </c>
      <c r="F44" s="112">
        <f t="shared" si="36"/>
        <v>38</v>
      </c>
      <c r="G44" s="112">
        <f t="shared" si="37"/>
        <v>38</v>
      </c>
      <c r="H44" s="112">
        <f t="shared" si="38"/>
        <v>38</v>
      </c>
      <c r="I44" s="112">
        <f t="shared" si="39"/>
        <v>38</v>
      </c>
      <c r="J44" s="112">
        <f t="shared" si="40"/>
        <v>38</v>
      </c>
      <c r="K44" s="112">
        <f t="shared" si="41"/>
        <v>38</v>
      </c>
      <c r="L44" s="112">
        <f t="shared" si="42"/>
        <v>38</v>
      </c>
      <c r="M44" s="112">
        <f t="shared" si="43"/>
        <v>38</v>
      </c>
      <c r="N44" s="112">
        <f t="shared" si="44"/>
        <v>38</v>
      </c>
      <c r="O44" s="113">
        <v>34.5</v>
      </c>
      <c r="P44" s="121"/>
    </row>
    <row r="45" spans="1:28" ht="14.1" customHeight="1" x14ac:dyDescent="0.25">
      <c r="A45" s="127">
        <v>0</v>
      </c>
      <c r="B45" s="98" t="s">
        <v>264</v>
      </c>
      <c r="C45" s="112">
        <v>38</v>
      </c>
      <c r="D45" s="112">
        <f t="shared" si="34"/>
        <v>38</v>
      </c>
      <c r="E45" s="112">
        <f t="shared" si="35"/>
        <v>38</v>
      </c>
      <c r="F45" s="112">
        <f t="shared" si="36"/>
        <v>38</v>
      </c>
      <c r="G45" s="112">
        <f t="shared" si="37"/>
        <v>38</v>
      </c>
      <c r="H45" s="112">
        <f t="shared" si="38"/>
        <v>38</v>
      </c>
      <c r="I45" s="112">
        <f t="shared" si="39"/>
        <v>38</v>
      </c>
      <c r="J45" s="112">
        <f t="shared" si="40"/>
        <v>38</v>
      </c>
      <c r="K45" s="112">
        <f t="shared" si="41"/>
        <v>38</v>
      </c>
      <c r="L45" s="112">
        <f t="shared" si="42"/>
        <v>38</v>
      </c>
      <c r="M45" s="112">
        <f t="shared" si="43"/>
        <v>38</v>
      </c>
      <c r="N45" s="112">
        <f t="shared" si="44"/>
        <v>38</v>
      </c>
      <c r="O45" s="113">
        <v>34.5</v>
      </c>
      <c r="P45" s="121"/>
    </row>
    <row r="46" spans="1:28" x14ac:dyDescent="0.25">
      <c r="A46" s="127">
        <v>0</v>
      </c>
      <c r="B46" s="98" t="s">
        <v>265</v>
      </c>
      <c r="C46" s="112">
        <v>35</v>
      </c>
      <c r="D46" s="112">
        <f t="shared" si="34"/>
        <v>35</v>
      </c>
      <c r="E46" s="112">
        <f t="shared" si="35"/>
        <v>35</v>
      </c>
      <c r="F46" s="112">
        <f t="shared" si="36"/>
        <v>35</v>
      </c>
      <c r="G46" s="112">
        <f t="shared" si="37"/>
        <v>35</v>
      </c>
      <c r="H46" s="112">
        <f t="shared" si="38"/>
        <v>35</v>
      </c>
      <c r="I46" s="112">
        <f t="shared" si="39"/>
        <v>35</v>
      </c>
      <c r="J46" s="112">
        <f t="shared" si="40"/>
        <v>35</v>
      </c>
      <c r="K46" s="112">
        <f t="shared" si="41"/>
        <v>35</v>
      </c>
      <c r="L46" s="112">
        <f t="shared" si="42"/>
        <v>35</v>
      </c>
      <c r="M46" s="112">
        <f t="shared" si="43"/>
        <v>35</v>
      </c>
      <c r="N46" s="112">
        <f t="shared" si="44"/>
        <v>35</v>
      </c>
      <c r="O46" s="113">
        <v>36</v>
      </c>
      <c r="P46" s="121"/>
    </row>
    <row r="47" spans="1:28" x14ac:dyDescent="0.25">
      <c r="A47" s="127">
        <v>0</v>
      </c>
      <c r="B47" s="98" t="s">
        <v>266</v>
      </c>
      <c r="C47" s="112">
        <v>35</v>
      </c>
      <c r="D47" s="112">
        <f t="shared" si="34"/>
        <v>35</v>
      </c>
      <c r="E47" s="112">
        <f t="shared" si="35"/>
        <v>35</v>
      </c>
      <c r="F47" s="112">
        <f t="shared" si="36"/>
        <v>35</v>
      </c>
      <c r="G47" s="112">
        <f t="shared" si="37"/>
        <v>35</v>
      </c>
      <c r="H47" s="112">
        <f t="shared" si="38"/>
        <v>35</v>
      </c>
      <c r="I47" s="112">
        <f t="shared" si="39"/>
        <v>35</v>
      </c>
      <c r="J47" s="112">
        <f t="shared" si="40"/>
        <v>35</v>
      </c>
      <c r="K47" s="112">
        <f t="shared" si="41"/>
        <v>35</v>
      </c>
      <c r="L47" s="112">
        <f t="shared" si="42"/>
        <v>35</v>
      </c>
      <c r="M47" s="112">
        <f t="shared" si="43"/>
        <v>35</v>
      </c>
      <c r="N47" s="112">
        <f t="shared" si="44"/>
        <v>35</v>
      </c>
      <c r="O47" s="113">
        <v>36</v>
      </c>
      <c r="P47" s="121"/>
    </row>
    <row r="48" spans="1:28" x14ac:dyDescent="0.25">
      <c r="A48" s="127">
        <v>0</v>
      </c>
      <c r="B48" s="98" t="s">
        <v>267</v>
      </c>
      <c r="C48" s="112">
        <v>35</v>
      </c>
      <c r="D48" s="112">
        <f t="shared" si="34"/>
        <v>35</v>
      </c>
      <c r="E48" s="112">
        <f t="shared" si="35"/>
        <v>35</v>
      </c>
      <c r="F48" s="112">
        <f t="shared" si="36"/>
        <v>35</v>
      </c>
      <c r="G48" s="112">
        <f t="shared" si="37"/>
        <v>35</v>
      </c>
      <c r="H48" s="112">
        <f t="shared" si="38"/>
        <v>35</v>
      </c>
      <c r="I48" s="112">
        <f t="shared" si="39"/>
        <v>35</v>
      </c>
      <c r="J48" s="112">
        <f t="shared" si="40"/>
        <v>35</v>
      </c>
      <c r="K48" s="112">
        <f t="shared" si="41"/>
        <v>35</v>
      </c>
      <c r="L48" s="112">
        <f t="shared" si="42"/>
        <v>35</v>
      </c>
      <c r="M48" s="112">
        <f t="shared" si="43"/>
        <v>35</v>
      </c>
      <c r="N48" s="112">
        <f t="shared" si="44"/>
        <v>35</v>
      </c>
      <c r="O48" s="113">
        <v>36</v>
      </c>
      <c r="P48" s="121"/>
    </row>
    <row r="49" spans="1:16" x14ac:dyDescent="0.25">
      <c r="A49" s="127">
        <v>0</v>
      </c>
      <c r="B49" s="98" t="s">
        <v>268</v>
      </c>
      <c r="C49" s="112">
        <v>38</v>
      </c>
      <c r="D49" s="112">
        <f t="shared" si="34"/>
        <v>38</v>
      </c>
      <c r="E49" s="112">
        <f t="shared" si="35"/>
        <v>38</v>
      </c>
      <c r="F49" s="112">
        <f t="shared" si="36"/>
        <v>38</v>
      </c>
      <c r="G49" s="112">
        <f t="shared" si="37"/>
        <v>38</v>
      </c>
      <c r="H49" s="112">
        <f t="shared" si="38"/>
        <v>38</v>
      </c>
      <c r="I49" s="112">
        <f t="shared" si="39"/>
        <v>38</v>
      </c>
      <c r="J49" s="112">
        <f t="shared" si="40"/>
        <v>38</v>
      </c>
      <c r="K49" s="112">
        <f t="shared" si="41"/>
        <v>38</v>
      </c>
      <c r="L49" s="112">
        <f t="shared" si="42"/>
        <v>38</v>
      </c>
      <c r="M49" s="112">
        <f t="shared" si="43"/>
        <v>38</v>
      </c>
      <c r="N49" s="112">
        <f t="shared" si="44"/>
        <v>38</v>
      </c>
      <c r="O49" s="113">
        <v>34.5</v>
      </c>
      <c r="P49" s="121"/>
    </row>
    <row r="50" spans="1:16" x14ac:dyDescent="0.25">
      <c r="A50" s="127">
        <v>0</v>
      </c>
      <c r="B50" s="103" t="s">
        <v>275</v>
      </c>
      <c r="C50" s="104">
        <v>38</v>
      </c>
      <c r="D50" s="104">
        <f t="shared" ref="D50:D52" si="45">C50</f>
        <v>38</v>
      </c>
      <c r="E50" s="104">
        <f t="shared" ref="E50:E52" si="46">D50</f>
        <v>38</v>
      </c>
      <c r="F50" s="104">
        <f t="shared" ref="F50:F52" si="47">E50</f>
        <v>38</v>
      </c>
      <c r="G50" s="104">
        <f t="shared" ref="G50:G52" si="48">F50</f>
        <v>38</v>
      </c>
      <c r="H50" s="104">
        <f t="shared" ref="H50:H52" si="49">G50</f>
        <v>38</v>
      </c>
      <c r="I50" s="104">
        <f t="shared" ref="I50:I52" si="50">H50</f>
        <v>38</v>
      </c>
      <c r="J50" s="104">
        <f t="shared" ref="J50:J52" si="51">I50</f>
        <v>38</v>
      </c>
      <c r="K50" s="104">
        <f t="shared" ref="K50:K52" si="52">J50</f>
        <v>38</v>
      </c>
      <c r="L50" s="104">
        <f t="shared" ref="L50:L52" si="53">K50</f>
        <v>38</v>
      </c>
      <c r="M50" s="104">
        <f t="shared" ref="M50:M52" si="54">L50</f>
        <v>38</v>
      </c>
      <c r="N50" s="104">
        <f t="shared" ref="N50:N52" si="55">M50</f>
        <v>38</v>
      </c>
      <c r="O50" s="105">
        <v>36.83</v>
      </c>
      <c r="P50" s="120" t="s">
        <v>285</v>
      </c>
    </row>
    <row r="51" spans="1:16" x14ac:dyDescent="0.25">
      <c r="A51" s="127">
        <v>0</v>
      </c>
      <c r="B51" s="103" t="s">
        <v>276</v>
      </c>
      <c r="C51" s="104">
        <v>43</v>
      </c>
      <c r="D51" s="104">
        <f t="shared" si="45"/>
        <v>43</v>
      </c>
      <c r="E51" s="104">
        <f t="shared" si="46"/>
        <v>43</v>
      </c>
      <c r="F51" s="104">
        <f t="shared" si="47"/>
        <v>43</v>
      </c>
      <c r="G51" s="104">
        <f t="shared" si="48"/>
        <v>43</v>
      </c>
      <c r="H51" s="104">
        <f t="shared" si="49"/>
        <v>43</v>
      </c>
      <c r="I51" s="104">
        <f t="shared" si="50"/>
        <v>43</v>
      </c>
      <c r="J51" s="104">
        <f t="shared" si="51"/>
        <v>43</v>
      </c>
      <c r="K51" s="104">
        <f t="shared" si="52"/>
        <v>43</v>
      </c>
      <c r="L51" s="104">
        <f t="shared" si="53"/>
        <v>43</v>
      </c>
      <c r="M51" s="104">
        <f t="shared" si="54"/>
        <v>43</v>
      </c>
      <c r="N51" s="104">
        <f t="shared" si="55"/>
        <v>43</v>
      </c>
      <c r="O51" s="105">
        <v>36.51</v>
      </c>
      <c r="P51" s="120"/>
    </row>
    <row r="52" spans="1:16" x14ac:dyDescent="0.25">
      <c r="A52" s="127">
        <v>0</v>
      </c>
      <c r="B52" s="103" t="s">
        <v>277</v>
      </c>
      <c r="C52" s="104">
        <v>39</v>
      </c>
      <c r="D52" s="104">
        <f t="shared" si="45"/>
        <v>39</v>
      </c>
      <c r="E52" s="104">
        <f t="shared" si="46"/>
        <v>39</v>
      </c>
      <c r="F52" s="104">
        <f t="shared" si="47"/>
        <v>39</v>
      </c>
      <c r="G52" s="104">
        <f t="shared" si="48"/>
        <v>39</v>
      </c>
      <c r="H52" s="104">
        <f t="shared" si="49"/>
        <v>39</v>
      </c>
      <c r="I52" s="104">
        <f t="shared" si="50"/>
        <v>39</v>
      </c>
      <c r="J52" s="104">
        <f t="shared" si="51"/>
        <v>39</v>
      </c>
      <c r="K52" s="104">
        <f t="shared" si="52"/>
        <v>39</v>
      </c>
      <c r="L52" s="104">
        <f t="shared" si="53"/>
        <v>39</v>
      </c>
      <c r="M52" s="104">
        <f t="shared" si="54"/>
        <v>39</v>
      </c>
      <c r="N52" s="104">
        <f t="shared" si="55"/>
        <v>39</v>
      </c>
      <c r="O52" s="105">
        <v>41.42</v>
      </c>
      <c r="P52" s="120"/>
    </row>
    <row r="53" spans="1:16" x14ac:dyDescent="0.25">
      <c r="A53" s="127">
        <v>0</v>
      </c>
      <c r="B53" s="103" t="s">
        <v>278</v>
      </c>
      <c r="C53" s="104">
        <v>46</v>
      </c>
      <c r="D53" s="104">
        <f t="shared" ref="D53" si="56">C53</f>
        <v>46</v>
      </c>
      <c r="E53" s="104">
        <f t="shared" ref="E53" si="57">D53</f>
        <v>46</v>
      </c>
      <c r="F53" s="104">
        <f t="shared" ref="F53" si="58">E53</f>
        <v>46</v>
      </c>
      <c r="G53" s="104">
        <f t="shared" ref="G53" si="59">F53</f>
        <v>46</v>
      </c>
      <c r="H53" s="104">
        <f t="shared" ref="H53" si="60">G53</f>
        <v>46</v>
      </c>
      <c r="I53" s="104">
        <f t="shared" ref="I53" si="61">H53</f>
        <v>46</v>
      </c>
      <c r="J53" s="104">
        <f t="shared" ref="J53" si="62">I53</f>
        <v>46</v>
      </c>
      <c r="K53" s="104">
        <f t="shared" ref="K53" si="63">J53</f>
        <v>46</v>
      </c>
      <c r="L53" s="104">
        <f t="shared" ref="L53" si="64">K53</f>
        <v>46</v>
      </c>
      <c r="M53" s="104">
        <f t="shared" ref="M53" si="65">L53</f>
        <v>46</v>
      </c>
      <c r="N53" s="104">
        <f t="shared" ref="N53" si="66">M53</f>
        <v>46</v>
      </c>
      <c r="O53" s="105">
        <v>40.96</v>
      </c>
      <c r="P53" s="120"/>
    </row>
    <row r="54" spans="1:16" x14ac:dyDescent="0.25">
      <c r="A54" s="127">
        <v>0</v>
      </c>
      <c r="B54" s="114" t="s">
        <v>279</v>
      </c>
      <c r="C54" s="115">
        <v>43</v>
      </c>
      <c r="D54" s="115">
        <f t="shared" ref="D54:D57" si="67">C54</f>
        <v>43</v>
      </c>
      <c r="E54" s="115">
        <f t="shared" ref="E54:E57" si="68">D54</f>
        <v>43</v>
      </c>
      <c r="F54" s="115">
        <f t="shared" ref="F54:F57" si="69">E54</f>
        <v>43</v>
      </c>
      <c r="G54" s="115">
        <f t="shared" ref="G54:G57" si="70">F54</f>
        <v>43</v>
      </c>
      <c r="H54" s="115">
        <f t="shared" ref="H54:H57" si="71">G54</f>
        <v>43</v>
      </c>
      <c r="I54" s="115">
        <f t="shared" ref="I54:I57" si="72">H54</f>
        <v>43</v>
      </c>
      <c r="J54" s="115">
        <f t="shared" ref="J54:J57" si="73">I54</f>
        <v>43</v>
      </c>
      <c r="K54" s="115">
        <f t="shared" ref="K54:K57" si="74">J54</f>
        <v>43</v>
      </c>
      <c r="L54" s="115">
        <f t="shared" ref="L54:L57" si="75">K54</f>
        <v>43</v>
      </c>
      <c r="M54" s="115">
        <f t="shared" ref="M54:M57" si="76">L54</f>
        <v>43</v>
      </c>
      <c r="N54" s="115">
        <f t="shared" ref="N54:N57" si="77">M54</f>
        <v>43</v>
      </c>
      <c r="O54" s="116">
        <v>36.51</v>
      </c>
      <c r="P54" s="120"/>
    </row>
    <row r="55" spans="1:16" x14ac:dyDescent="0.25">
      <c r="A55" s="127">
        <v>0</v>
      </c>
      <c r="B55" s="114" t="s">
        <v>280</v>
      </c>
      <c r="C55" s="115">
        <v>46</v>
      </c>
      <c r="D55" s="115">
        <f t="shared" si="67"/>
        <v>46</v>
      </c>
      <c r="E55" s="115">
        <f t="shared" si="68"/>
        <v>46</v>
      </c>
      <c r="F55" s="115">
        <f t="shared" si="69"/>
        <v>46</v>
      </c>
      <c r="G55" s="115">
        <f t="shared" si="70"/>
        <v>46</v>
      </c>
      <c r="H55" s="115">
        <f t="shared" si="71"/>
        <v>46</v>
      </c>
      <c r="I55" s="115">
        <f t="shared" si="72"/>
        <v>46</v>
      </c>
      <c r="J55" s="115">
        <f t="shared" si="73"/>
        <v>46</v>
      </c>
      <c r="K55" s="115">
        <f t="shared" si="74"/>
        <v>46</v>
      </c>
      <c r="L55" s="115">
        <f t="shared" si="75"/>
        <v>46</v>
      </c>
      <c r="M55" s="115">
        <f t="shared" si="76"/>
        <v>46</v>
      </c>
      <c r="N55" s="115">
        <f t="shared" si="77"/>
        <v>46</v>
      </c>
      <c r="O55" s="116">
        <v>40.96</v>
      </c>
      <c r="P55" s="120"/>
    </row>
    <row r="56" spans="1:16" x14ac:dyDescent="0.25">
      <c r="A56" s="127">
        <v>0</v>
      </c>
      <c r="B56" s="98" t="s">
        <v>281</v>
      </c>
      <c r="C56" s="117">
        <v>43</v>
      </c>
      <c r="D56" s="117">
        <f t="shared" si="67"/>
        <v>43</v>
      </c>
      <c r="E56" s="117">
        <f t="shared" si="68"/>
        <v>43</v>
      </c>
      <c r="F56" s="117">
        <f t="shared" si="69"/>
        <v>43</v>
      </c>
      <c r="G56" s="117">
        <f t="shared" si="70"/>
        <v>43</v>
      </c>
      <c r="H56" s="117">
        <f t="shared" si="71"/>
        <v>43</v>
      </c>
      <c r="I56" s="117">
        <f t="shared" si="72"/>
        <v>43</v>
      </c>
      <c r="J56" s="117">
        <f t="shared" si="73"/>
        <v>43</v>
      </c>
      <c r="K56" s="117">
        <f t="shared" si="74"/>
        <v>43</v>
      </c>
      <c r="L56" s="117">
        <f t="shared" si="75"/>
        <v>43</v>
      </c>
      <c r="M56" s="117">
        <f t="shared" si="76"/>
        <v>43</v>
      </c>
      <c r="N56" s="117">
        <f t="shared" si="77"/>
        <v>43</v>
      </c>
      <c r="O56" s="118">
        <v>36.51</v>
      </c>
      <c r="P56" s="120"/>
    </row>
    <row r="57" spans="1:16" x14ac:dyDescent="0.25">
      <c r="A57" s="127">
        <v>0</v>
      </c>
      <c r="B57" s="98" t="s">
        <v>282</v>
      </c>
      <c r="C57" s="117">
        <v>46</v>
      </c>
      <c r="D57" s="117">
        <f t="shared" si="67"/>
        <v>46</v>
      </c>
      <c r="E57" s="117">
        <f t="shared" si="68"/>
        <v>46</v>
      </c>
      <c r="F57" s="117">
        <f t="shared" si="69"/>
        <v>46</v>
      </c>
      <c r="G57" s="117">
        <f t="shared" si="70"/>
        <v>46</v>
      </c>
      <c r="H57" s="117">
        <f t="shared" si="71"/>
        <v>46</v>
      </c>
      <c r="I57" s="117">
        <f t="shared" si="72"/>
        <v>46</v>
      </c>
      <c r="J57" s="117">
        <f t="shared" si="73"/>
        <v>46</v>
      </c>
      <c r="K57" s="117">
        <f t="shared" si="74"/>
        <v>46</v>
      </c>
      <c r="L57" s="117">
        <f t="shared" si="75"/>
        <v>46</v>
      </c>
      <c r="M57" s="117">
        <f t="shared" si="76"/>
        <v>46</v>
      </c>
      <c r="N57" s="117">
        <f t="shared" si="77"/>
        <v>46</v>
      </c>
      <c r="O57" s="118">
        <v>40.96</v>
      </c>
      <c r="P57" s="120"/>
    </row>
    <row r="58" spans="1:16" x14ac:dyDescent="0.25">
      <c r="A58" s="127">
        <v>0</v>
      </c>
      <c r="B58" s="95" t="s">
        <v>288</v>
      </c>
      <c r="C58" s="122">
        <v>38</v>
      </c>
      <c r="D58" s="122">
        <f t="shared" ref="D58:N58" si="78">C58</f>
        <v>38</v>
      </c>
      <c r="E58" s="122">
        <f t="shared" si="78"/>
        <v>38</v>
      </c>
      <c r="F58" s="122">
        <f t="shared" si="78"/>
        <v>38</v>
      </c>
      <c r="G58" s="122">
        <f t="shared" si="78"/>
        <v>38</v>
      </c>
      <c r="H58" s="122">
        <f t="shared" si="78"/>
        <v>38</v>
      </c>
      <c r="I58" s="122">
        <f t="shared" si="78"/>
        <v>38</v>
      </c>
      <c r="J58" s="122">
        <f t="shared" si="78"/>
        <v>38</v>
      </c>
      <c r="K58" s="122">
        <f t="shared" si="78"/>
        <v>38</v>
      </c>
      <c r="L58" s="122">
        <f t="shared" si="78"/>
        <v>38</v>
      </c>
      <c r="M58" s="122">
        <f t="shared" si="78"/>
        <v>38</v>
      </c>
      <c r="N58" s="122">
        <f t="shared" si="78"/>
        <v>38</v>
      </c>
      <c r="O58" s="123">
        <v>30.8</v>
      </c>
      <c r="P58" s="121" t="s">
        <v>286</v>
      </c>
    </row>
    <row r="59" spans="1:16" x14ac:dyDescent="0.25">
      <c r="A59" s="127">
        <v>0</v>
      </c>
      <c r="B59" s="95" t="s">
        <v>289</v>
      </c>
      <c r="C59" s="122">
        <v>34</v>
      </c>
      <c r="D59" s="122">
        <f t="shared" ref="D59:N59" si="79">C59</f>
        <v>34</v>
      </c>
      <c r="E59" s="122">
        <f t="shared" si="79"/>
        <v>34</v>
      </c>
      <c r="F59" s="122">
        <f t="shared" si="79"/>
        <v>34</v>
      </c>
      <c r="G59" s="122">
        <f t="shared" si="79"/>
        <v>34</v>
      </c>
      <c r="H59" s="122">
        <f t="shared" si="79"/>
        <v>34</v>
      </c>
      <c r="I59" s="122">
        <f t="shared" si="79"/>
        <v>34</v>
      </c>
      <c r="J59" s="122">
        <f t="shared" si="79"/>
        <v>34</v>
      </c>
      <c r="K59" s="122">
        <f t="shared" si="79"/>
        <v>34</v>
      </c>
      <c r="L59" s="122">
        <f t="shared" si="79"/>
        <v>34</v>
      </c>
      <c r="M59" s="122">
        <f t="shared" si="79"/>
        <v>34</v>
      </c>
      <c r="N59" s="122">
        <f t="shared" si="79"/>
        <v>34</v>
      </c>
      <c r="O59" s="123">
        <v>27.3</v>
      </c>
      <c r="P59" s="121"/>
    </row>
    <row r="60" spans="1:16" x14ac:dyDescent="0.25">
      <c r="A60" s="127">
        <v>0</v>
      </c>
      <c r="B60" s="95" t="s">
        <v>290</v>
      </c>
      <c r="C60" s="124">
        <v>40.5</v>
      </c>
      <c r="D60" s="124">
        <f t="shared" ref="D60:N60" si="80">C60</f>
        <v>40.5</v>
      </c>
      <c r="E60" s="124">
        <f t="shared" si="80"/>
        <v>40.5</v>
      </c>
      <c r="F60" s="124">
        <f t="shared" si="80"/>
        <v>40.5</v>
      </c>
      <c r="G60" s="124">
        <f t="shared" si="80"/>
        <v>40.5</v>
      </c>
      <c r="H60" s="124">
        <f t="shared" si="80"/>
        <v>40.5</v>
      </c>
      <c r="I60" s="124">
        <f t="shared" si="80"/>
        <v>40.5</v>
      </c>
      <c r="J60" s="124">
        <f t="shared" si="80"/>
        <v>40.5</v>
      </c>
      <c r="K60" s="124">
        <f t="shared" si="80"/>
        <v>40.5</v>
      </c>
      <c r="L60" s="124">
        <f t="shared" si="80"/>
        <v>40.5</v>
      </c>
      <c r="M60" s="124">
        <f t="shared" si="80"/>
        <v>40.5</v>
      </c>
      <c r="N60" s="124">
        <f t="shared" si="80"/>
        <v>40.5</v>
      </c>
      <c r="O60" s="125">
        <v>33.200000000000003</v>
      </c>
      <c r="P60" s="121"/>
    </row>
    <row r="61" spans="1:16" x14ac:dyDescent="0.25">
      <c r="A61" s="127">
        <v>0</v>
      </c>
      <c r="B61" s="95" t="s">
        <v>291</v>
      </c>
      <c r="C61" s="122">
        <v>40.5</v>
      </c>
      <c r="D61" s="122">
        <f t="shared" ref="D61:N61" si="81">C61</f>
        <v>40.5</v>
      </c>
      <c r="E61" s="122">
        <f t="shared" si="81"/>
        <v>40.5</v>
      </c>
      <c r="F61" s="122">
        <f t="shared" si="81"/>
        <v>40.5</v>
      </c>
      <c r="G61" s="122">
        <f t="shared" si="81"/>
        <v>40.5</v>
      </c>
      <c r="H61" s="122">
        <f t="shared" si="81"/>
        <v>40.5</v>
      </c>
      <c r="I61" s="122">
        <f t="shared" si="81"/>
        <v>40.5</v>
      </c>
      <c r="J61" s="122">
        <f t="shared" si="81"/>
        <v>40.5</v>
      </c>
      <c r="K61" s="122">
        <f t="shared" si="81"/>
        <v>40.5</v>
      </c>
      <c r="L61" s="122">
        <f t="shared" si="81"/>
        <v>40.5</v>
      </c>
      <c r="M61" s="122">
        <f t="shared" si="81"/>
        <v>40.5</v>
      </c>
      <c r="N61" s="122">
        <f t="shared" si="81"/>
        <v>40.5</v>
      </c>
      <c r="O61" s="123">
        <v>33.200000000000003</v>
      </c>
      <c r="P61" s="121"/>
    </row>
    <row r="62" spans="1:16" ht="14.1" customHeight="1" x14ac:dyDescent="0.25">
      <c r="A62" s="127">
        <v>0</v>
      </c>
      <c r="B62" s="95" t="s">
        <v>292</v>
      </c>
      <c r="C62" s="122">
        <v>35</v>
      </c>
      <c r="D62" s="122">
        <f t="shared" ref="D62:N62" si="82">C62</f>
        <v>35</v>
      </c>
      <c r="E62" s="122">
        <f t="shared" si="82"/>
        <v>35</v>
      </c>
      <c r="F62" s="122">
        <f t="shared" si="82"/>
        <v>35</v>
      </c>
      <c r="G62" s="122">
        <f t="shared" si="82"/>
        <v>35</v>
      </c>
      <c r="H62" s="122">
        <f t="shared" si="82"/>
        <v>35</v>
      </c>
      <c r="I62" s="122">
        <f t="shared" si="82"/>
        <v>35</v>
      </c>
      <c r="J62" s="122">
        <f t="shared" si="82"/>
        <v>35</v>
      </c>
      <c r="K62" s="122">
        <f t="shared" si="82"/>
        <v>35</v>
      </c>
      <c r="L62" s="122">
        <f t="shared" si="82"/>
        <v>35</v>
      </c>
      <c r="M62" s="122">
        <f t="shared" si="82"/>
        <v>35</v>
      </c>
      <c r="N62" s="122">
        <f t="shared" si="82"/>
        <v>35</v>
      </c>
      <c r="O62" s="123">
        <v>36</v>
      </c>
      <c r="P62" s="121"/>
    </row>
    <row r="63" spans="1:16" x14ac:dyDescent="0.25">
      <c r="A63" s="127">
        <v>0</v>
      </c>
      <c r="B63" s="95" t="s">
        <v>293</v>
      </c>
      <c r="C63" s="122">
        <v>42</v>
      </c>
      <c r="D63" s="122">
        <f t="shared" ref="D63:N66" si="83">C63</f>
        <v>42</v>
      </c>
      <c r="E63" s="122">
        <f t="shared" si="83"/>
        <v>42</v>
      </c>
      <c r="F63" s="122">
        <f t="shared" si="83"/>
        <v>42</v>
      </c>
      <c r="G63" s="122">
        <f t="shared" si="83"/>
        <v>42</v>
      </c>
      <c r="H63" s="122">
        <f t="shared" si="83"/>
        <v>42</v>
      </c>
      <c r="I63" s="122">
        <f t="shared" si="83"/>
        <v>42</v>
      </c>
      <c r="J63" s="122">
        <f t="shared" si="83"/>
        <v>42</v>
      </c>
      <c r="K63" s="122">
        <f t="shared" si="83"/>
        <v>42</v>
      </c>
      <c r="L63" s="122">
        <f t="shared" si="83"/>
        <v>42</v>
      </c>
      <c r="M63" s="122">
        <f t="shared" si="83"/>
        <v>42</v>
      </c>
      <c r="N63" s="122">
        <f t="shared" si="83"/>
        <v>42</v>
      </c>
      <c r="O63" s="123">
        <v>36.700000000000003</v>
      </c>
      <c r="P63" s="121"/>
    </row>
    <row r="64" spans="1:16" x14ac:dyDescent="0.25">
      <c r="A64" s="127">
        <v>0</v>
      </c>
      <c r="B64" s="95" t="s">
        <v>294</v>
      </c>
      <c r="C64" s="122">
        <v>38</v>
      </c>
      <c r="D64" s="122">
        <f t="shared" si="83"/>
        <v>38</v>
      </c>
      <c r="E64" s="122">
        <f t="shared" si="83"/>
        <v>38</v>
      </c>
      <c r="F64" s="122">
        <f t="shared" si="83"/>
        <v>38</v>
      </c>
      <c r="G64" s="122">
        <f t="shared" si="83"/>
        <v>38</v>
      </c>
      <c r="H64" s="122">
        <f t="shared" si="83"/>
        <v>38</v>
      </c>
      <c r="I64" s="122">
        <f t="shared" si="83"/>
        <v>38</v>
      </c>
      <c r="J64" s="122">
        <f t="shared" si="83"/>
        <v>38</v>
      </c>
      <c r="K64" s="122">
        <f t="shared" si="83"/>
        <v>38</v>
      </c>
      <c r="L64" s="122">
        <f t="shared" si="83"/>
        <v>38</v>
      </c>
      <c r="M64" s="122">
        <f t="shared" si="83"/>
        <v>38</v>
      </c>
      <c r="N64" s="122">
        <f t="shared" si="83"/>
        <v>38</v>
      </c>
      <c r="O64" s="123">
        <v>30.8</v>
      </c>
      <c r="P64" s="121"/>
    </row>
    <row r="65" spans="1:16" x14ac:dyDescent="0.25">
      <c r="A65" s="127">
        <v>0</v>
      </c>
      <c r="B65" s="95" t="s">
        <v>296</v>
      </c>
      <c r="C65" s="106">
        <v>40.5</v>
      </c>
      <c r="D65" s="106">
        <f t="shared" si="83"/>
        <v>40.5</v>
      </c>
      <c r="E65" s="106">
        <f t="shared" si="83"/>
        <v>40.5</v>
      </c>
      <c r="F65" s="106">
        <f t="shared" si="83"/>
        <v>40.5</v>
      </c>
      <c r="G65" s="106">
        <f t="shared" si="83"/>
        <v>40.5</v>
      </c>
      <c r="H65" s="106">
        <f t="shared" si="83"/>
        <v>40.5</v>
      </c>
      <c r="I65" s="106">
        <f t="shared" si="83"/>
        <v>40.5</v>
      </c>
      <c r="J65" s="106">
        <f t="shared" si="83"/>
        <v>40.5</v>
      </c>
      <c r="K65" s="106">
        <f t="shared" si="83"/>
        <v>40.5</v>
      </c>
      <c r="L65" s="106">
        <f t="shared" si="83"/>
        <v>40.5</v>
      </c>
      <c r="M65" s="106">
        <f t="shared" si="83"/>
        <v>40.5</v>
      </c>
      <c r="N65" s="106">
        <f t="shared" si="83"/>
        <v>40.5</v>
      </c>
      <c r="O65" s="107">
        <v>33.200000000000003</v>
      </c>
      <c r="P65" s="121"/>
    </row>
    <row r="66" spans="1:16" x14ac:dyDescent="0.25">
      <c r="A66" s="127">
        <v>0</v>
      </c>
      <c r="B66" s="95" t="s">
        <v>297</v>
      </c>
      <c r="C66" s="106">
        <v>40.5</v>
      </c>
      <c r="D66" s="106">
        <f t="shared" si="83"/>
        <v>40.5</v>
      </c>
      <c r="E66" s="106">
        <f t="shared" si="83"/>
        <v>40.5</v>
      </c>
      <c r="F66" s="106">
        <f t="shared" si="83"/>
        <v>40.5</v>
      </c>
      <c r="G66" s="106">
        <f t="shared" si="83"/>
        <v>40.5</v>
      </c>
      <c r="H66" s="106">
        <f t="shared" si="83"/>
        <v>40.5</v>
      </c>
      <c r="I66" s="106">
        <f t="shared" si="83"/>
        <v>40.5</v>
      </c>
      <c r="J66" s="106">
        <f t="shared" si="83"/>
        <v>40.5</v>
      </c>
      <c r="K66" s="106">
        <f t="shared" si="83"/>
        <v>40.5</v>
      </c>
      <c r="L66" s="106">
        <f t="shared" si="83"/>
        <v>40.5</v>
      </c>
      <c r="M66" s="106">
        <f t="shared" si="83"/>
        <v>40.5</v>
      </c>
      <c r="N66" s="106">
        <f t="shared" si="83"/>
        <v>40.5</v>
      </c>
      <c r="O66" s="107">
        <v>33.200000000000003</v>
      </c>
      <c r="P66" s="121"/>
    </row>
    <row r="67" spans="1:16" x14ac:dyDescent="0.25">
      <c r="A67" s="127">
        <v>0</v>
      </c>
      <c r="B67" s="95" t="s">
        <v>299</v>
      </c>
      <c r="C67" s="122">
        <v>38</v>
      </c>
      <c r="D67" s="122">
        <f t="shared" ref="D67" si="84">C67</f>
        <v>38</v>
      </c>
      <c r="E67" s="122">
        <f t="shared" ref="E67" si="85">D67</f>
        <v>38</v>
      </c>
      <c r="F67" s="122">
        <f t="shared" ref="F67" si="86">E67</f>
        <v>38</v>
      </c>
      <c r="G67" s="122">
        <f t="shared" ref="G67" si="87">F67</f>
        <v>38</v>
      </c>
      <c r="H67" s="122">
        <f t="shared" ref="H67" si="88">G67</f>
        <v>38</v>
      </c>
      <c r="I67" s="122">
        <f t="shared" ref="I67" si="89">H67</f>
        <v>38</v>
      </c>
      <c r="J67" s="122">
        <f t="shared" ref="J67" si="90">I67</f>
        <v>38</v>
      </c>
      <c r="K67" s="122">
        <f t="shared" ref="K67" si="91">J67</f>
        <v>38</v>
      </c>
      <c r="L67" s="122">
        <f t="shared" ref="L67" si="92">K67</f>
        <v>38</v>
      </c>
      <c r="M67" s="122">
        <f t="shared" ref="M67" si="93">L67</f>
        <v>38</v>
      </c>
      <c r="N67" s="122">
        <f t="shared" ref="N67" si="94">M67</f>
        <v>38</v>
      </c>
      <c r="O67" s="123">
        <v>30.8</v>
      </c>
      <c r="P67" s="121"/>
    </row>
    <row r="68" spans="1:16" x14ac:dyDescent="0.25">
      <c r="A68" s="127">
        <v>0</v>
      </c>
      <c r="B68" s="95" t="s">
        <v>300</v>
      </c>
      <c r="C68" s="122">
        <v>38</v>
      </c>
      <c r="D68" s="122">
        <f t="shared" ref="D68:D70" si="95">C68</f>
        <v>38</v>
      </c>
      <c r="E68" s="122">
        <f t="shared" ref="E68:E70" si="96">D68</f>
        <v>38</v>
      </c>
      <c r="F68" s="122">
        <f t="shared" ref="F68:F70" si="97">E68</f>
        <v>38</v>
      </c>
      <c r="G68" s="122">
        <f t="shared" ref="G68:G70" si="98">F68</f>
        <v>38</v>
      </c>
      <c r="H68" s="122">
        <f t="shared" ref="H68:H70" si="99">G68</f>
        <v>38</v>
      </c>
      <c r="I68" s="122">
        <f t="shared" ref="I68:I70" si="100">H68</f>
        <v>38</v>
      </c>
      <c r="J68" s="122">
        <f t="shared" ref="J68:J70" si="101">I68</f>
        <v>38</v>
      </c>
      <c r="K68" s="122">
        <f t="shared" ref="K68:K70" si="102">J68</f>
        <v>38</v>
      </c>
      <c r="L68" s="122">
        <f t="shared" ref="L68:L70" si="103">K68</f>
        <v>38</v>
      </c>
      <c r="M68" s="122">
        <f t="shared" ref="M68:M70" si="104">L68</f>
        <v>38</v>
      </c>
      <c r="N68" s="122">
        <f t="shared" ref="N68:N70" si="105">M68</f>
        <v>38</v>
      </c>
      <c r="O68" s="123">
        <v>30.8</v>
      </c>
      <c r="P68" s="121"/>
    </row>
    <row r="69" spans="1:16" x14ac:dyDescent="0.25">
      <c r="A69" s="127">
        <v>0</v>
      </c>
      <c r="B69" s="95" t="s">
        <v>301</v>
      </c>
      <c r="C69" s="122">
        <v>35</v>
      </c>
      <c r="D69" s="122">
        <f t="shared" si="95"/>
        <v>35</v>
      </c>
      <c r="E69" s="122">
        <f t="shared" si="96"/>
        <v>35</v>
      </c>
      <c r="F69" s="122">
        <f t="shared" si="97"/>
        <v>35</v>
      </c>
      <c r="G69" s="122">
        <f t="shared" si="98"/>
        <v>35</v>
      </c>
      <c r="H69" s="122">
        <f t="shared" si="99"/>
        <v>35</v>
      </c>
      <c r="I69" s="122">
        <f t="shared" si="100"/>
        <v>35</v>
      </c>
      <c r="J69" s="122">
        <f t="shared" si="101"/>
        <v>35</v>
      </c>
      <c r="K69" s="122">
        <f t="shared" si="102"/>
        <v>35</v>
      </c>
      <c r="L69" s="122">
        <f t="shared" si="103"/>
        <v>35</v>
      </c>
      <c r="M69" s="122">
        <f t="shared" si="104"/>
        <v>35</v>
      </c>
      <c r="N69" s="122">
        <f t="shared" si="105"/>
        <v>35</v>
      </c>
      <c r="O69" s="123">
        <v>36</v>
      </c>
      <c r="P69" s="121"/>
    </row>
    <row r="70" spans="1:16" x14ac:dyDescent="0.25">
      <c r="A70" s="127">
        <v>0</v>
      </c>
      <c r="B70" s="96" t="s">
        <v>304</v>
      </c>
      <c r="C70" s="108">
        <v>40.5</v>
      </c>
      <c r="D70" s="108">
        <f t="shared" si="95"/>
        <v>40.5</v>
      </c>
      <c r="E70" s="108">
        <f t="shared" si="96"/>
        <v>40.5</v>
      </c>
      <c r="F70" s="108">
        <f t="shared" si="97"/>
        <v>40.5</v>
      </c>
      <c r="G70" s="108">
        <f t="shared" si="98"/>
        <v>40.5</v>
      </c>
      <c r="H70" s="108">
        <f t="shared" si="99"/>
        <v>40.5</v>
      </c>
      <c r="I70" s="108">
        <f t="shared" si="100"/>
        <v>40.5</v>
      </c>
      <c r="J70" s="108">
        <f t="shared" si="101"/>
        <v>40.5</v>
      </c>
      <c r="K70" s="108">
        <f t="shared" si="102"/>
        <v>40.5</v>
      </c>
      <c r="L70" s="108">
        <f t="shared" si="103"/>
        <v>40.5</v>
      </c>
      <c r="M70" s="108">
        <f t="shared" si="104"/>
        <v>40.5</v>
      </c>
      <c r="N70" s="108">
        <f t="shared" si="105"/>
        <v>40.5</v>
      </c>
      <c r="O70" s="109">
        <v>33.200000000000003</v>
      </c>
      <c r="P70" s="121"/>
    </row>
    <row r="71" spans="1:16" x14ac:dyDescent="0.25">
      <c r="A71" s="127">
        <v>0</v>
      </c>
      <c r="B71" s="96" t="s">
        <v>305</v>
      </c>
      <c r="C71" s="108">
        <v>38</v>
      </c>
      <c r="D71" s="108">
        <v>38</v>
      </c>
      <c r="E71" s="108">
        <v>38</v>
      </c>
      <c r="F71" s="108">
        <v>38</v>
      </c>
      <c r="G71" s="108">
        <v>38</v>
      </c>
      <c r="H71" s="108">
        <v>38</v>
      </c>
      <c r="I71" s="108">
        <v>38</v>
      </c>
      <c r="J71" s="108">
        <v>38</v>
      </c>
      <c r="K71" s="108">
        <v>38</v>
      </c>
      <c r="L71" s="108">
        <v>38</v>
      </c>
      <c r="M71" s="108">
        <v>38</v>
      </c>
      <c r="N71" s="108">
        <v>38</v>
      </c>
      <c r="O71" s="109">
        <v>34.5</v>
      </c>
      <c r="P71" s="121"/>
    </row>
    <row r="72" spans="1:16" x14ac:dyDescent="0.25">
      <c r="A72" s="127">
        <v>0</v>
      </c>
      <c r="B72" s="96" t="s">
        <v>306</v>
      </c>
      <c r="C72" s="108">
        <v>35</v>
      </c>
      <c r="D72" s="108">
        <v>35</v>
      </c>
      <c r="E72" s="108">
        <v>35</v>
      </c>
      <c r="F72" s="108">
        <v>35</v>
      </c>
      <c r="G72" s="108">
        <v>35</v>
      </c>
      <c r="H72" s="108">
        <v>35</v>
      </c>
      <c r="I72" s="108">
        <v>35</v>
      </c>
      <c r="J72" s="108">
        <v>35</v>
      </c>
      <c r="K72" s="108">
        <v>35</v>
      </c>
      <c r="L72" s="108">
        <v>35</v>
      </c>
      <c r="M72" s="108">
        <v>35</v>
      </c>
      <c r="N72" s="108">
        <v>35</v>
      </c>
      <c r="O72" s="109">
        <v>36</v>
      </c>
      <c r="P72" s="121"/>
    </row>
    <row r="73" spans="1:16" x14ac:dyDescent="0.25">
      <c r="A73" s="127">
        <v>0</v>
      </c>
      <c r="B73" s="95" t="s">
        <v>307</v>
      </c>
      <c r="C73" s="122">
        <v>35</v>
      </c>
      <c r="D73" s="122">
        <f t="shared" ref="D73:D81" si="106">C73</f>
        <v>35</v>
      </c>
      <c r="E73" s="122">
        <f t="shared" ref="E73:E81" si="107">D73</f>
        <v>35</v>
      </c>
      <c r="F73" s="122">
        <f t="shared" ref="F73:F81" si="108">E73</f>
        <v>35</v>
      </c>
      <c r="G73" s="122">
        <f t="shared" ref="G73:G81" si="109">F73</f>
        <v>35</v>
      </c>
      <c r="H73" s="122">
        <f t="shared" ref="H73:H81" si="110">G73</f>
        <v>35</v>
      </c>
      <c r="I73" s="122">
        <f t="shared" ref="I73:I81" si="111">H73</f>
        <v>35</v>
      </c>
      <c r="J73" s="122">
        <f t="shared" ref="J73:J81" si="112">I73</f>
        <v>35</v>
      </c>
      <c r="K73" s="122">
        <f t="shared" ref="K73:K81" si="113">J73</f>
        <v>35</v>
      </c>
      <c r="L73" s="122">
        <f t="shared" ref="L73:L81" si="114">K73</f>
        <v>35</v>
      </c>
      <c r="M73" s="122">
        <f t="shared" ref="M73:M81" si="115">L73</f>
        <v>35</v>
      </c>
      <c r="N73" s="122">
        <f t="shared" ref="N73:N81" si="116">M73</f>
        <v>35</v>
      </c>
      <c r="O73" s="123">
        <v>36</v>
      </c>
      <c r="P73" s="121"/>
    </row>
    <row r="74" spans="1:16" x14ac:dyDescent="0.25">
      <c r="A74" s="127">
        <v>0</v>
      </c>
      <c r="B74" s="103" t="s">
        <v>308</v>
      </c>
      <c r="C74" s="104">
        <v>38</v>
      </c>
      <c r="D74" s="104">
        <f t="shared" si="106"/>
        <v>38</v>
      </c>
      <c r="E74" s="104">
        <f t="shared" si="107"/>
        <v>38</v>
      </c>
      <c r="F74" s="104">
        <f t="shared" si="108"/>
        <v>38</v>
      </c>
      <c r="G74" s="104">
        <f t="shared" si="109"/>
        <v>38</v>
      </c>
      <c r="H74" s="104">
        <f t="shared" si="110"/>
        <v>38</v>
      </c>
      <c r="I74" s="104">
        <f t="shared" si="111"/>
        <v>38</v>
      </c>
      <c r="J74" s="104">
        <f t="shared" si="112"/>
        <v>38</v>
      </c>
      <c r="K74" s="104">
        <f t="shared" si="113"/>
        <v>38</v>
      </c>
      <c r="L74" s="104">
        <f t="shared" si="114"/>
        <v>38</v>
      </c>
      <c r="M74" s="104">
        <f t="shared" si="115"/>
        <v>38</v>
      </c>
      <c r="N74" s="104">
        <f t="shared" si="116"/>
        <v>38</v>
      </c>
      <c r="O74" s="105">
        <v>36.83</v>
      </c>
      <c r="P74" s="120" t="s">
        <v>285</v>
      </c>
    </row>
    <row r="75" spans="1:16" x14ac:dyDescent="0.25">
      <c r="A75" s="127">
        <v>0</v>
      </c>
      <c r="B75" s="103" t="s">
        <v>309</v>
      </c>
      <c r="C75" s="104">
        <v>43</v>
      </c>
      <c r="D75" s="104">
        <f t="shared" si="106"/>
        <v>43</v>
      </c>
      <c r="E75" s="104">
        <f t="shared" si="107"/>
        <v>43</v>
      </c>
      <c r="F75" s="104">
        <f t="shared" si="108"/>
        <v>43</v>
      </c>
      <c r="G75" s="104">
        <f t="shared" si="109"/>
        <v>43</v>
      </c>
      <c r="H75" s="104">
        <f t="shared" si="110"/>
        <v>43</v>
      </c>
      <c r="I75" s="104">
        <f t="shared" si="111"/>
        <v>43</v>
      </c>
      <c r="J75" s="104">
        <f t="shared" si="112"/>
        <v>43</v>
      </c>
      <c r="K75" s="104">
        <f t="shared" si="113"/>
        <v>43</v>
      </c>
      <c r="L75" s="104">
        <f t="shared" si="114"/>
        <v>43</v>
      </c>
      <c r="M75" s="104">
        <f t="shared" si="115"/>
        <v>43</v>
      </c>
      <c r="N75" s="104">
        <f t="shared" si="116"/>
        <v>43</v>
      </c>
      <c r="O75" s="105">
        <v>36.51</v>
      </c>
      <c r="P75" s="120"/>
    </row>
    <row r="76" spans="1:16" x14ac:dyDescent="0.25">
      <c r="A76" s="127">
        <v>0</v>
      </c>
      <c r="B76" s="103" t="s">
        <v>310</v>
      </c>
      <c r="C76" s="104">
        <v>39</v>
      </c>
      <c r="D76" s="104">
        <f t="shared" si="106"/>
        <v>39</v>
      </c>
      <c r="E76" s="104">
        <f t="shared" si="107"/>
        <v>39</v>
      </c>
      <c r="F76" s="104">
        <f t="shared" si="108"/>
        <v>39</v>
      </c>
      <c r="G76" s="104">
        <f t="shared" si="109"/>
        <v>39</v>
      </c>
      <c r="H76" s="104">
        <f t="shared" si="110"/>
        <v>39</v>
      </c>
      <c r="I76" s="104">
        <f t="shared" si="111"/>
        <v>39</v>
      </c>
      <c r="J76" s="104">
        <f t="shared" si="112"/>
        <v>39</v>
      </c>
      <c r="K76" s="104">
        <f t="shared" si="113"/>
        <v>39</v>
      </c>
      <c r="L76" s="104">
        <f t="shared" si="114"/>
        <v>39</v>
      </c>
      <c r="M76" s="104">
        <f t="shared" si="115"/>
        <v>39</v>
      </c>
      <c r="N76" s="104">
        <f t="shared" si="116"/>
        <v>39</v>
      </c>
      <c r="O76" s="105">
        <v>41.42</v>
      </c>
      <c r="P76" s="120"/>
    </row>
    <row r="77" spans="1:16" x14ac:dyDescent="0.25">
      <c r="A77" s="127">
        <v>0</v>
      </c>
      <c r="B77" s="103" t="s">
        <v>316</v>
      </c>
      <c r="C77" s="104">
        <v>46</v>
      </c>
      <c r="D77" s="104">
        <f t="shared" si="106"/>
        <v>46</v>
      </c>
      <c r="E77" s="104">
        <f t="shared" si="107"/>
        <v>46</v>
      </c>
      <c r="F77" s="104">
        <f t="shared" si="108"/>
        <v>46</v>
      </c>
      <c r="G77" s="104">
        <f t="shared" si="109"/>
        <v>46</v>
      </c>
      <c r="H77" s="104">
        <f t="shared" si="110"/>
        <v>46</v>
      </c>
      <c r="I77" s="104">
        <f t="shared" si="111"/>
        <v>46</v>
      </c>
      <c r="J77" s="104">
        <f t="shared" si="112"/>
        <v>46</v>
      </c>
      <c r="K77" s="104">
        <f t="shared" si="113"/>
        <v>46</v>
      </c>
      <c r="L77" s="104">
        <f t="shared" si="114"/>
        <v>46</v>
      </c>
      <c r="M77" s="104">
        <f t="shared" si="115"/>
        <v>46</v>
      </c>
      <c r="N77" s="104">
        <f t="shared" si="116"/>
        <v>46</v>
      </c>
      <c r="O77" s="105">
        <v>40.96</v>
      </c>
      <c r="P77" s="120"/>
    </row>
    <row r="78" spans="1:16" x14ac:dyDescent="0.25">
      <c r="A78" s="127">
        <v>0</v>
      </c>
      <c r="B78" s="114" t="s">
        <v>311</v>
      </c>
      <c r="C78" s="115">
        <v>38</v>
      </c>
      <c r="D78" s="115">
        <f t="shared" si="106"/>
        <v>38</v>
      </c>
      <c r="E78" s="115">
        <f t="shared" si="107"/>
        <v>38</v>
      </c>
      <c r="F78" s="115">
        <f t="shared" si="108"/>
        <v>38</v>
      </c>
      <c r="G78" s="115">
        <f t="shared" si="109"/>
        <v>38</v>
      </c>
      <c r="H78" s="115">
        <f t="shared" si="110"/>
        <v>38</v>
      </c>
      <c r="I78" s="115">
        <f t="shared" si="111"/>
        <v>38</v>
      </c>
      <c r="J78" s="115">
        <f t="shared" si="112"/>
        <v>38</v>
      </c>
      <c r="K78" s="115">
        <f t="shared" si="113"/>
        <v>38</v>
      </c>
      <c r="L78" s="115">
        <f t="shared" si="114"/>
        <v>38</v>
      </c>
      <c r="M78" s="115">
        <f t="shared" si="115"/>
        <v>38</v>
      </c>
      <c r="N78" s="115">
        <f t="shared" si="116"/>
        <v>38</v>
      </c>
      <c r="O78" s="116">
        <v>36.83</v>
      </c>
      <c r="P78" s="120"/>
    </row>
    <row r="79" spans="1:16" x14ac:dyDescent="0.25">
      <c r="A79" s="127">
        <v>0</v>
      </c>
      <c r="B79" s="114" t="s">
        <v>312</v>
      </c>
      <c r="C79" s="115">
        <v>43</v>
      </c>
      <c r="D79" s="115">
        <f t="shared" si="106"/>
        <v>43</v>
      </c>
      <c r="E79" s="115">
        <f t="shared" si="107"/>
        <v>43</v>
      </c>
      <c r="F79" s="115">
        <f t="shared" si="108"/>
        <v>43</v>
      </c>
      <c r="G79" s="115">
        <f t="shared" si="109"/>
        <v>43</v>
      </c>
      <c r="H79" s="115">
        <f t="shared" si="110"/>
        <v>43</v>
      </c>
      <c r="I79" s="115">
        <f t="shared" si="111"/>
        <v>43</v>
      </c>
      <c r="J79" s="115">
        <f t="shared" si="112"/>
        <v>43</v>
      </c>
      <c r="K79" s="115">
        <f t="shared" si="113"/>
        <v>43</v>
      </c>
      <c r="L79" s="115">
        <f t="shared" si="114"/>
        <v>43</v>
      </c>
      <c r="M79" s="115">
        <f t="shared" si="115"/>
        <v>43</v>
      </c>
      <c r="N79" s="115">
        <f t="shared" si="116"/>
        <v>43</v>
      </c>
      <c r="O79" s="116">
        <v>36.51</v>
      </c>
      <c r="P79" s="120"/>
    </row>
    <row r="80" spans="1:16" x14ac:dyDescent="0.25">
      <c r="A80" s="127">
        <v>0</v>
      </c>
      <c r="B80" s="114" t="s">
        <v>313</v>
      </c>
      <c r="C80" s="115">
        <v>39</v>
      </c>
      <c r="D80" s="115">
        <f t="shared" si="106"/>
        <v>39</v>
      </c>
      <c r="E80" s="115">
        <f t="shared" si="107"/>
        <v>39</v>
      </c>
      <c r="F80" s="115">
        <f t="shared" si="108"/>
        <v>39</v>
      </c>
      <c r="G80" s="115">
        <f t="shared" si="109"/>
        <v>39</v>
      </c>
      <c r="H80" s="115">
        <f t="shared" si="110"/>
        <v>39</v>
      </c>
      <c r="I80" s="115">
        <f t="shared" si="111"/>
        <v>39</v>
      </c>
      <c r="J80" s="115">
        <f t="shared" si="112"/>
        <v>39</v>
      </c>
      <c r="K80" s="115">
        <f t="shared" si="113"/>
        <v>39</v>
      </c>
      <c r="L80" s="115">
        <f t="shared" si="114"/>
        <v>39</v>
      </c>
      <c r="M80" s="115">
        <f t="shared" si="115"/>
        <v>39</v>
      </c>
      <c r="N80" s="115">
        <f t="shared" si="116"/>
        <v>39</v>
      </c>
      <c r="O80" s="116">
        <v>41.42</v>
      </c>
      <c r="P80" s="120"/>
    </row>
    <row r="81" spans="1:28" x14ac:dyDescent="0.25">
      <c r="A81" s="127">
        <v>0</v>
      </c>
      <c r="B81" s="114" t="s">
        <v>314</v>
      </c>
      <c r="C81" s="115">
        <v>46</v>
      </c>
      <c r="D81" s="115">
        <f t="shared" si="106"/>
        <v>46</v>
      </c>
      <c r="E81" s="115">
        <f t="shared" si="107"/>
        <v>46</v>
      </c>
      <c r="F81" s="115">
        <f t="shared" si="108"/>
        <v>46</v>
      </c>
      <c r="G81" s="115">
        <f t="shared" si="109"/>
        <v>46</v>
      </c>
      <c r="H81" s="115">
        <f t="shared" si="110"/>
        <v>46</v>
      </c>
      <c r="I81" s="115">
        <f t="shared" si="111"/>
        <v>46</v>
      </c>
      <c r="J81" s="115">
        <f t="shared" si="112"/>
        <v>46</v>
      </c>
      <c r="K81" s="115">
        <f t="shared" si="113"/>
        <v>46</v>
      </c>
      <c r="L81" s="115">
        <f t="shared" si="114"/>
        <v>46</v>
      </c>
      <c r="M81" s="115">
        <f t="shared" si="115"/>
        <v>46</v>
      </c>
      <c r="N81" s="115">
        <f t="shared" si="116"/>
        <v>46</v>
      </c>
      <c r="O81" s="116">
        <v>40.96</v>
      </c>
      <c r="P81" s="120"/>
    </row>
    <row r="82" spans="1:28" x14ac:dyDescent="0.25">
      <c r="A82" s="127">
        <v>0</v>
      </c>
      <c r="B82" s="97" t="s">
        <v>323</v>
      </c>
      <c r="C82" s="110">
        <v>35</v>
      </c>
      <c r="D82" s="110">
        <v>35</v>
      </c>
      <c r="E82" s="110">
        <v>35</v>
      </c>
      <c r="F82" s="110">
        <v>35</v>
      </c>
      <c r="G82" s="110">
        <v>35</v>
      </c>
      <c r="H82" s="110">
        <v>35</v>
      </c>
      <c r="I82" s="110">
        <v>35</v>
      </c>
      <c r="J82" s="110">
        <v>35</v>
      </c>
      <c r="K82" s="110">
        <v>35</v>
      </c>
      <c r="L82" s="110">
        <v>35</v>
      </c>
      <c r="M82" s="110">
        <v>35</v>
      </c>
      <c r="N82" s="110">
        <v>35</v>
      </c>
      <c r="O82" s="111">
        <v>36</v>
      </c>
      <c r="P82" s="121"/>
    </row>
    <row r="83" spans="1:28" x14ac:dyDescent="0.25">
      <c r="A83" s="127">
        <v>0</v>
      </c>
      <c r="B83" s="97" t="s">
        <v>324</v>
      </c>
      <c r="C83" s="110">
        <v>38</v>
      </c>
      <c r="D83" s="110">
        <v>38</v>
      </c>
      <c r="E83" s="110">
        <v>38</v>
      </c>
      <c r="F83" s="110">
        <v>38</v>
      </c>
      <c r="G83" s="110">
        <v>38</v>
      </c>
      <c r="H83" s="110">
        <v>38</v>
      </c>
      <c r="I83" s="110">
        <v>38</v>
      </c>
      <c r="J83" s="110">
        <v>38</v>
      </c>
      <c r="K83" s="110">
        <v>38</v>
      </c>
      <c r="L83" s="110">
        <v>38</v>
      </c>
      <c r="M83" s="110">
        <v>38</v>
      </c>
      <c r="N83" s="110">
        <v>38</v>
      </c>
      <c r="O83" s="111">
        <v>34.5</v>
      </c>
      <c r="P83" s="121"/>
    </row>
    <row r="84" spans="1:28" x14ac:dyDescent="0.25">
      <c r="A84" s="127">
        <v>0</v>
      </c>
      <c r="B84" s="97" t="s">
        <v>325</v>
      </c>
      <c r="C84" s="110">
        <v>38</v>
      </c>
      <c r="D84" s="110">
        <v>38</v>
      </c>
      <c r="E84" s="110">
        <v>38</v>
      </c>
      <c r="F84" s="110">
        <v>38</v>
      </c>
      <c r="G84" s="110">
        <v>38</v>
      </c>
      <c r="H84" s="110">
        <v>38</v>
      </c>
      <c r="I84" s="110">
        <v>38</v>
      </c>
      <c r="J84" s="110">
        <v>38</v>
      </c>
      <c r="K84" s="110">
        <v>38</v>
      </c>
      <c r="L84" s="110">
        <v>38</v>
      </c>
      <c r="M84" s="110">
        <v>38</v>
      </c>
      <c r="N84" s="110">
        <v>38</v>
      </c>
      <c r="O84" s="111">
        <v>34.5</v>
      </c>
      <c r="P84" s="121"/>
    </row>
    <row r="85" spans="1:28" x14ac:dyDescent="0.25">
      <c r="A85" s="127">
        <v>0</v>
      </c>
      <c r="B85" s="97" t="s">
        <v>326</v>
      </c>
      <c r="C85" s="110">
        <v>38</v>
      </c>
      <c r="D85" s="110">
        <v>38</v>
      </c>
      <c r="E85" s="110">
        <v>38</v>
      </c>
      <c r="F85" s="110">
        <v>38</v>
      </c>
      <c r="G85" s="110">
        <v>38</v>
      </c>
      <c r="H85" s="110">
        <v>38</v>
      </c>
      <c r="I85" s="110">
        <v>38</v>
      </c>
      <c r="J85" s="110">
        <v>38</v>
      </c>
      <c r="K85" s="110">
        <v>38</v>
      </c>
      <c r="L85" s="110">
        <v>38</v>
      </c>
      <c r="M85" s="110">
        <v>38</v>
      </c>
      <c r="N85" s="110">
        <v>38</v>
      </c>
      <c r="O85" s="111">
        <v>34.5</v>
      </c>
      <c r="P85" s="121"/>
    </row>
    <row r="86" spans="1:28" x14ac:dyDescent="0.25">
      <c r="A86" s="127">
        <v>0</v>
      </c>
      <c r="B86" s="97" t="s">
        <v>327</v>
      </c>
      <c r="C86" s="110">
        <v>35</v>
      </c>
      <c r="D86" s="110">
        <v>35</v>
      </c>
      <c r="E86" s="110">
        <v>35</v>
      </c>
      <c r="F86" s="110">
        <v>35</v>
      </c>
      <c r="G86" s="110">
        <v>35</v>
      </c>
      <c r="H86" s="110">
        <v>35</v>
      </c>
      <c r="I86" s="110">
        <v>35</v>
      </c>
      <c r="J86" s="110">
        <v>35</v>
      </c>
      <c r="K86" s="110">
        <v>35</v>
      </c>
      <c r="L86" s="110">
        <v>35</v>
      </c>
      <c r="M86" s="110">
        <v>35</v>
      </c>
      <c r="N86" s="110">
        <v>35</v>
      </c>
      <c r="O86" s="111">
        <v>36</v>
      </c>
      <c r="P86" s="121"/>
    </row>
    <row r="87" spans="1:28" x14ac:dyDescent="0.25">
      <c r="A87" s="127">
        <v>0</v>
      </c>
      <c r="B87" s="97" t="s">
        <v>328</v>
      </c>
      <c r="C87" s="110">
        <v>35</v>
      </c>
      <c r="D87" s="110">
        <v>35</v>
      </c>
      <c r="E87" s="110">
        <v>35</v>
      </c>
      <c r="F87" s="110">
        <v>35</v>
      </c>
      <c r="G87" s="110">
        <v>35</v>
      </c>
      <c r="H87" s="110">
        <v>35</v>
      </c>
      <c r="I87" s="110">
        <v>35</v>
      </c>
      <c r="J87" s="110">
        <v>35</v>
      </c>
      <c r="K87" s="110">
        <v>35</v>
      </c>
      <c r="L87" s="110">
        <v>35</v>
      </c>
      <c r="M87" s="110">
        <v>35</v>
      </c>
      <c r="N87" s="110">
        <v>35</v>
      </c>
      <c r="O87" s="111">
        <v>36</v>
      </c>
      <c r="P87" s="121"/>
    </row>
    <row r="88" spans="1:28" x14ac:dyDescent="0.25">
      <c r="A88" s="127">
        <v>0</v>
      </c>
      <c r="B88" s="97" t="s">
        <v>329</v>
      </c>
      <c r="C88" s="110">
        <v>38</v>
      </c>
      <c r="D88" s="110">
        <v>38</v>
      </c>
      <c r="E88" s="110">
        <v>38</v>
      </c>
      <c r="F88" s="110">
        <v>38</v>
      </c>
      <c r="G88" s="110">
        <v>38</v>
      </c>
      <c r="H88" s="110">
        <v>38</v>
      </c>
      <c r="I88" s="110">
        <v>38</v>
      </c>
      <c r="J88" s="110">
        <v>38</v>
      </c>
      <c r="K88" s="110">
        <v>38</v>
      </c>
      <c r="L88" s="110">
        <v>38</v>
      </c>
      <c r="M88" s="110">
        <v>38</v>
      </c>
      <c r="N88" s="110">
        <v>38</v>
      </c>
      <c r="O88" s="111">
        <v>34.5</v>
      </c>
      <c r="P88" s="121"/>
    </row>
    <row r="89" spans="1:28" x14ac:dyDescent="0.25">
      <c r="A89" s="127">
        <v>0</v>
      </c>
      <c r="B89" s="95" t="s">
        <v>342</v>
      </c>
      <c r="C89" s="122">
        <v>38</v>
      </c>
      <c r="D89" s="122">
        <f t="shared" ref="D89:D95" si="117">C89</f>
        <v>38</v>
      </c>
      <c r="E89" s="122">
        <f t="shared" ref="E89:E95" si="118">D89</f>
        <v>38</v>
      </c>
      <c r="F89" s="122">
        <f t="shared" ref="F89:F95" si="119">E89</f>
        <v>38</v>
      </c>
      <c r="G89" s="122">
        <f t="shared" ref="G89:G95" si="120">F89</f>
        <v>38</v>
      </c>
      <c r="H89" s="122">
        <f t="shared" ref="H89:H95" si="121">G89</f>
        <v>38</v>
      </c>
      <c r="I89" s="122">
        <f t="shared" ref="I89:I95" si="122">H89</f>
        <v>38</v>
      </c>
      <c r="J89" s="122">
        <f t="shared" ref="J89:J95" si="123">I89</f>
        <v>38</v>
      </c>
      <c r="K89" s="122">
        <f t="shared" ref="K89:K95" si="124">J89</f>
        <v>38</v>
      </c>
      <c r="L89" s="122">
        <f t="shared" ref="L89:L95" si="125">K89</f>
        <v>38</v>
      </c>
      <c r="M89" s="122">
        <f t="shared" ref="M89:M95" si="126">L89</f>
        <v>38</v>
      </c>
      <c r="N89" s="122">
        <f t="shared" ref="N89:N95" si="127">M89</f>
        <v>38</v>
      </c>
      <c r="O89" s="123">
        <v>30.8</v>
      </c>
      <c r="P89" s="121"/>
    </row>
    <row r="90" spans="1:28" x14ac:dyDescent="0.25">
      <c r="A90" s="127">
        <v>0</v>
      </c>
      <c r="B90" s="95" t="s">
        <v>317</v>
      </c>
      <c r="C90" s="122">
        <v>34</v>
      </c>
      <c r="D90" s="122">
        <f t="shared" si="117"/>
        <v>34</v>
      </c>
      <c r="E90" s="122">
        <f t="shared" si="118"/>
        <v>34</v>
      </c>
      <c r="F90" s="122">
        <f t="shared" si="119"/>
        <v>34</v>
      </c>
      <c r="G90" s="122">
        <f t="shared" si="120"/>
        <v>34</v>
      </c>
      <c r="H90" s="122">
        <f t="shared" si="121"/>
        <v>34</v>
      </c>
      <c r="I90" s="122">
        <f t="shared" si="122"/>
        <v>34</v>
      </c>
      <c r="J90" s="122">
        <f t="shared" si="123"/>
        <v>34</v>
      </c>
      <c r="K90" s="122">
        <f t="shared" si="124"/>
        <v>34</v>
      </c>
      <c r="L90" s="122">
        <f t="shared" si="125"/>
        <v>34</v>
      </c>
      <c r="M90" s="122">
        <f t="shared" si="126"/>
        <v>34</v>
      </c>
      <c r="N90" s="122">
        <f t="shared" si="127"/>
        <v>34</v>
      </c>
      <c r="O90" s="123">
        <v>27.3</v>
      </c>
      <c r="P90" s="121"/>
    </row>
    <row r="91" spans="1:28" x14ac:dyDescent="0.25">
      <c r="A91" s="127">
        <v>0</v>
      </c>
      <c r="B91" s="95" t="s">
        <v>318</v>
      </c>
      <c r="C91" s="124">
        <v>40.5</v>
      </c>
      <c r="D91" s="124">
        <f t="shared" si="117"/>
        <v>40.5</v>
      </c>
      <c r="E91" s="124">
        <f t="shared" si="118"/>
        <v>40.5</v>
      </c>
      <c r="F91" s="124">
        <f t="shared" si="119"/>
        <v>40.5</v>
      </c>
      <c r="G91" s="124">
        <f t="shared" si="120"/>
        <v>40.5</v>
      </c>
      <c r="H91" s="124">
        <f t="shared" si="121"/>
        <v>40.5</v>
      </c>
      <c r="I91" s="124">
        <f t="shared" si="122"/>
        <v>40.5</v>
      </c>
      <c r="J91" s="124">
        <f t="shared" si="123"/>
        <v>40.5</v>
      </c>
      <c r="K91" s="124">
        <f t="shared" si="124"/>
        <v>40.5</v>
      </c>
      <c r="L91" s="124">
        <f t="shared" si="125"/>
        <v>40.5</v>
      </c>
      <c r="M91" s="124">
        <f t="shared" si="126"/>
        <v>40.5</v>
      </c>
      <c r="N91" s="124">
        <f t="shared" si="127"/>
        <v>40.5</v>
      </c>
      <c r="O91" s="125">
        <v>33.200000000000003</v>
      </c>
      <c r="P91" s="121"/>
    </row>
    <row r="92" spans="1:28" x14ac:dyDescent="0.25">
      <c r="A92" s="127">
        <v>0</v>
      </c>
      <c r="B92" s="95" t="s">
        <v>319</v>
      </c>
      <c r="C92" s="122">
        <v>40.5</v>
      </c>
      <c r="D92" s="122">
        <f t="shared" si="117"/>
        <v>40.5</v>
      </c>
      <c r="E92" s="122">
        <f t="shared" si="118"/>
        <v>40.5</v>
      </c>
      <c r="F92" s="122">
        <f t="shared" si="119"/>
        <v>40.5</v>
      </c>
      <c r="G92" s="122">
        <f t="shared" si="120"/>
        <v>40.5</v>
      </c>
      <c r="H92" s="122">
        <f t="shared" si="121"/>
        <v>40.5</v>
      </c>
      <c r="I92" s="122">
        <f t="shared" si="122"/>
        <v>40.5</v>
      </c>
      <c r="J92" s="122">
        <f t="shared" si="123"/>
        <v>40.5</v>
      </c>
      <c r="K92" s="122">
        <f t="shared" si="124"/>
        <v>40.5</v>
      </c>
      <c r="L92" s="122">
        <f t="shared" si="125"/>
        <v>40.5</v>
      </c>
      <c r="M92" s="122">
        <f t="shared" si="126"/>
        <v>40.5</v>
      </c>
      <c r="N92" s="122">
        <f t="shared" si="127"/>
        <v>40.5</v>
      </c>
      <c r="O92" s="123">
        <v>33.200000000000003</v>
      </c>
      <c r="P92" s="121"/>
    </row>
    <row r="93" spans="1:28" x14ac:dyDescent="0.25">
      <c r="A93" s="127">
        <v>0</v>
      </c>
      <c r="B93" s="95" t="s">
        <v>320</v>
      </c>
      <c r="C93" s="122">
        <v>35</v>
      </c>
      <c r="D93" s="122">
        <f t="shared" si="117"/>
        <v>35</v>
      </c>
      <c r="E93" s="122">
        <f t="shared" si="118"/>
        <v>35</v>
      </c>
      <c r="F93" s="122">
        <f t="shared" si="119"/>
        <v>35</v>
      </c>
      <c r="G93" s="122">
        <f t="shared" si="120"/>
        <v>35</v>
      </c>
      <c r="H93" s="122">
        <f t="shared" si="121"/>
        <v>35</v>
      </c>
      <c r="I93" s="122">
        <f t="shared" si="122"/>
        <v>35</v>
      </c>
      <c r="J93" s="122">
        <f t="shared" si="123"/>
        <v>35</v>
      </c>
      <c r="K93" s="122">
        <f t="shared" si="124"/>
        <v>35</v>
      </c>
      <c r="L93" s="122">
        <f t="shared" si="125"/>
        <v>35</v>
      </c>
      <c r="M93" s="122">
        <f t="shared" si="126"/>
        <v>35</v>
      </c>
      <c r="N93" s="122">
        <f t="shared" si="127"/>
        <v>35</v>
      </c>
      <c r="O93" s="123">
        <v>36</v>
      </c>
      <c r="P93" s="121"/>
    </row>
    <row r="94" spans="1:28" ht="15.75" thickBot="1" x14ac:dyDescent="0.3">
      <c r="A94" s="127">
        <v>0</v>
      </c>
      <c r="B94" s="95" t="s">
        <v>321</v>
      </c>
      <c r="C94" s="122">
        <v>42</v>
      </c>
      <c r="D94" s="122">
        <f t="shared" si="117"/>
        <v>42</v>
      </c>
      <c r="E94" s="122">
        <f t="shared" si="118"/>
        <v>42</v>
      </c>
      <c r="F94" s="122">
        <f t="shared" si="119"/>
        <v>42</v>
      </c>
      <c r="G94" s="122">
        <f t="shared" si="120"/>
        <v>42</v>
      </c>
      <c r="H94" s="122">
        <f t="shared" si="121"/>
        <v>42</v>
      </c>
      <c r="I94" s="122">
        <f t="shared" si="122"/>
        <v>42</v>
      </c>
      <c r="J94" s="122">
        <f t="shared" si="123"/>
        <v>42</v>
      </c>
      <c r="K94" s="122">
        <f t="shared" si="124"/>
        <v>42</v>
      </c>
      <c r="L94" s="122">
        <f t="shared" si="125"/>
        <v>42</v>
      </c>
      <c r="M94" s="122">
        <f t="shared" si="126"/>
        <v>42</v>
      </c>
      <c r="N94" s="122">
        <f t="shared" si="127"/>
        <v>42</v>
      </c>
      <c r="O94" s="123">
        <v>36.700000000000003</v>
      </c>
      <c r="P94" s="121"/>
      <c r="U94" s="73"/>
      <c r="V94" s="89"/>
      <c r="W94" s="74"/>
      <c r="AB94" s="71"/>
    </row>
    <row r="95" spans="1:28" x14ac:dyDescent="0.25">
      <c r="A95" s="127">
        <v>0</v>
      </c>
      <c r="B95" s="95" t="s">
        <v>322</v>
      </c>
      <c r="C95" s="122">
        <v>38</v>
      </c>
      <c r="D95" s="122">
        <f t="shared" si="117"/>
        <v>38</v>
      </c>
      <c r="E95" s="122">
        <f t="shared" si="118"/>
        <v>38</v>
      </c>
      <c r="F95" s="122">
        <f t="shared" si="119"/>
        <v>38</v>
      </c>
      <c r="G95" s="122">
        <f t="shared" si="120"/>
        <v>38</v>
      </c>
      <c r="H95" s="122">
        <f t="shared" si="121"/>
        <v>38</v>
      </c>
      <c r="I95" s="122">
        <f t="shared" si="122"/>
        <v>38</v>
      </c>
      <c r="J95" s="122">
        <f t="shared" si="123"/>
        <v>38</v>
      </c>
      <c r="K95" s="122">
        <f t="shared" si="124"/>
        <v>38</v>
      </c>
      <c r="L95" s="122">
        <f t="shared" si="125"/>
        <v>38</v>
      </c>
      <c r="M95" s="122">
        <f t="shared" si="126"/>
        <v>38</v>
      </c>
      <c r="N95" s="122">
        <f t="shared" si="127"/>
        <v>38</v>
      </c>
      <c r="O95" s="123">
        <v>34.5</v>
      </c>
      <c r="P95" s="121"/>
      <c r="AB95" s="71"/>
    </row>
    <row r="96" spans="1:28" x14ac:dyDescent="0.25">
      <c r="A96" s="127">
        <v>0</v>
      </c>
      <c r="B96" s="97" t="s">
        <v>330</v>
      </c>
      <c r="C96" s="110">
        <v>38</v>
      </c>
      <c r="D96" s="110">
        <v>38</v>
      </c>
      <c r="E96" s="110">
        <v>38</v>
      </c>
      <c r="F96" s="110">
        <v>38</v>
      </c>
      <c r="G96" s="110">
        <v>38</v>
      </c>
      <c r="H96" s="110">
        <v>38</v>
      </c>
      <c r="I96" s="110">
        <v>38</v>
      </c>
      <c r="J96" s="110">
        <v>38</v>
      </c>
      <c r="K96" s="110">
        <v>38</v>
      </c>
      <c r="L96" s="110">
        <v>38</v>
      </c>
      <c r="M96" s="110">
        <v>38</v>
      </c>
      <c r="N96" s="110">
        <v>38</v>
      </c>
      <c r="O96" s="111">
        <v>34.5</v>
      </c>
      <c r="P96" s="121"/>
      <c r="AB96" s="71"/>
    </row>
    <row r="97" spans="1:28" x14ac:dyDescent="0.25">
      <c r="A97" s="127">
        <v>0</v>
      </c>
      <c r="B97" s="97" t="s">
        <v>331</v>
      </c>
      <c r="C97" s="110">
        <v>38</v>
      </c>
      <c r="D97" s="110">
        <v>38</v>
      </c>
      <c r="E97" s="110">
        <v>38</v>
      </c>
      <c r="F97" s="110">
        <v>38</v>
      </c>
      <c r="G97" s="110">
        <v>38</v>
      </c>
      <c r="H97" s="110">
        <v>38</v>
      </c>
      <c r="I97" s="110">
        <v>38</v>
      </c>
      <c r="J97" s="110">
        <v>38</v>
      </c>
      <c r="K97" s="110">
        <v>38</v>
      </c>
      <c r="L97" s="110">
        <v>38</v>
      </c>
      <c r="M97" s="110">
        <v>38</v>
      </c>
      <c r="N97" s="110">
        <v>38</v>
      </c>
      <c r="O97" s="111">
        <v>34.5</v>
      </c>
      <c r="P97" s="121"/>
      <c r="AB97" s="71"/>
    </row>
    <row r="98" spans="1:28" x14ac:dyDescent="0.25">
      <c r="A98" s="127">
        <v>0</v>
      </c>
      <c r="B98" s="97" t="s">
        <v>332</v>
      </c>
      <c r="C98" s="110">
        <v>35</v>
      </c>
      <c r="D98" s="110">
        <v>35</v>
      </c>
      <c r="E98" s="110">
        <v>35</v>
      </c>
      <c r="F98" s="110">
        <v>35</v>
      </c>
      <c r="G98" s="110">
        <v>35</v>
      </c>
      <c r="H98" s="110">
        <v>35</v>
      </c>
      <c r="I98" s="110">
        <v>35</v>
      </c>
      <c r="J98" s="110">
        <v>35</v>
      </c>
      <c r="K98" s="110">
        <v>35</v>
      </c>
      <c r="L98" s="110">
        <v>35</v>
      </c>
      <c r="M98" s="110">
        <v>35</v>
      </c>
      <c r="N98" s="110">
        <v>35</v>
      </c>
      <c r="O98" s="111">
        <v>36</v>
      </c>
      <c r="P98" s="121"/>
      <c r="AB98" s="71"/>
    </row>
    <row r="99" spans="1:28" x14ac:dyDescent="0.25">
      <c r="A99" s="127">
        <v>0</v>
      </c>
      <c r="B99" s="97" t="s">
        <v>333</v>
      </c>
      <c r="C99" s="110">
        <v>35</v>
      </c>
      <c r="D99" s="110">
        <v>35</v>
      </c>
      <c r="E99" s="110">
        <v>35</v>
      </c>
      <c r="F99" s="110">
        <v>35</v>
      </c>
      <c r="G99" s="110">
        <v>35</v>
      </c>
      <c r="H99" s="110">
        <v>35</v>
      </c>
      <c r="I99" s="110">
        <v>35</v>
      </c>
      <c r="J99" s="110">
        <v>35</v>
      </c>
      <c r="K99" s="110">
        <v>35</v>
      </c>
      <c r="L99" s="110">
        <v>35</v>
      </c>
      <c r="M99" s="110">
        <v>35</v>
      </c>
      <c r="N99" s="110">
        <v>35</v>
      </c>
      <c r="O99" s="111">
        <v>36</v>
      </c>
      <c r="P99" s="121"/>
      <c r="AB99" s="71"/>
    </row>
    <row r="100" spans="1:28" x14ac:dyDescent="0.25">
      <c r="A100" s="127">
        <v>0</v>
      </c>
      <c r="B100" s="97" t="s">
        <v>334</v>
      </c>
      <c r="C100" s="110">
        <v>38</v>
      </c>
      <c r="D100" s="110">
        <v>38</v>
      </c>
      <c r="E100" s="110">
        <v>38</v>
      </c>
      <c r="F100" s="110">
        <v>38</v>
      </c>
      <c r="G100" s="110">
        <v>38</v>
      </c>
      <c r="H100" s="110">
        <v>38</v>
      </c>
      <c r="I100" s="110">
        <v>38</v>
      </c>
      <c r="J100" s="110">
        <v>38</v>
      </c>
      <c r="K100" s="110">
        <v>38</v>
      </c>
      <c r="L100" s="110">
        <v>38</v>
      </c>
      <c r="M100" s="110">
        <v>38</v>
      </c>
      <c r="N100" s="110">
        <v>38</v>
      </c>
      <c r="O100" s="111">
        <v>34.5</v>
      </c>
      <c r="P100" s="121"/>
      <c r="AB100" s="71"/>
    </row>
    <row r="101" spans="1:28" x14ac:dyDescent="0.25">
      <c r="A101" s="127">
        <v>0</v>
      </c>
      <c r="B101" s="97" t="s">
        <v>335</v>
      </c>
      <c r="C101" s="110">
        <v>35</v>
      </c>
      <c r="D101" s="110">
        <v>35</v>
      </c>
      <c r="E101" s="110">
        <v>35</v>
      </c>
      <c r="F101" s="110">
        <v>35</v>
      </c>
      <c r="G101" s="110">
        <v>35</v>
      </c>
      <c r="H101" s="110">
        <v>35</v>
      </c>
      <c r="I101" s="110">
        <v>35</v>
      </c>
      <c r="J101" s="110">
        <v>35</v>
      </c>
      <c r="K101" s="110">
        <v>35</v>
      </c>
      <c r="L101" s="110">
        <v>35</v>
      </c>
      <c r="M101" s="110">
        <v>35</v>
      </c>
      <c r="N101" s="110">
        <v>35</v>
      </c>
      <c r="O101" s="111">
        <v>36</v>
      </c>
      <c r="P101" s="121"/>
    </row>
    <row r="102" spans="1:28" x14ac:dyDescent="0.25">
      <c r="A102" s="127">
        <v>0</v>
      </c>
      <c r="B102" s="95" t="s">
        <v>343</v>
      </c>
      <c r="C102" s="122">
        <v>38</v>
      </c>
      <c r="D102" s="122">
        <f t="shared" ref="D102:D108" si="128">C102</f>
        <v>38</v>
      </c>
      <c r="E102" s="122">
        <f t="shared" ref="E102:E108" si="129">D102</f>
        <v>38</v>
      </c>
      <c r="F102" s="122">
        <f t="shared" ref="F102:F108" si="130">E102</f>
        <v>38</v>
      </c>
      <c r="G102" s="122">
        <f t="shared" ref="G102:G108" si="131">F102</f>
        <v>38</v>
      </c>
      <c r="H102" s="122">
        <f t="shared" ref="H102:H108" si="132">G102</f>
        <v>38</v>
      </c>
      <c r="I102" s="122">
        <f t="shared" ref="I102:I108" si="133">H102</f>
        <v>38</v>
      </c>
      <c r="J102" s="122">
        <f t="shared" ref="J102:J108" si="134">I102</f>
        <v>38</v>
      </c>
      <c r="K102" s="122">
        <f t="shared" ref="K102:K108" si="135">J102</f>
        <v>38</v>
      </c>
      <c r="L102" s="122">
        <f t="shared" ref="L102:L108" si="136">K102</f>
        <v>38</v>
      </c>
      <c r="M102" s="122">
        <f t="shared" ref="M102:M108" si="137">L102</f>
        <v>38</v>
      </c>
      <c r="N102" s="122">
        <f t="shared" ref="N102:N108" si="138">M102</f>
        <v>38</v>
      </c>
      <c r="O102" s="123">
        <v>30.8</v>
      </c>
      <c r="P102" s="121"/>
    </row>
    <row r="103" spans="1:28" x14ac:dyDescent="0.25">
      <c r="A103" s="127">
        <v>0</v>
      </c>
      <c r="B103" s="95" t="s">
        <v>336</v>
      </c>
      <c r="C103" s="122">
        <v>34</v>
      </c>
      <c r="D103" s="122">
        <f t="shared" si="128"/>
        <v>34</v>
      </c>
      <c r="E103" s="122">
        <f t="shared" si="129"/>
        <v>34</v>
      </c>
      <c r="F103" s="122">
        <f t="shared" si="130"/>
        <v>34</v>
      </c>
      <c r="G103" s="122">
        <f t="shared" si="131"/>
        <v>34</v>
      </c>
      <c r="H103" s="122">
        <f t="shared" si="132"/>
        <v>34</v>
      </c>
      <c r="I103" s="122">
        <f t="shared" si="133"/>
        <v>34</v>
      </c>
      <c r="J103" s="122">
        <f t="shared" si="134"/>
        <v>34</v>
      </c>
      <c r="K103" s="122">
        <f t="shared" si="135"/>
        <v>34</v>
      </c>
      <c r="L103" s="122">
        <f t="shared" si="136"/>
        <v>34</v>
      </c>
      <c r="M103" s="122">
        <f t="shared" si="137"/>
        <v>34</v>
      </c>
      <c r="N103" s="122">
        <f t="shared" si="138"/>
        <v>34</v>
      </c>
      <c r="O103" s="123">
        <v>27.3</v>
      </c>
      <c r="P103" s="121"/>
    </row>
    <row r="104" spans="1:28" x14ac:dyDescent="0.25">
      <c r="A104" s="127">
        <v>0</v>
      </c>
      <c r="B104" s="95" t="s">
        <v>337</v>
      </c>
      <c r="C104" s="124">
        <v>40.5</v>
      </c>
      <c r="D104" s="124">
        <f t="shared" si="128"/>
        <v>40.5</v>
      </c>
      <c r="E104" s="124">
        <f t="shared" si="129"/>
        <v>40.5</v>
      </c>
      <c r="F104" s="124">
        <f t="shared" si="130"/>
        <v>40.5</v>
      </c>
      <c r="G104" s="124">
        <f t="shared" si="131"/>
        <v>40.5</v>
      </c>
      <c r="H104" s="124">
        <f t="shared" si="132"/>
        <v>40.5</v>
      </c>
      <c r="I104" s="124">
        <f t="shared" si="133"/>
        <v>40.5</v>
      </c>
      <c r="J104" s="124">
        <f t="shared" si="134"/>
        <v>40.5</v>
      </c>
      <c r="K104" s="124">
        <f t="shared" si="135"/>
        <v>40.5</v>
      </c>
      <c r="L104" s="124">
        <f t="shared" si="136"/>
        <v>40.5</v>
      </c>
      <c r="M104" s="124">
        <f t="shared" si="137"/>
        <v>40.5</v>
      </c>
      <c r="N104" s="124">
        <f t="shared" si="138"/>
        <v>40.5</v>
      </c>
      <c r="O104" s="125">
        <v>33.200000000000003</v>
      </c>
      <c r="P104" s="121"/>
    </row>
    <row r="105" spans="1:28" x14ac:dyDescent="0.25">
      <c r="A105" s="127">
        <v>0</v>
      </c>
      <c r="B105" s="95" t="s">
        <v>338</v>
      </c>
      <c r="C105" s="122">
        <v>40.5</v>
      </c>
      <c r="D105" s="122">
        <f t="shared" si="128"/>
        <v>40.5</v>
      </c>
      <c r="E105" s="122">
        <f t="shared" si="129"/>
        <v>40.5</v>
      </c>
      <c r="F105" s="122">
        <f t="shared" si="130"/>
        <v>40.5</v>
      </c>
      <c r="G105" s="122">
        <f t="shared" si="131"/>
        <v>40.5</v>
      </c>
      <c r="H105" s="122">
        <f t="shared" si="132"/>
        <v>40.5</v>
      </c>
      <c r="I105" s="122">
        <f t="shared" si="133"/>
        <v>40.5</v>
      </c>
      <c r="J105" s="122">
        <f t="shared" si="134"/>
        <v>40.5</v>
      </c>
      <c r="K105" s="122">
        <f t="shared" si="135"/>
        <v>40.5</v>
      </c>
      <c r="L105" s="122">
        <f t="shared" si="136"/>
        <v>40.5</v>
      </c>
      <c r="M105" s="122">
        <f t="shared" si="137"/>
        <v>40.5</v>
      </c>
      <c r="N105" s="122">
        <f t="shared" si="138"/>
        <v>40.5</v>
      </c>
      <c r="O105" s="123">
        <v>33.200000000000003</v>
      </c>
      <c r="P105" s="121"/>
    </row>
    <row r="106" spans="1:28" x14ac:dyDescent="0.25">
      <c r="A106" s="127">
        <v>0</v>
      </c>
      <c r="B106" s="95" t="s">
        <v>339</v>
      </c>
      <c r="C106" s="122">
        <v>35</v>
      </c>
      <c r="D106" s="122">
        <f t="shared" si="128"/>
        <v>35</v>
      </c>
      <c r="E106" s="122">
        <f t="shared" si="129"/>
        <v>35</v>
      </c>
      <c r="F106" s="122">
        <f t="shared" si="130"/>
        <v>35</v>
      </c>
      <c r="G106" s="122">
        <f t="shared" si="131"/>
        <v>35</v>
      </c>
      <c r="H106" s="122">
        <f t="shared" si="132"/>
        <v>35</v>
      </c>
      <c r="I106" s="122">
        <f t="shared" si="133"/>
        <v>35</v>
      </c>
      <c r="J106" s="122">
        <f t="shared" si="134"/>
        <v>35</v>
      </c>
      <c r="K106" s="122">
        <f t="shared" si="135"/>
        <v>35</v>
      </c>
      <c r="L106" s="122">
        <f t="shared" si="136"/>
        <v>35</v>
      </c>
      <c r="M106" s="122">
        <f t="shared" si="137"/>
        <v>35</v>
      </c>
      <c r="N106" s="122">
        <f t="shared" si="138"/>
        <v>35</v>
      </c>
      <c r="O106" s="123">
        <v>36</v>
      </c>
      <c r="P106" s="121"/>
    </row>
    <row r="107" spans="1:28" x14ac:dyDescent="0.25">
      <c r="A107" s="127">
        <v>0</v>
      </c>
      <c r="B107" s="95" t="s">
        <v>340</v>
      </c>
      <c r="C107" s="122">
        <v>42</v>
      </c>
      <c r="D107" s="122">
        <f t="shared" si="128"/>
        <v>42</v>
      </c>
      <c r="E107" s="122">
        <f t="shared" si="129"/>
        <v>42</v>
      </c>
      <c r="F107" s="122">
        <f t="shared" si="130"/>
        <v>42</v>
      </c>
      <c r="G107" s="122">
        <f t="shared" si="131"/>
        <v>42</v>
      </c>
      <c r="H107" s="122">
        <f t="shared" si="132"/>
        <v>42</v>
      </c>
      <c r="I107" s="122">
        <f t="shared" si="133"/>
        <v>42</v>
      </c>
      <c r="J107" s="122">
        <f t="shared" si="134"/>
        <v>42</v>
      </c>
      <c r="K107" s="122">
        <f t="shared" si="135"/>
        <v>42</v>
      </c>
      <c r="L107" s="122">
        <f t="shared" si="136"/>
        <v>42</v>
      </c>
      <c r="M107" s="122">
        <f t="shared" si="137"/>
        <v>42</v>
      </c>
      <c r="N107" s="122">
        <f t="shared" si="138"/>
        <v>42</v>
      </c>
      <c r="O107" s="123">
        <v>36.700000000000003</v>
      </c>
      <c r="P107" s="121"/>
    </row>
    <row r="108" spans="1:28" x14ac:dyDescent="0.25">
      <c r="A108" s="127">
        <v>0</v>
      </c>
      <c r="B108" s="95" t="s">
        <v>341</v>
      </c>
      <c r="C108" s="122">
        <v>38</v>
      </c>
      <c r="D108" s="122">
        <f t="shared" si="128"/>
        <v>38</v>
      </c>
      <c r="E108" s="122">
        <f t="shared" si="129"/>
        <v>38</v>
      </c>
      <c r="F108" s="122">
        <f t="shared" si="130"/>
        <v>38</v>
      </c>
      <c r="G108" s="122">
        <f t="shared" si="131"/>
        <v>38</v>
      </c>
      <c r="H108" s="122">
        <f t="shared" si="132"/>
        <v>38</v>
      </c>
      <c r="I108" s="122">
        <f t="shared" si="133"/>
        <v>38</v>
      </c>
      <c r="J108" s="122">
        <f t="shared" si="134"/>
        <v>38</v>
      </c>
      <c r="K108" s="122">
        <f t="shared" si="135"/>
        <v>38</v>
      </c>
      <c r="L108" s="122">
        <f t="shared" si="136"/>
        <v>38</v>
      </c>
      <c r="M108" s="122">
        <f t="shared" si="137"/>
        <v>38</v>
      </c>
      <c r="N108" s="122">
        <f t="shared" si="138"/>
        <v>38</v>
      </c>
      <c r="O108" s="123">
        <v>34.5</v>
      </c>
      <c r="P108" s="121"/>
    </row>
    <row r="109" spans="1:28" x14ac:dyDescent="0.25">
      <c r="A109" s="127">
        <v>0</v>
      </c>
      <c r="B109" s="97" t="s">
        <v>344</v>
      </c>
      <c r="C109" s="110">
        <v>35</v>
      </c>
      <c r="D109" s="110">
        <v>35</v>
      </c>
      <c r="E109" s="110">
        <v>35</v>
      </c>
      <c r="F109" s="110">
        <v>35</v>
      </c>
      <c r="G109" s="110">
        <v>35</v>
      </c>
      <c r="H109" s="110">
        <v>35</v>
      </c>
      <c r="I109" s="110">
        <v>35</v>
      </c>
      <c r="J109" s="110">
        <v>35</v>
      </c>
      <c r="K109" s="110">
        <v>35</v>
      </c>
      <c r="L109" s="110">
        <v>35</v>
      </c>
      <c r="M109" s="110">
        <v>35</v>
      </c>
      <c r="N109" s="110">
        <v>35</v>
      </c>
      <c r="O109" s="111">
        <v>36</v>
      </c>
      <c r="P109" s="121"/>
    </row>
    <row r="110" spans="1:28" x14ac:dyDescent="0.25">
      <c r="A110" s="127">
        <v>0</v>
      </c>
      <c r="B110" s="95" t="s">
        <v>345</v>
      </c>
      <c r="C110" s="106">
        <v>35</v>
      </c>
      <c r="D110" s="106">
        <v>35</v>
      </c>
      <c r="E110" s="106">
        <v>35</v>
      </c>
      <c r="F110" s="106">
        <v>35</v>
      </c>
      <c r="G110" s="106">
        <v>35</v>
      </c>
      <c r="H110" s="106">
        <v>35</v>
      </c>
      <c r="I110" s="106">
        <v>35</v>
      </c>
      <c r="J110" s="106">
        <v>35</v>
      </c>
      <c r="K110" s="106">
        <v>35</v>
      </c>
      <c r="L110" s="106">
        <v>35</v>
      </c>
      <c r="M110" s="106">
        <v>35</v>
      </c>
      <c r="N110" s="106">
        <v>35</v>
      </c>
      <c r="O110" s="107">
        <v>36</v>
      </c>
      <c r="P110" s="130" t="s">
        <v>365</v>
      </c>
    </row>
    <row r="111" spans="1:28" x14ac:dyDescent="0.25">
      <c r="A111" s="127">
        <v>0</v>
      </c>
      <c r="B111" s="95" t="s">
        <v>346</v>
      </c>
      <c r="C111" s="106">
        <v>38</v>
      </c>
      <c r="D111" s="106">
        <v>38</v>
      </c>
      <c r="E111" s="106">
        <v>38</v>
      </c>
      <c r="F111" s="106">
        <v>38</v>
      </c>
      <c r="G111" s="106">
        <v>38</v>
      </c>
      <c r="H111" s="106">
        <v>38</v>
      </c>
      <c r="I111" s="106">
        <v>38</v>
      </c>
      <c r="J111" s="106">
        <v>38</v>
      </c>
      <c r="K111" s="106">
        <v>38</v>
      </c>
      <c r="L111" s="106">
        <v>38</v>
      </c>
      <c r="M111" s="106">
        <v>38</v>
      </c>
      <c r="N111" s="106">
        <v>38</v>
      </c>
      <c r="O111" s="107">
        <v>34.5</v>
      </c>
      <c r="P111" s="129"/>
    </row>
    <row r="112" spans="1:28" x14ac:dyDescent="0.25">
      <c r="A112" s="127">
        <v>0</v>
      </c>
      <c r="B112" s="95" t="s">
        <v>347</v>
      </c>
      <c r="C112" s="106">
        <v>35</v>
      </c>
      <c r="D112" s="106">
        <v>35</v>
      </c>
      <c r="E112" s="106">
        <v>35</v>
      </c>
      <c r="F112" s="106">
        <v>35</v>
      </c>
      <c r="G112" s="106">
        <v>35</v>
      </c>
      <c r="H112" s="106">
        <v>35</v>
      </c>
      <c r="I112" s="106">
        <v>35</v>
      </c>
      <c r="J112" s="106">
        <v>35</v>
      </c>
      <c r="K112" s="106">
        <v>35</v>
      </c>
      <c r="L112" s="106">
        <v>35</v>
      </c>
      <c r="M112" s="106">
        <v>35</v>
      </c>
      <c r="N112" s="106">
        <v>35</v>
      </c>
      <c r="O112" s="107">
        <v>36</v>
      </c>
      <c r="P112" s="129"/>
    </row>
    <row r="113" spans="1:16" x14ac:dyDescent="0.25">
      <c r="A113" s="127">
        <v>0</v>
      </c>
      <c r="B113" s="95" t="s">
        <v>348</v>
      </c>
      <c r="C113" s="106">
        <v>35</v>
      </c>
      <c r="D113" s="106">
        <v>35</v>
      </c>
      <c r="E113" s="106">
        <v>35</v>
      </c>
      <c r="F113" s="106">
        <v>35</v>
      </c>
      <c r="G113" s="106">
        <v>35</v>
      </c>
      <c r="H113" s="106">
        <v>35</v>
      </c>
      <c r="I113" s="106">
        <v>35</v>
      </c>
      <c r="J113" s="106">
        <v>35</v>
      </c>
      <c r="K113" s="106">
        <v>35</v>
      </c>
      <c r="L113" s="106">
        <v>35</v>
      </c>
      <c r="M113" s="106">
        <v>35</v>
      </c>
      <c r="N113" s="106">
        <v>35</v>
      </c>
      <c r="O113" s="107">
        <v>36</v>
      </c>
      <c r="P113" s="129"/>
    </row>
    <row r="114" spans="1:16" x14ac:dyDescent="0.25">
      <c r="A114" s="127">
        <v>0</v>
      </c>
      <c r="B114" s="95" t="s">
        <v>349</v>
      </c>
      <c r="C114" s="106">
        <v>35</v>
      </c>
      <c r="D114" s="106">
        <v>35</v>
      </c>
      <c r="E114" s="106">
        <v>35</v>
      </c>
      <c r="F114" s="106">
        <v>35</v>
      </c>
      <c r="G114" s="106">
        <v>35</v>
      </c>
      <c r="H114" s="106">
        <v>35</v>
      </c>
      <c r="I114" s="106">
        <v>35</v>
      </c>
      <c r="J114" s="106">
        <v>35</v>
      </c>
      <c r="K114" s="106">
        <v>35</v>
      </c>
      <c r="L114" s="106">
        <v>35</v>
      </c>
      <c r="M114" s="106">
        <v>35</v>
      </c>
      <c r="N114" s="106">
        <v>35</v>
      </c>
      <c r="O114" s="107">
        <v>36</v>
      </c>
      <c r="P114" s="129"/>
    </row>
    <row r="115" spans="1:16" x14ac:dyDescent="0.25">
      <c r="A115" s="127">
        <v>0</v>
      </c>
      <c r="B115" s="96" t="s">
        <v>350</v>
      </c>
      <c r="C115" s="108">
        <v>35</v>
      </c>
      <c r="D115" s="108">
        <v>35</v>
      </c>
      <c r="E115" s="108">
        <v>35</v>
      </c>
      <c r="F115" s="108">
        <v>35</v>
      </c>
      <c r="G115" s="108">
        <v>35</v>
      </c>
      <c r="H115" s="108">
        <v>35</v>
      </c>
      <c r="I115" s="108">
        <v>35</v>
      </c>
      <c r="J115" s="108">
        <v>35</v>
      </c>
      <c r="K115" s="108">
        <v>35</v>
      </c>
      <c r="L115" s="108">
        <v>35</v>
      </c>
      <c r="M115" s="108">
        <v>35</v>
      </c>
      <c r="N115" s="108">
        <v>35</v>
      </c>
      <c r="O115" s="109">
        <v>36</v>
      </c>
      <c r="P115" s="129"/>
    </row>
    <row r="116" spans="1:16" x14ac:dyDescent="0.25">
      <c r="A116" s="127">
        <v>0</v>
      </c>
      <c r="B116" s="96" t="s">
        <v>351</v>
      </c>
      <c r="C116" s="108">
        <v>38</v>
      </c>
      <c r="D116" s="108">
        <v>38</v>
      </c>
      <c r="E116" s="108">
        <v>38</v>
      </c>
      <c r="F116" s="108">
        <v>38</v>
      </c>
      <c r="G116" s="108">
        <v>38</v>
      </c>
      <c r="H116" s="108">
        <v>38</v>
      </c>
      <c r="I116" s="108">
        <v>38</v>
      </c>
      <c r="J116" s="108">
        <v>38</v>
      </c>
      <c r="K116" s="108">
        <v>38</v>
      </c>
      <c r="L116" s="108">
        <v>38</v>
      </c>
      <c r="M116" s="108">
        <v>38</v>
      </c>
      <c r="N116" s="108">
        <v>38</v>
      </c>
      <c r="O116" s="109">
        <v>34.5</v>
      </c>
      <c r="P116" s="129"/>
    </row>
    <row r="117" spans="1:16" x14ac:dyDescent="0.25">
      <c r="A117" s="127">
        <v>0</v>
      </c>
      <c r="B117" s="96" t="s">
        <v>352</v>
      </c>
      <c r="C117" s="108">
        <v>35</v>
      </c>
      <c r="D117" s="108">
        <v>35</v>
      </c>
      <c r="E117" s="108">
        <v>35</v>
      </c>
      <c r="F117" s="108">
        <v>35</v>
      </c>
      <c r="G117" s="108">
        <v>35</v>
      </c>
      <c r="H117" s="108">
        <v>35</v>
      </c>
      <c r="I117" s="108">
        <v>35</v>
      </c>
      <c r="J117" s="108">
        <v>35</v>
      </c>
      <c r="K117" s="108">
        <v>35</v>
      </c>
      <c r="L117" s="108">
        <v>35</v>
      </c>
      <c r="M117" s="108">
        <v>35</v>
      </c>
      <c r="N117" s="108">
        <v>35</v>
      </c>
      <c r="O117" s="109">
        <v>36</v>
      </c>
      <c r="P117" s="129"/>
    </row>
    <row r="118" spans="1:16" x14ac:dyDescent="0.25">
      <c r="A118" s="127">
        <v>0</v>
      </c>
      <c r="B118" s="96" t="s">
        <v>353</v>
      </c>
      <c r="C118" s="108">
        <v>35</v>
      </c>
      <c r="D118" s="108">
        <v>35</v>
      </c>
      <c r="E118" s="108">
        <v>35</v>
      </c>
      <c r="F118" s="108">
        <v>35</v>
      </c>
      <c r="G118" s="108">
        <v>35</v>
      </c>
      <c r="H118" s="108">
        <v>35</v>
      </c>
      <c r="I118" s="108">
        <v>35</v>
      </c>
      <c r="J118" s="108">
        <v>35</v>
      </c>
      <c r="K118" s="108">
        <v>35</v>
      </c>
      <c r="L118" s="108">
        <v>35</v>
      </c>
      <c r="M118" s="108">
        <v>35</v>
      </c>
      <c r="N118" s="108">
        <v>35</v>
      </c>
      <c r="O118" s="109">
        <v>36</v>
      </c>
      <c r="P118" s="129"/>
    </row>
    <row r="119" spans="1:16" x14ac:dyDescent="0.25">
      <c r="A119" s="127">
        <v>0</v>
      </c>
      <c r="B119" s="96" t="s">
        <v>354</v>
      </c>
      <c r="C119" s="108">
        <v>35</v>
      </c>
      <c r="D119" s="108">
        <v>35</v>
      </c>
      <c r="E119" s="108">
        <v>35</v>
      </c>
      <c r="F119" s="108">
        <v>35</v>
      </c>
      <c r="G119" s="108">
        <v>35</v>
      </c>
      <c r="H119" s="108">
        <v>35</v>
      </c>
      <c r="I119" s="108">
        <v>35</v>
      </c>
      <c r="J119" s="108">
        <v>35</v>
      </c>
      <c r="K119" s="108">
        <v>35</v>
      </c>
      <c r="L119" s="108">
        <v>35</v>
      </c>
      <c r="M119" s="108">
        <v>35</v>
      </c>
      <c r="N119" s="108">
        <v>35</v>
      </c>
      <c r="O119" s="109">
        <v>36</v>
      </c>
      <c r="P119" s="129"/>
    </row>
    <row r="120" spans="1:16" x14ac:dyDescent="0.25">
      <c r="A120" s="131">
        <v>0</v>
      </c>
      <c r="B120" s="97" t="s">
        <v>355</v>
      </c>
      <c r="C120" s="110">
        <v>35</v>
      </c>
      <c r="D120" s="110">
        <v>35</v>
      </c>
      <c r="E120" s="110">
        <v>35</v>
      </c>
      <c r="F120" s="110">
        <v>35</v>
      </c>
      <c r="G120" s="110">
        <v>35</v>
      </c>
      <c r="H120" s="110">
        <v>35</v>
      </c>
      <c r="I120" s="110">
        <v>35</v>
      </c>
      <c r="J120" s="110">
        <v>35</v>
      </c>
      <c r="K120" s="110">
        <v>35</v>
      </c>
      <c r="L120" s="110">
        <v>35</v>
      </c>
      <c r="M120" s="110">
        <v>35</v>
      </c>
      <c r="N120" s="110">
        <v>35</v>
      </c>
      <c r="O120" s="111">
        <v>36</v>
      </c>
      <c r="P120" s="129"/>
    </row>
    <row r="121" spans="1:16" x14ac:dyDescent="0.25">
      <c r="A121" s="131">
        <v>0</v>
      </c>
      <c r="B121" s="97" t="s">
        <v>356</v>
      </c>
      <c r="C121" s="110">
        <v>38</v>
      </c>
      <c r="D121" s="110">
        <v>38</v>
      </c>
      <c r="E121" s="110">
        <v>38</v>
      </c>
      <c r="F121" s="110">
        <v>38</v>
      </c>
      <c r="G121" s="110">
        <v>38</v>
      </c>
      <c r="H121" s="110">
        <v>38</v>
      </c>
      <c r="I121" s="110">
        <v>38</v>
      </c>
      <c r="J121" s="110">
        <v>38</v>
      </c>
      <c r="K121" s="110">
        <v>38</v>
      </c>
      <c r="L121" s="110">
        <v>38</v>
      </c>
      <c r="M121" s="110">
        <v>38</v>
      </c>
      <c r="N121" s="110">
        <v>38</v>
      </c>
      <c r="O121" s="111">
        <v>34.5</v>
      </c>
      <c r="P121" s="129"/>
    </row>
    <row r="122" spans="1:16" x14ac:dyDescent="0.25">
      <c r="A122" s="131">
        <v>0</v>
      </c>
      <c r="B122" s="97" t="s">
        <v>357</v>
      </c>
      <c r="C122" s="110">
        <v>35</v>
      </c>
      <c r="D122" s="110">
        <v>35</v>
      </c>
      <c r="E122" s="110">
        <v>35</v>
      </c>
      <c r="F122" s="110">
        <v>35</v>
      </c>
      <c r="G122" s="110">
        <v>35</v>
      </c>
      <c r="H122" s="110">
        <v>35</v>
      </c>
      <c r="I122" s="110">
        <v>35</v>
      </c>
      <c r="J122" s="110">
        <v>35</v>
      </c>
      <c r="K122" s="110">
        <v>35</v>
      </c>
      <c r="L122" s="110">
        <v>35</v>
      </c>
      <c r="M122" s="110">
        <v>35</v>
      </c>
      <c r="N122" s="110">
        <v>35</v>
      </c>
      <c r="O122" s="111">
        <v>36</v>
      </c>
      <c r="P122" s="129"/>
    </row>
    <row r="123" spans="1:16" x14ac:dyDescent="0.25">
      <c r="A123" s="132">
        <v>0</v>
      </c>
      <c r="B123" s="97" t="s">
        <v>358</v>
      </c>
      <c r="C123" s="110">
        <v>35</v>
      </c>
      <c r="D123" s="110">
        <v>35</v>
      </c>
      <c r="E123" s="110">
        <v>35</v>
      </c>
      <c r="F123" s="110">
        <v>35</v>
      </c>
      <c r="G123" s="110">
        <v>35</v>
      </c>
      <c r="H123" s="110">
        <v>35</v>
      </c>
      <c r="I123" s="110">
        <v>35</v>
      </c>
      <c r="J123" s="110">
        <v>35</v>
      </c>
      <c r="K123" s="110">
        <v>35</v>
      </c>
      <c r="L123" s="110">
        <v>35</v>
      </c>
      <c r="M123" s="110">
        <v>35</v>
      </c>
      <c r="N123" s="110">
        <v>35</v>
      </c>
      <c r="O123" s="111">
        <v>36</v>
      </c>
      <c r="P123" s="129"/>
    </row>
    <row r="124" spans="1:16" x14ac:dyDescent="0.25">
      <c r="A124" s="131">
        <v>0</v>
      </c>
      <c r="B124" s="97" t="s">
        <v>359</v>
      </c>
      <c r="C124" s="110">
        <v>35</v>
      </c>
      <c r="D124" s="110">
        <v>35</v>
      </c>
      <c r="E124" s="110">
        <v>35</v>
      </c>
      <c r="F124" s="110">
        <v>35</v>
      </c>
      <c r="G124" s="110">
        <v>35</v>
      </c>
      <c r="H124" s="110">
        <v>35</v>
      </c>
      <c r="I124" s="110">
        <v>35</v>
      </c>
      <c r="J124" s="110">
        <v>35</v>
      </c>
      <c r="K124" s="110">
        <v>35</v>
      </c>
      <c r="L124" s="110">
        <v>35</v>
      </c>
      <c r="M124" s="110">
        <v>35</v>
      </c>
      <c r="N124" s="110">
        <v>35</v>
      </c>
      <c r="O124" s="111">
        <v>36</v>
      </c>
      <c r="P124" s="129"/>
    </row>
    <row r="125" spans="1:16" x14ac:dyDescent="0.25">
      <c r="A125" s="131">
        <v>0</v>
      </c>
      <c r="B125" s="98" t="s">
        <v>360</v>
      </c>
      <c r="C125" s="112">
        <v>35</v>
      </c>
      <c r="D125" s="112">
        <v>35</v>
      </c>
      <c r="E125" s="112">
        <v>35</v>
      </c>
      <c r="F125" s="112">
        <v>35</v>
      </c>
      <c r="G125" s="112">
        <v>35</v>
      </c>
      <c r="H125" s="112">
        <v>35</v>
      </c>
      <c r="I125" s="112">
        <v>35</v>
      </c>
      <c r="J125" s="112">
        <v>35</v>
      </c>
      <c r="K125" s="112">
        <v>35</v>
      </c>
      <c r="L125" s="112">
        <v>35</v>
      </c>
      <c r="M125" s="112">
        <v>35</v>
      </c>
      <c r="N125" s="112">
        <v>35</v>
      </c>
      <c r="O125" s="113">
        <v>36</v>
      </c>
      <c r="P125" s="129"/>
    </row>
    <row r="126" spans="1:16" x14ac:dyDescent="0.25">
      <c r="A126" s="131">
        <v>0</v>
      </c>
      <c r="B126" s="98" t="s">
        <v>361</v>
      </c>
      <c r="C126" s="112">
        <v>38</v>
      </c>
      <c r="D126" s="112">
        <v>38</v>
      </c>
      <c r="E126" s="112">
        <v>38</v>
      </c>
      <c r="F126" s="112">
        <v>38</v>
      </c>
      <c r="G126" s="112">
        <v>38</v>
      </c>
      <c r="H126" s="112">
        <v>38</v>
      </c>
      <c r="I126" s="112">
        <v>38</v>
      </c>
      <c r="J126" s="112">
        <v>38</v>
      </c>
      <c r="K126" s="112">
        <v>38</v>
      </c>
      <c r="L126" s="112">
        <v>38</v>
      </c>
      <c r="M126" s="112">
        <v>38</v>
      </c>
      <c r="N126" s="112">
        <v>38</v>
      </c>
      <c r="O126" s="113">
        <v>34.5</v>
      </c>
      <c r="P126" s="129"/>
    </row>
    <row r="127" spans="1:16" x14ac:dyDescent="0.25">
      <c r="A127" s="131">
        <v>0</v>
      </c>
      <c r="B127" s="98" t="s">
        <v>362</v>
      </c>
      <c r="C127" s="112">
        <v>35</v>
      </c>
      <c r="D127" s="112">
        <v>35</v>
      </c>
      <c r="E127" s="112">
        <v>35</v>
      </c>
      <c r="F127" s="112">
        <v>35</v>
      </c>
      <c r="G127" s="112">
        <v>35</v>
      </c>
      <c r="H127" s="112">
        <v>35</v>
      </c>
      <c r="I127" s="112">
        <v>35</v>
      </c>
      <c r="J127" s="112">
        <v>35</v>
      </c>
      <c r="K127" s="112">
        <v>35</v>
      </c>
      <c r="L127" s="112">
        <v>35</v>
      </c>
      <c r="M127" s="112">
        <v>35</v>
      </c>
      <c r="N127" s="112">
        <v>35</v>
      </c>
      <c r="O127" s="113">
        <v>36</v>
      </c>
      <c r="P127" s="129"/>
    </row>
    <row r="128" spans="1:16" x14ac:dyDescent="0.25">
      <c r="A128" s="131">
        <v>0</v>
      </c>
      <c r="B128" s="98" t="s">
        <v>363</v>
      </c>
      <c r="C128" s="112">
        <v>35</v>
      </c>
      <c r="D128" s="112">
        <v>35</v>
      </c>
      <c r="E128" s="112">
        <v>35</v>
      </c>
      <c r="F128" s="112">
        <v>35</v>
      </c>
      <c r="G128" s="112">
        <v>35</v>
      </c>
      <c r="H128" s="112">
        <v>35</v>
      </c>
      <c r="I128" s="112">
        <v>35</v>
      </c>
      <c r="J128" s="112">
        <v>35</v>
      </c>
      <c r="K128" s="112">
        <v>35</v>
      </c>
      <c r="L128" s="112">
        <v>35</v>
      </c>
      <c r="M128" s="112">
        <v>35</v>
      </c>
      <c r="N128" s="112">
        <v>35</v>
      </c>
      <c r="O128" s="113">
        <v>36</v>
      </c>
      <c r="P128" s="129"/>
    </row>
    <row r="129" spans="1:16" x14ac:dyDescent="0.25">
      <c r="A129" s="131">
        <v>0</v>
      </c>
      <c r="B129" s="98" t="s">
        <v>364</v>
      </c>
      <c r="C129" s="112">
        <v>35</v>
      </c>
      <c r="D129" s="112">
        <v>35</v>
      </c>
      <c r="E129" s="112">
        <v>35</v>
      </c>
      <c r="F129" s="112">
        <v>35</v>
      </c>
      <c r="G129" s="112">
        <v>35</v>
      </c>
      <c r="H129" s="112">
        <v>35</v>
      </c>
      <c r="I129" s="112">
        <v>35</v>
      </c>
      <c r="J129" s="112">
        <v>35</v>
      </c>
      <c r="K129" s="112">
        <v>35</v>
      </c>
      <c r="L129" s="112">
        <v>35</v>
      </c>
      <c r="M129" s="112">
        <v>35</v>
      </c>
      <c r="N129" s="112">
        <v>35</v>
      </c>
      <c r="O129" s="113">
        <v>36</v>
      </c>
      <c r="P129" s="129"/>
    </row>
    <row r="130" spans="1:16" x14ac:dyDescent="0.25">
      <c r="A130" s="131">
        <v>0</v>
      </c>
      <c r="B130" s="97" t="s">
        <v>366</v>
      </c>
      <c r="C130" s="110">
        <v>35</v>
      </c>
      <c r="D130" s="110">
        <v>35</v>
      </c>
      <c r="E130" s="110">
        <v>35</v>
      </c>
      <c r="F130" s="110">
        <v>35</v>
      </c>
      <c r="G130" s="110">
        <v>35</v>
      </c>
      <c r="H130" s="110">
        <v>35</v>
      </c>
      <c r="I130" s="110">
        <v>35</v>
      </c>
      <c r="J130" s="110">
        <v>35</v>
      </c>
      <c r="K130" s="110">
        <v>35</v>
      </c>
      <c r="L130" s="110">
        <v>35</v>
      </c>
      <c r="M130" s="110">
        <v>35</v>
      </c>
      <c r="N130" s="110">
        <v>35</v>
      </c>
      <c r="O130" s="111">
        <v>36</v>
      </c>
      <c r="P130" s="129"/>
    </row>
    <row r="131" spans="1:16" x14ac:dyDescent="0.25">
      <c r="A131" s="131">
        <v>0</v>
      </c>
      <c r="B131" s="97" t="s">
        <v>367</v>
      </c>
      <c r="C131" s="110">
        <v>38</v>
      </c>
      <c r="D131" s="110">
        <v>38</v>
      </c>
      <c r="E131" s="110">
        <v>38</v>
      </c>
      <c r="F131" s="110">
        <v>38</v>
      </c>
      <c r="G131" s="110">
        <v>38</v>
      </c>
      <c r="H131" s="110">
        <v>38</v>
      </c>
      <c r="I131" s="110">
        <v>38</v>
      </c>
      <c r="J131" s="110">
        <v>38</v>
      </c>
      <c r="K131" s="110">
        <v>38</v>
      </c>
      <c r="L131" s="110">
        <v>38</v>
      </c>
      <c r="M131" s="110">
        <v>38</v>
      </c>
      <c r="N131" s="110">
        <v>38</v>
      </c>
      <c r="O131" s="111">
        <v>34.5</v>
      </c>
      <c r="P131" s="129"/>
    </row>
    <row r="132" spans="1:16" x14ac:dyDescent="0.25">
      <c r="A132" s="131">
        <v>0</v>
      </c>
      <c r="B132" s="97" t="s">
        <v>368</v>
      </c>
      <c r="C132" s="110">
        <v>35</v>
      </c>
      <c r="D132" s="110">
        <v>35</v>
      </c>
      <c r="E132" s="110">
        <v>35</v>
      </c>
      <c r="F132" s="110">
        <v>35</v>
      </c>
      <c r="G132" s="110">
        <v>35</v>
      </c>
      <c r="H132" s="110">
        <v>35</v>
      </c>
      <c r="I132" s="110">
        <v>35</v>
      </c>
      <c r="J132" s="110">
        <v>35</v>
      </c>
      <c r="K132" s="110">
        <v>35</v>
      </c>
      <c r="L132" s="110">
        <v>35</v>
      </c>
      <c r="M132" s="110">
        <v>35</v>
      </c>
      <c r="N132" s="110">
        <v>35</v>
      </c>
      <c r="O132" s="111">
        <v>36</v>
      </c>
      <c r="P132" s="129"/>
    </row>
    <row r="133" spans="1:16" x14ac:dyDescent="0.25">
      <c r="A133" s="131">
        <v>0</v>
      </c>
      <c r="B133" s="97" t="s">
        <v>369</v>
      </c>
      <c r="C133" s="110">
        <v>35</v>
      </c>
      <c r="D133" s="110">
        <v>35</v>
      </c>
      <c r="E133" s="110">
        <v>35</v>
      </c>
      <c r="F133" s="110">
        <v>35</v>
      </c>
      <c r="G133" s="110">
        <v>35</v>
      </c>
      <c r="H133" s="110">
        <v>35</v>
      </c>
      <c r="I133" s="110">
        <v>35</v>
      </c>
      <c r="J133" s="110">
        <v>35</v>
      </c>
      <c r="K133" s="110">
        <v>35</v>
      </c>
      <c r="L133" s="110">
        <v>35</v>
      </c>
      <c r="M133" s="110">
        <v>35</v>
      </c>
      <c r="N133" s="110">
        <v>35</v>
      </c>
      <c r="O133" s="111">
        <v>36</v>
      </c>
      <c r="P133" s="129"/>
    </row>
    <row r="134" spans="1:16" x14ac:dyDescent="0.25">
      <c r="A134" s="131">
        <v>0</v>
      </c>
      <c r="B134" s="97" t="s">
        <v>370</v>
      </c>
      <c r="C134" s="110">
        <v>35</v>
      </c>
      <c r="D134" s="110">
        <v>35</v>
      </c>
      <c r="E134" s="110">
        <v>35</v>
      </c>
      <c r="F134" s="110">
        <v>35</v>
      </c>
      <c r="G134" s="110">
        <v>35</v>
      </c>
      <c r="H134" s="110">
        <v>35</v>
      </c>
      <c r="I134" s="110">
        <v>35</v>
      </c>
      <c r="J134" s="110">
        <v>35</v>
      </c>
      <c r="K134" s="110">
        <v>35</v>
      </c>
      <c r="L134" s="110">
        <v>35</v>
      </c>
      <c r="M134" s="110">
        <v>35</v>
      </c>
      <c r="N134" s="110">
        <v>35</v>
      </c>
      <c r="O134" s="111">
        <v>36</v>
      </c>
      <c r="P134" s="129"/>
    </row>
    <row r="135" spans="1:16" x14ac:dyDescent="0.25">
      <c r="A135" s="131">
        <v>0</v>
      </c>
      <c r="B135" s="97" t="s">
        <v>371</v>
      </c>
      <c r="C135" s="110">
        <v>35</v>
      </c>
      <c r="D135" s="110">
        <v>35</v>
      </c>
      <c r="E135" s="110">
        <v>35</v>
      </c>
      <c r="F135" s="110">
        <v>35</v>
      </c>
      <c r="G135" s="110">
        <v>35</v>
      </c>
      <c r="H135" s="110">
        <v>35</v>
      </c>
      <c r="I135" s="110">
        <v>35</v>
      </c>
      <c r="J135" s="110">
        <v>35</v>
      </c>
      <c r="K135" s="110">
        <v>35</v>
      </c>
      <c r="L135" s="110">
        <v>35</v>
      </c>
      <c r="M135" s="110">
        <v>35</v>
      </c>
      <c r="N135" s="110">
        <v>35</v>
      </c>
      <c r="O135" s="111">
        <v>36</v>
      </c>
      <c r="P135" s="129"/>
    </row>
    <row r="136" spans="1:16" x14ac:dyDescent="0.25">
      <c r="A136" s="131">
        <v>0</v>
      </c>
      <c r="B136" s="97" t="s">
        <v>372</v>
      </c>
      <c r="C136" s="110">
        <v>35</v>
      </c>
      <c r="D136" s="110">
        <v>35</v>
      </c>
      <c r="E136" s="110">
        <v>35</v>
      </c>
      <c r="F136" s="110">
        <v>35</v>
      </c>
      <c r="G136" s="110">
        <v>35</v>
      </c>
      <c r="H136" s="110">
        <v>35</v>
      </c>
      <c r="I136" s="110">
        <v>35</v>
      </c>
      <c r="J136" s="110">
        <v>35</v>
      </c>
      <c r="K136" s="110">
        <v>35</v>
      </c>
      <c r="L136" s="110">
        <v>35</v>
      </c>
      <c r="M136" s="110">
        <v>35</v>
      </c>
      <c r="N136" s="110">
        <v>35</v>
      </c>
      <c r="O136" s="111">
        <v>36</v>
      </c>
      <c r="P136" s="129"/>
    </row>
    <row r="137" spans="1:16" x14ac:dyDescent="0.25">
      <c r="A137" s="131">
        <v>0</v>
      </c>
      <c r="B137" s="97" t="s">
        <v>373</v>
      </c>
      <c r="C137" s="110">
        <v>35</v>
      </c>
      <c r="D137" s="110">
        <v>35</v>
      </c>
      <c r="E137" s="110">
        <v>35</v>
      </c>
      <c r="F137" s="110">
        <v>35</v>
      </c>
      <c r="G137" s="110">
        <v>35</v>
      </c>
      <c r="H137" s="110">
        <v>35</v>
      </c>
      <c r="I137" s="110">
        <v>35</v>
      </c>
      <c r="J137" s="110">
        <v>35</v>
      </c>
      <c r="K137" s="110">
        <v>35</v>
      </c>
      <c r="L137" s="110">
        <v>35</v>
      </c>
      <c r="M137" s="110">
        <v>35</v>
      </c>
      <c r="N137" s="110">
        <v>35</v>
      </c>
      <c r="O137" s="111">
        <v>36</v>
      </c>
      <c r="P137" s="121"/>
    </row>
    <row r="138" spans="1:16" x14ac:dyDescent="0.25">
      <c r="A138" s="131">
        <v>0</v>
      </c>
      <c r="B138" s="97" t="s">
        <v>374</v>
      </c>
      <c r="C138" s="110">
        <v>38</v>
      </c>
      <c r="D138" s="110">
        <v>38</v>
      </c>
      <c r="E138" s="110">
        <v>38</v>
      </c>
      <c r="F138" s="110">
        <v>38</v>
      </c>
      <c r="G138" s="110">
        <v>38</v>
      </c>
      <c r="H138" s="110">
        <v>38</v>
      </c>
      <c r="I138" s="110">
        <v>38</v>
      </c>
      <c r="J138" s="110">
        <v>38</v>
      </c>
      <c r="K138" s="110">
        <v>38</v>
      </c>
      <c r="L138" s="110">
        <v>38</v>
      </c>
      <c r="M138" s="110">
        <v>38</v>
      </c>
      <c r="N138" s="110">
        <v>38</v>
      </c>
      <c r="O138" s="111">
        <v>34.5</v>
      </c>
      <c r="P138" s="121"/>
    </row>
    <row r="139" spans="1:16" x14ac:dyDescent="0.25">
      <c r="A139" s="131">
        <v>0</v>
      </c>
      <c r="B139" s="97" t="s">
        <v>375</v>
      </c>
      <c r="C139" s="110">
        <v>35</v>
      </c>
      <c r="D139" s="110">
        <v>35</v>
      </c>
      <c r="E139" s="110">
        <v>35</v>
      </c>
      <c r="F139" s="110">
        <v>35</v>
      </c>
      <c r="G139" s="110">
        <v>35</v>
      </c>
      <c r="H139" s="110">
        <v>35</v>
      </c>
      <c r="I139" s="110">
        <v>35</v>
      </c>
      <c r="J139" s="110">
        <v>35</v>
      </c>
      <c r="K139" s="110">
        <v>35</v>
      </c>
      <c r="L139" s="110">
        <v>35</v>
      </c>
      <c r="M139" s="110">
        <v>35</v>
      </c>
      <c r="N139" s="110">
        <v>35</v>
      </c>
      <c r="O139" s="111">
        <v>36</v>
      </c>
      <c r="P139" s="121"/>
    </row>
    <row r="140" spans="1:16" x14ac:dyDescent="0.25">
      <c r="A140" s="131">
        <v>0</v>
      </c>
      <c r="B140" s="97" t="s">
        <v>376</v>
      </c>
      <c r="C140" s="110">
        <v>35</v>
      </c>
      <c r="D140" s="110">
        <v>35</v>
      </c>
      <c r="E140" s="110">
        <v>35</v>
      </c>
      <c r="F140" s="110">
        <v>35</v>
      </c>
      <c r="G140" s="110">
        <v>35</v>
      </c>
      <c r="H140" s="110">
        <v>35</v>
      </c>
      <c r="I140" s="110">
        <v>35</v>
      </c>
      <c r="J140" s="110">
        <v>35</v>
      </c>
      <c r="K140" s="110">
        <v>35</v>
      </c>
      <c r="L140" s="110">
        <v>35</v>
      </c>
      <c r="M140" s="110">
        <v>35</v>
      </c>
      <c r="N140" s="110">
        <v>35</v>
      </c>
      <c r="O140" s="111">
        <v>36</v>
      </c>
      <c r="P140" s="129"/>
    </row>
    <row r="141" spans="1:16" x14ac:dyDescent="0.25">
      <c r="A141" s="131">
        <v>0</v>
      </c>
      <c r="B141" s="97" t="s">
        <v>377</v>
      </c>
      <c r="C141" s="110">
        <v>38</v>
      </c>
      <c r="D141" s="110">
        <v>38</v>
      </c>
      <c r="E141" s="110">
        <v>38</v>
      </c>
      <c r="F141" s="110">
        <v>38</v>
      </c>
      <c r="G141" s="110">
        <v>38</v>
      </c>
      <c r="H141" s="110">
        <v>38</v>
      </c>
      <c r="I141" s="110">
        <v>38</v>
      </c>
      <c r="J141" s="110">
        <v>38</v>
      </c>
      <c r="K141" s="110">
        <v>38</v>
      </c>
      <c r="L141" s="110">
        <v>38</v>
      </c>
      <c r="M141" s="110">
        <v>38</v>
      </c>
      <c r="N141" s="110">
        <v>38</v>
      </c>
      <c r="O141" s="111">
        <v>34.5</v>
      </c>
      <c r="P141" s="129"/>
    </row>
    <row r="142" spans="1:16" x14ac:dyDescent="0.25">
      <c r="A142" s="131">
        <v>0</v>
      </c>
      <c r="B142" s="97" t="s">
        <v>378</v>
      </c>
      <c r="C142" s="110">
        <v>38</v>
      </c>
      <c r="D142" s="110">
        <v>38</v>
      </c>
      <c r="E142" s="110">
        <v>38</v>
      </c>
      <c r="F142" s="110">
        <v>38</v>
      </c>
      <c r="G142" s="110">
        <v>38</v>
      </c>
      <c r="H142" s="110">
        <v>38</v>
      </c>
      <c r="I142" s="110">
        <v>38</v>
      </c>
      <c r="J142" s="110">
        <v>38</v>
      </c>
      <c r="K142" s="110">
        <v>38</v>
      </c>
      <c r="L142" s="110">
        <v>38</v>
      </c>
      <c r="M142" s="110">
        <v>38</v>
      </c>
      <c r="N142" s="110">
        <v>38</v>
      </c>
      <c r="O142" s="111">
        <v>34.5</v>
      </c>
      <c r="P142" s="129"/>
    </row>
    <row r="143" spans="1:16" x14ac:dyDescent="0.25">
      <c r="A143" s="131">
        <v>0</v>
      </c>
      <c r="B143" s="97" t="s">
        <v>379</v>
      </c>
      <c r="C143" s="110">
        <v>35</v>
      </c>
      <c r="D143" s="110">
        <v>35</v>
      </c>
      <c r="E143" s="110">
        <v>35</v>
      </c>
      <c r="F143" s="110">
        <v>35</v>
      </c>
      <c r="G143" s="110">
        <v>35</v>
      </c>
      <c r="H143" s="110">
        <v>35</v>
      </c>
      <c r="I143" s="110">
        <v>35</v>
      </c>
      <c r="J143" s="110">
        <v>35</v>
      </c>
      <c r="K143" s="110">
        <v>35</v>
      </c>
      <c r="L143" s="110">
        <v>35</v>
      </c>
      <c r="M143" s="110">
        <v>35</v>
      </c>
      <c r="N143" s="110">
        <v>35</v>
      </c>
      <c r="O143" s="111">
        <v>36</v>
      </c>
      <c r="P143" s="129"/>
    </row>
    <row r="144" spans="1:16" x14ac:dyDescent="0.25">
      <c r="A144" s="131">
        <v>0</v>
      </c>
      <c r="B144" s="97" t="s">
        <v>380</v>
      </c>
      <c r="C144" s="110">
        <v>35</v>
      </c>
      <c r="D144" s="110">
        <v>35</v>
      </c>
      <c r="E144" s="110">
        <v>35</v>
      </c>
      <c r="F144" s="110">
        <v>35</v>
      </c>
      <c r="G144" s="110">
        <v>35</v>
      </c>
      <c r="H144" s="110">
        <v>35</v>
      </c>
      <c r="I144" s="110">
        <v>35</v>
      </c>
      <c r="J144" s="110">
        <v>35</v>
      </c>
      <c r="K144" s="110">
        <v>35</v>
      </c>
      <c r="L144" s="110">
        <v>35</v>
      </c>
      <c r="M144" s="110">
        <v>35</v>
      </c>
      <c r="N144" s="110">
        <v>35</v>
      </c>
      <c r="O144" s="111">
        <v>36</v>
      </c>
      <c r="P144" s="121"/>
    </row>
    <row r="145" spans="1:16" x14ac:dyDescent="0.25">
      <c r="A145" s="131">
        <v>0</v>
      </c>
      <c r="B145" s="97" t="s">
        <v>381</v>
      </c>
      <c r="C145" s="110">
        <v>35</v>
      </c>
      <c r="D145" s="110">
        <v>35</v>
      </c>
      <c r="E145" s="110">
        <v>35</v>
      </c>
      <c r="F145" s="110">
        <v>35</v>
      </c>
      <c r="G145" s="110">
        <v>35</v>
      </c>
      <c r="H145" s="110">
        <v>35</v>
      </c>
      <c r="I145" s="110">
        <v>35</v>
      </c>
      <c r="J145" s="110">
        <v>35</v>
      </c>
      <c r="K145" s="110">
        <v>35</v>
      </c>
      <c r="L145" s="110">
        <v>35</v>
      </c>
      <c r="M145" s="110">
        <v>35</v>
      </c>
      <c r="N145" s="110">
        <v>35</v>
      </c>
      <c r="O145" s="111">
        <v>36</v>
      </c>
      <c r="P145" s="121"/>
    </row>
    <row r="146" spans="1:16" x14ac:dyDescent="0.25">
      <c r="A146" s="131">
        <v>0</v>
      </c>
      <c r="B146" s="97" t="s">
        <v>383</v>
      </c>
      <c r="C146" s="110">
        <v>35</v>
      </c>
      <c r="D146" s="110">
        <v>35</v>
      </c>
      <c r="E146" s="110">
        <v>35</v>
      </c>
      <c r="F146" s="110">
        <v>35</v>
      </c>
      <c r="G146" s="110">
        <v>35</v>
      </c>
      <c r="H146" s="110">
        <v>35</v>
      </c>
      <c r="I146" s="110">
        <v>35</v>
      </c>
      <c r="J146" s="110">
        <v>35</v>
      </c>
      <c r="K146" s="110">
        <v>35</v>
      </c>
      <c r="L146" s="110">
        <v>35</v>
      </c>
      <c r="M146" s="110">
        <v>35</v>
      </c>
      <c r="N146" s="110">
        <v>35</v>
      </c>
      <c r="O146" s="111">
        <v>36</v>
      </c>
      <c r="P146" s="129"/>
    </row>
    <row r="147" spans="1:16" x14ac:dyDescent="0.25">
      <c r="A147" s="131">
        <v>0</v>
      </c>
      <c r="B147" s="97" t="s">
        <v>382</v>
      </c>
      <c r="C147" s="110">
        <v>35</v>
      </c>
      <c r="D147" s="110">
        <v>35</v>
      </c>
      <c r="E147" s="110">
        <v>35</v>
      </c>
      <c r="F147" s="110">
        <v>35</v>
      </c>
      <c r="G147" s="110">
        <v>35</v>
      </c>
      <c r="H147" s="110">
        <v>35</v>
      </c>
      <c r="I147" s="110">
        <v>35</v>
      </c>
      <c r="J147" s="110">
        <v>35</v>
      </c>
      <c r="K147" s="110">
        <v>35</v>
      </c>
      <c r="L147" s="110">
        <v>35</v>
      </c>
      <c r="M147" s="110">
        <v>35</v>
      </c>
      <c r="N147" s="110">
        <v>35</v>
      </c>
      <c r="O147" s="111">
        <v>36</v>
      </c>
      <c r="P147" s="129"/>
    </row>
    <row r="148" spans="1:16" x14ac:dyDescent="0.25">
      <c r="A148" s="131">
        <v>0</v>
      </c>
      <c r="B148" s="97" t="s">
        <v>234</v>
      </c>
      <c r="C148" s="110">
        <v>38</v>
      </c>
      <c r="D148" s="110">
        <v>38</v>
      </c>
      <c r="E148" s="110">
        <v>38</v>
      </c>
      <c r="F148" s="110">
        <v>38</v>
      </c>
      <c r="G148" s="110">
        <v>38</v>
      </c>
      <c r="H148" s="110">
        <v>38</v>
      </c>
      <c r="I148" s="110">
        <v>38</v>
      </c>
      <c r="J148" s="110">
        <v>38</v>
      </c>
      <c r="K148" s="110">
        <v>38</v>
      </c>
      <c r="L148" s="110">
        <v>38</v>
      </c>
      <c r="M148" s="110">
        <v>38</v>
      </c>
      <c r="N148" s="110">
        <v>38</v>
      </c>
      <c r="O148" s="111">
        <v>34.5</v>
      </c>
      <c r="P148" s="129"/>
    </row>
    <row r="149" spans="1:16" x14ac:dyDescent="0.25">
      <c r="A149" s="102">
        <v>0</v>
      </c>
      <c r="B149" s="97" t="s">
        <v>388</v>
      </c>
      <c r="C149" s="110">
        <v>70</v>
      </c>
      <c r="D149" s="110">
        <v>70</v>
      </c>
      <c r="E149" s="110">
        <v>70</v>
      </c>
      <c r="F149" s="110">
        <v>70</v>
      </c>
      <c r="G149" s="110">
        <v>70</v>
      </c>
      <c r="H149" s="110">
        <v>70</v>
      </c>
      <c r="I149" s="110">
        <v>70</v>
      </c>
      <c r="J149" s="110">
        <v>70</v>
      </c>
      <c r="K149" s="110">
        <v>70</v>
      </c>
      <c r="L149" s="110">
        <v>70</v>
      </c>
      <c r="M149" s="110">
        <v>70</v>
      </c>
      <c r="N149" s="110">
        <v>70</v>
      </c>
      <c r="O149" s="111">
        <v>33.200000000000003</v>
      </c>
      <c r="P149" s="136"/>
    </row>
    <row r="150" spans="1:16" s="134" customFormat="1" x14ac:dyDescent="0.25">
      <c r="A150" s="102">
        <v>0</v>
      </c>
      <c r="B150" s="97" t="s">
        <v>389</v>
      </c>
      <c r="C150" s="110">
        <v>70</v>
      </c>
      <c r="D150" s="110">
        <v>70</v>
      </c>
      <c r="E150" s="110">
        <v>70</v>
      </c>
      <c r="F150" s="110">
        <v>70</v>
      </c>
      <c r="G150" s="110">
        <v>70</v>
      </c>
      <c r="H150" s="110">
        <v>70</v>
      </c>
      <c r="I150" s="110">
        <v>70</v>
      </c>
      <c r="J150" s="110">
        <v>70</v>
      </c>
      <c r="K150" s="110">
        <v>70</v>
      </c>
      <c r="L150" s="110">
        <v>70</v>
      </c>
      <c r="M150" s="110">
        <v>70</v>
      </c>
      <c r="N150" s="110">
        <v>70</v>
      </c>
      <c r="O150" s="111">
        <v>33.200000000000003</v>
      </c>
      <c r="P150" s="136"/>
    </row>
    <row r="151" spans="1:16" s="134" customFormat="1" x14ac:dyDescent="0.25">
      <c r="A151" s="102">
        <v>1</v>
      </c>
      <c r="B151" s="97" t="s">
        <v>390</v>
      </c>
      <c r="C151" s="110">
        <v>70</v>
      </c>
      <c r="D151" s="110">
        <v>70</v>
      </c>
      <c r="E151" s="110">
        <v>70</v>
      </c>
      <c r="F151" s="110">
        <v>70</v>
      </c>
      <c r="G151" s="110">
        <v>70</v>
      </c>
      <c r="H151" s="110">
        <v>70</v>
      </c>
      <c r="I151" s="110">
        <v>70</v>
      </c>
      <c r="J151" s="110">
        <v>70</v>
      </c>
      <c r="K151" s="110">
        <v>70</v>
      </c>
      <c r="L151" s="110">
        <v>70</v>
      </c>
      <c r="M151" s="110">
        <v>70</v>
      </c>
      <c r="N151" s="110">
        <v>70</v>
      </c>
      <c r="O151" s="111">
        <v>39.5</v>
      </c>
      <c r="P151" s="136"/>
    </row>
    <row r="152" spans="1:16" s="134" customFormat="1" x14ac:dyDescent="0.25">
      <c r="A152" s="102">
        <v>1</v>
      </c>
      <c r="B152" s="97" t="s">
        <v>391</v>
      </c>
      <c r="C152" s="110">
        <v>70</v>
      </c>
      <c r="D152" s="110">
        <v>70</v>
      </c>
      <c r="E152" s="110">
        <v>70</v>
      </c>
      <c r="F152" s="110">
        <v>70</v>
      </c>
      <c r="G152" s="110">
        <v>70</v>
      </c>
      <c r="H152" s="110">
        <v>70</v>
      </c>
      <c r="I152" s="110">
        <v>70</v>
      </c>
      <c r="J152" s="110">
        <v>70</v>
      </c>
      <c r="K152" s="110">
        <v>70</v>
      </c>
      <c r="L152" s="110">
        <v>70</v>
      </c>
      <c r="M152" s="110">
        <v>70</v>
      </c>
      <c r="N152" s="110">
        <v>70</v>
      </c>
      <c r="O152" s="111">
        <v>39.5</v>
      </c>
      <c r="P152" s="136"/>
    </row>
    <row r="153" spans="1:16" x14ac:dyDescent="0.25">
      <c r="A153" s="102">
        <v>1</v>
      </c>
      <c r="B153" s="97" t="s">
        <v>392</v>
      </c>
      <c r="C153" s="110">
        <v>70</v>
      </c>
      <c r="D153" s="110">
        <v>70</v>
      </c>
      <c r="E153" s="110">
        <v>70</v>
      </c>
      <c r="F153" s="110">
        <v>70</v>
      </c>
      <c r="G153" s="110">
        <v>70</v>
      </c>
      <c r="H153" s="110">
        <v>70</v>
      </c>
      <c r="I153" s="110">
        <v>70</v>
      </c>
      <c r="J153" s="110">
        <v>70</v>
      </c>
      <c r="K153" s="110">
        <v>70</v>
      </c>
      <c r="L153" s="110">
        <v>70</v>
      </c>
      <c r="M153" s="110">
        <v>70</v>
      </c>
      <c r="N153" s="110">
        <v>70</v>
      </c>
      <c r="O153" s="111">
        <v>33.200000000000003</v>
      </c>
    </row>
    <row r="154" spans="1:16" x14ac:dyDescent="0.25">
      <c r="A154" s="102">
        <v>1</v>
      </c>
      <c r="B154" s="97" t="s">
        <v>393</v>
      </c>
      <c r="C154" s="110">
        <v>70</v>
      </c>
      <c r="D154" s="110">
        <v>70</v>
      </c>
      <c r="E154" s="110">
        <v>70</v>
      </c>
      <c r="F154" s="110">
        <v>70</v>
      </c>
      <c r="G154" s="110">
        <v>70</v>
      </c>
      <c r="H154" s="110">
        <v>70</v>
      </c>
      <c r="I154" s="110">
        <v>70</v>
      </c>
      <c r="J154" s="110">
        <v>70</v>
      </c>
      <c r="K154" s="110">
        <v>70</v>
      </c>
      <c r="L154" s="110">
        <v>70</v>
      </c>
      <c r="M154" s="110">
        <v>70</v>
      </c>
      <c r="N154" s="110">
        <v>70</v>
      </c>
      <c r="O154" s="111">
        <v>33.200000000000003</v>
      </c>
    </row>
    <row r="155" spans="1:16" x14ac:dyDescent="0.25">
      <c r="A155" s="102">
        <v>1</v>
      </c>
      <c r="B155" s="97" t="s">
        <v>394</v>
      </c>
      <c r="C155" s="110">
        <v>70</v>
      </c>
      <c r="D155" s="110">
        <v>70</v>
      </c>
      <c r="E155" s="110">
        <v>70</v>
      </c>
      <c r="F155" s="110">
        <v>70</v>
      </c>
      <c r="G155" s="110">
        <v>70</v>
      </c>
      <c r="H155" s="110">
        <v>70</v>
      </c>
      <c r="I155" s="110">
        <v>70</v>
      </c>
      <c r="J155" s="110">
        <v>70</v>
      </c>
      <c r="K155" s="110">
        <v>70</v>
      </c>
      <c r="L155" s="110">
        <v>70</v>
      </c>
      <c r="M155" s="110">
        <v>70</v>
      </c>
      <c r="N155" s="110">
        <v>70</v>
      </c>
      <c r="O155" s="111">
        <v>39.5</v>
      </c>
    </row>
    <row r="156" spans="1:16" x14ac:dyDescent="0.25">
      <c r="A156" s="102">
        <v>1</v>
      </c>
      <c r="B156" s="97" t="s">
        <v>395</v>
      </c>
      <c r="C156" s="110">
        <v>70</v>
      </c>
      <c r="D156" s="110">
        <v>70</v>
      </c>
      <c r="E156" s="110">
        <v>70</v>
      </c>
      <c r="F156" s="110">
        <v>70</v>
      </c>
      <c r="G156" s="110">
        <v>70</v>
      </c>
      <c r="H156" s="110">
        <v>70</v>
      </c>
      <c r="I156" s="110">
        <v>70</v>
      </c>
      <c r="J156" s="110">
        <v>70</v>
      </c>
      <c r="K156" s="110">
        <v>70</v>
      </c>
      <c r="L156" s="110">
        <v>70</v>
      </c>
      <c r="M156" s="110">
        <v>70</v>
      </c>
      <c r="N156" s="110">
        <v>70</v>
      </c>
      <c r="O156" s="111">
        <v>39.5</v>
      </c>
    </row>
    <row r="157" spans="1:16" x14ac:dyDescent="0.25">
      <c r="A157" s="102">
        <v>0</v>
      </c>
      <c r="B157" s="97" t="s">
        <v>396</v>
      </c>
      <c r="C157" s="110">
        <v>70</v>
      </c>
      <c r="D157" s="110">
        <v>70</v>
      </c>
      <c r="E157" s="110">
        <v>70</v>
      </c>
      <c r="F157" s="110">
        <v>70</v>
      </c>
      <c r="G157" s="110">
        <v>70</v>
      </c>
      <c r="H157" s="110">
        <v>70</v>
      </c>
      <c r="I157" s="110">
        <v>70</v>
      </c>
      <c r="J157" s="110">
        <v>70</v>
      </c>
      <c r="K157" s="110">
        <v>70</v>
      </c>
      <c r="L157" s="110">
        <v>70</v>
      </c>
      <c r="M157" s="110">
        <v>70</v>
      </c>
      <c r="N157" s="110">
        <v>70</v>
      </c>
      <c r="O157" s="111">
        <v>33.200000000000003</v>
      </c>
    </row>
    <row r="158" spans="1:16" x14ac:dyDescent="0.25">
      <c r="A158" s="102">
        <v>0</v>
      </c>
      <c r="B158" s="97" t="s">
        <v>397</v>
      </c>
      <c r="C158" s="110">
        <v>70</v>
      </c>
      <c r="D158" s="110">
        <v>70</v>
      </c>
      <c r="E158" s="110">
        <v>70</v>
      </c>
      <c r="F158" s="110">
        <v>70</v>
      </c>
      <c r="G158" s="110">
        <v>70</v>
      </c>
      <c r="H158" s="110">
        <v>70</v>
      </c>
      <c r="I158" s="110">
        <v>70</v>
      </c>
      <c r="J158" s="110">
        <v>70</v>
      </c>
      <c r="K158" s="110">
        <v>70</v>
      </c>
      <c r="L158" s="110">
        <v>70</v>
      </c>
      <c r="M158" s="110">
        <v>70</v>
      </c>
      <c r="N158" s="110">
        <v>70</v>
      </c>
      <c r="O158" s="111">
        <v>33.200000000000003</v>
      </c>
    </row>
    <row r="159" spans="1:16" x14ac:dyDescent="0.25">
      <c r="A159" s="102">
        <v>0</v>
      </c>
      <c r="B159" s="97" t="s">
        <v>398</v>
      </c>
      <c r="C159" s="110">
        <v>70</v>
      </c>
      <c r="D159" s="110">
        <v>70</v>
      </c>
      <c r="E159" s="110">
        <v>70</v>
      </c>
      <c r="F159" s="110">
        <v>70</v>
      </c>
      <c r="G159" s="110">
        <v>70</v>
      </c>
      <c r="H159" s="110">
        <v>70</v>
      </c>
      <c r="I159" s="110">
        <v>70</v>
      </c>
      <c r="J159" s="110">
        <v>70</v>
      </c>
      <c r="K159" s="110">
        <v>70</v>
      </c>
      <c r="L159" s="110">
        <v>70</v>
      </c>
      <c r="M159" s="110">
        <v>70</v>
      </c>
      <c r="N159" s="110">
        <v>70</v>
      </c>
      <c r="O159" s="111">
        <v>39.5</v>
      </c>
    </row>
    <row r="160" spans="1:16" x14ac:dyDescent="0.25">
      <c r="A160" s="102">
        <v>0</v>
      </c>
      <c r="B160" s="97" t="s">
        <v>399</v>
      </c>
      <c r="C160" s="110">
        <v>70</v>
      </c>
      <c r="D160" s="110">
        <v>70</v>
      </c>
      <c r="E160" s="110">
        <v>70</v>
      </c>
      <c r="F160" s="110">
        <v>70</v>
      </c>
      <c r="G160" s="110">
        <v>70</v>
      </c>
      <c r="H160" s="110">
        <v>70</v>
      </c>
      <c r="I160" s="110">
        <v>70</v>
      </c>
      <c r="J160" s="110">
        <v>70</v>
      </c>
      <c r="K160" s="110">
        <v>70</v>
      </c>
      <c r="L160" s="110">
        <v>70</v>
      </c>
      <c r="M160" s="110">
        <v>70</v>
      </c>
      <c r="N160" s="110">
        <v>70</v>
      </c>
      <c r="O160" s="111">
        <v>39.5</v>
      </c>
    </row>
  </sheetData>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F67"/>
  <sheetViews>
    <sheetView zoomScale="85" zoomScaleNormal="85" workbookViewId="0">
      <selection activeCell="N4" sqref="N4"/>
    </sheetView>
  </sheetViews>
  <sheetFormatPr defaultRowHeight="15" x14ac:dyDescent="0.25"/>
  <cols>
    <col min="2" max="2" width="31.140625" bestFit="1"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3.14062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15.42578125" customWidth="1"/>
  </cols>
  <sheetData>
    <row r="1" spans="1:58" ht="15.75" thickBot="1" x14ac:dyDescent="0.3"/>
    <row r="2" spans="1:58" ht="30.75" thickBot="1" x14ac:dyDescent="0.3">
      <c r="B2" s="22" t="s">
        <v>38</v>
      </c>
      <c r="C2" s="81" t="s">
        <v>37</v>
      </c>
      <c r="D2" s="82" t="s">
        <v>40</v>
      </c>
      <c r="E2" s="82" t="s">
        <v>41</v>
      </c>
      <c r="F2" s="83" t="s">
        <v>39</v>
      </c>
      <c r="G2" s="80" t="s">
        <v>106</v>
      </c>
      <c r="H2" s="80" t="s">
        <v>195</v>
      </c>
      <c r="I2" s="144" t="s">
        <v>46</v>
      </c>
      <c r="J2" s="145"/>
      <c r="L2" s="144" t="s">
        <v>49</v>
      </c>
      <c r="M2" s="145"/>
    </row>
    <row r="3" spans="1:58" ht="15.75" thickBot="1" x14ac:dyDescent="0.3">
      <c r="A3">
        <v>1</v>
      </c>
      <c r="B3" s="13" t="str">
        <f>C19</f>
        <v>NoiseSTR_4000</v>
      </c>
      <c r="C3" s="1">
        <v>0</v>
      </c>
      <c r="D3" s="1">
        <f>B19</f>
        <v>1</v>
      </c>
      <c r="E3" s="1">
        <v>1</v>
      </c>
      <c r="F3" s="1">
        <v>0</v>
      </c>
      <c r="G3" s="84">
        <v>1</v>
      </c>
      <c r="H3" s="38">
        <v>0</v>
      </c>
      <c r="I3" s="76" t="s">
        <v>43</v>
      </c>
      <c r="J3" s="90" t="s">
        <v>210</v>
      </c>
      <c r="L3" s="19" t="s">
        <v>48</v>
      </c>
      <c r="M3" s="2">
        <v>0</v>
      </c>
      <c r="Y3" s="133"/>
      <c r="Z3" t="s">
        <v>384</v>
      </c>
      <c r="AV3" s="141" t="s">
        <v>30</v>
      </c>
      <c r="AW3" s="142"/>
      <c r="AX3" s="142"/>
      <c r="AY3" s="142"/>
      <c r="AZ3" s="142"/>
      <c r="BA3" s="142"/>
      <c r="BB3" s="142"/>
      <c r="BC3" s="142"/>
      <c r="BD3" s="142"/>
      <c r="BE3" s="142"/>
      <c r="BF3" s="143"/>
    </row>
    <row r="4" spans="1:58" ht="15.75" thickBot="1" x14ac:dyDescent="0.3">
      <c r="A4">
        <v>2</v>
      </c>
      <c r="B4" s="13" t="str">
        <f>C20</f>
        <v>Full_UB_4000</v>
      </c>
      <c r="C4" s="4">
        <v>1</v>
      </c>
      <c r="D4" s="4">
        <f t="shared" ref="D4:D11" si="0">B20</f>
        <v>2</v>
      </c>
      <c r="E4" s="4">
        <v>1</v>
      </c>
      <c r="F4" s="4">
        <v>0</v>
      </c>
      <c r="G4" s="60">
        <v>1</v>
      </c>
      <c r="H4" s="59">
        <v>0</v>
      </c>
      <c r="I4" s="76" t="s">
        <v>44</v>
      </c>
      <c r="J4" s="91" t="s">
        <v>211</v>
      </c>
      <c r="L4" s="16" t="s">
        <v>47</v>
      </c>
      <c r="M4" s="5"/>
      <c r="AV4" s="10" t="s">
        <v>1</v>
      </c>
      <c r="AW4" s="11" t="s">
        <v>18</v>
      </c>
      <c r="AX4" s="11" t="s">
        <v>19</v>
      </c>
      <c r="AY4" s="11" t="s">
        <v>20</v>
      </c>
      <c r="AZ4" s="11" t="s">
        <v>21</v>
      </c>
      <c r="BA4" s="11" t="s">
        <v>22</v>
      </c>
      <c r="BB4" s="11" t="s">
        <v>23</v>
      </c>
      <c r="BC4" s="11" t="s">
        <v>24</v>
      </c>
      <c r="BD4" s="11" t="s">
        <v>25</v>
      </c>
      <c r="BE4" s="11" t="s">
        <v>26</v>
      </c>
      <c r="BF4" s="12" t="s">
        <v>27</v>
      </c>
    </row>
    <row r="5" spans="1:58" ht="15.75" thickBot="1" x14ac:dyDescent="0.3">
      <c r="A5">
        <v>3</v>
      </c>
      <c r="B5" s="3" t="str">
        <f t="shared" ref="B5:B8" si="1">C21</f>
        <v>Full_UB_5500</v>
      </c>
      <c r="C5" s="4">
        <v>1</v>
      </c>
      <c r="D5" s="4">
        <f t="shared" si="0"/>
        <v>3</v>
      </c>
      <c r="E5" s="4">
        <v>1</v>
      </c>
      <c r="F5" s="4">
        <v>0</v>
      </c>
      <c r="G5" s="60">
        <v>1</v>
      </c>
      <c r="H5" s="59">
        <v>0</v>
      </c>
      <c r="I5" s="77" t="s">
        <v>42</v>
      </c>
      <c r="J5" s="17" t="s">
        <v>132</v>
      </c>
      <c r="L5" s="16" t="s">
        <v>53</v>
      </c>
      <c r="M5" s="5">
        <v>1000</v>
      </c>
      <c r="AV5" s="3">
        <v>1</v>
      </c>
      <c r="AW5" s="4">
        <v>0.7</v>
      </c>
      <c r="AX5" s="4">
        <v>9</v>
      </c>
      <c r="AY5" s="4">
        <v>0.5</v>
      </c>
      <c r="AZ5" s="4">
        <v>0.5</v>
      </c>
      <c r="BA5" s="4">
        <v>0.25</v>
      </c>
      <c r="BB5" s="4">
        <v>0.25</v>
      </c>
      <c r="BC5" s="4">
        <v>2.5</v>
      </c>
      <c r="BD5" s="4">
        <v>2.5</v>
      </c>
      <c r="BE5" s="4">
        <v>1</v>
      </c>
      <c r="BF5" s="5">
        <v>0</v>
      </c>
    </row>
    <row r="6" spans="1:58" ht="15.75" thickBot="1" x14ac:dyDescent="0.3">
      <c r="A6">
        <v>4</v>
      </c>
      <c r="B6" s="3" t="str">
        <f t="shared" si="1"/>
        <v>PileRun_UB</v>
      </c>
      <c r="C6" s="4">
        <v>0</v>
      </c>
      <c r="D6" s="4">
        <f t="shared" si="0"/>
        <v>4</v>
      </c>
      <c r="E6" s="4">
        <v>1</v>
      </c>
      <c r="F6" s="4">
        <v>0</v>
      </c>
      <c r="G6" s="60">
        <v>1</v>
      </c>
      <c r="H6" s="59">
        <v>0</v>
      </c>
      <c r="I6" s="76" t="s">
        <v>412</v>
      </c>
      <c r="J6" s="17" t="s">
        <v>413</v>
      </c>
      <c r="L6" s="52" t="s">
        <v>194</v>
      </c>
      <c r="M6" s="30">
        <v>0</v>
      </c>
      <c r="AV6" s="3">
        <v>2</v>
      </c>
      <c r="AW6" s="4">
        <v>0.7</v>
      </c>
      <c r="AX6" s="4">
        <v>5</v>
      </c>
      <c r="AY6" s="4">
        <v>0.5</v>
      </c>
      <c r="AZ6" s="4">
        <v>0.5</v>
      </c>
      <c r="BA6" s="4">
        <v>0.25</v>
      </c>
      <c r="BB6" s="4">
        <v>0.25</v>
      </c>
      <c r="BC6" s="4">
        <v>5</v>
      </c>
      <c r="BD6" s="4">
        <v>5</v>
      </c>
      <c r="BE6" s="4">
        <v>5</v>
      </c>
      <c r="BF6" s="5">
        <v>10</v>
      </c>
    </row>
    <row r="7" spans="1:58" ht="15.75" customHeight="1" thickBot="1" x14ac:dyDescent="0.3">
      <c r="A7">
        <v>5</v>
      </c>
      <c r="B7" s="3" t="str">
        <f t="shared" si="1"/>
        <v>PileRun_LB</v>
      </c>
      <c r="C7" s="4">
        <v>0</v>
      </c>
      <c r="D7" s="4">
        <f t="shared" si="0"/>
        <v>5</v>
      </c>
      <c r="E7" s="4">
        <v>1</v>
      </c>
      <c r="F7" s="4">
        <v>0</v>
      </c>
      <c r="G7" s="60">
        <v>1</v>
      </c>
      <c r="H7" s="59">
        <v>0</v>
      </c>
      <c r="I7" s="76" t="s">
        <v>410</v>
      </c>
      <c r="J7" s="17" t="s">
        <v>411</v>
      </c>
      <c r="AV7" s="3"/>
      <c r="AW7" s="4"/>
      <c r="AX7" s="4"/>
      <c r="AY7" s="4"/>
      <c r="AZ7" s="4"/>
      <c r="BA7" s="4"/>
      <c r="BB7" s="4"/>
      <c r="BC7" s="4"/>
      <c r="BD7" s="4"/>
      <c r="BE7" s="4"/>
      <c r="BF7" s="5"/>
    </row>
    <row r="8" spans="1:58" ht="15.75" thickBot="1" x14ac:dyDescent="0.3">
      <c r="A8">
        <v>6</v>
      </c>
      <c r="B8" s="3" t="str">
        <f t="shared" si="1"/>
        <v>Entrapped_UB</v>
      </c>
      <c r="C8" s="4">
        <v>0</v>
      </c>
      <c r="D8" s="4">
        <f t="shared" si="0"/>
        <v>6</v>
      </c>
      <c r="E8" s="4">
        <v>1</v>
      </c>
      <c r="F8" s="4">
        <v>0</v>
      </c>
      <c r="G8" s="60">
        <v>1</v>
      </c>
      <c r="H8" s="59">
        <v>0</v>
      </c>
      <c r="I8" s="146" t="s">
        <v>152</v>
      </c>
      <c r="J8" s="145"/>
      <c r="L8" s="144" t="s">
        <v>406</v>
      </c>
      <c r="M8" s="145"/>
      <c r="AV8" s="3"/>
      <c r="AW8" s="4"/>
      <c r="AX8" s="4"/>
      <c r="AY8" s="4"/>
      <c r="AZ8" s="4"/>
      <c r="BA8" s="4"/>
      <c r="BB8" s="4"/>
      <c r="BC8" s="4"/>
      <c r="BD8" s="4"/>
      <c r="BE8" s="4"/>
      <c r="BF8" s="5"/>
    </row>
    <row r="9" spans="1:58" ht="15.75" thickBot="1" x14ac:dyDescent="0.3">
      <c r="A9">
        <v>7</v>
      </c>
      <c r="B9" s="3" t="str">
        <f>C25</f>
        <v>Breakdown_BE</v>
      </c>
      <c r="C9" s="60">
        <v>0</v>
      </c>
      <c r="D9" s="4">
        <f t="shared" si="0"/>
        <v>7</v>
      </c>
      <c r="E9" s="4">
        <v>1</v>
      </c>
      <c r="F9" s="4">
        <v>0</v>
      </c>
      <c r="G9" s="60">
        <v>1</v>
      </c>
      <c r="H9" s="59">
        <v>0</v>
      </c>
      <c r="I9" s="78" t="s">
        <v>153</v>
      </c>
      <c r="J9" s="30">
        <v>0</v>
      </c>
      <c r="L9" s="19" t="s">
        <v>4</v>
      </c>
      <c r="M9" s="2" t="s">
        <v>408</v>
      </c>
      <c r="AV9" s="6"/>
      <c r="AW9" s="7"/>
      <c r="AX9" s="7"/>
      <c r="AY9" s="7"/>
      <c r="AZ9" s="7"/>
      <c r="BA9" s="7"/>
      <c r="BB9" s="7"/>
      <c r="BC9" s="7"/>
      <c r="BD9" s="7"/>
      <c r="BE9" s="7"/>
      <c r="BF9" s="8"/>
    </row>
    <row r="10" spans="1:58" ht="15.75" thickBot="1" x14ac:dyDescent="0.3">
      <c r="A10">
        <v>8</v>
      </c>
      <c r="B10" s="3" t="str">
        <f>C26</f>
        <v>Entrapped_BE</v>
      </c>
      <c r="C10" s="4">
        <v>0</v>
      </c>
      <c r="D10" s="4">
        <f t="shared" si="0"/>
        <v>8</v>
      </c>
      <c r="E10" s="4">
        <v>1</v>
      </c>
      <c r="F10" s="4">
        <v>0</v>
      </c>
      <c r="G10" s="60">
        <v>1</v>
      </c>
      <c r="H10" s="59">
        <v>0</v>
      </c>
      <c r="L10" s="140" t="s">
        <v>407</v>
      </c>
      <c r="M10" s="8" t="s">
        <v>409</v>
      </c>
    </row>
    <row r="11" spans="1:58" ht="15.75" thickBot="1" x14ac:dyDescent="0.3">
      <c r="A11">
        <v>9</v>
      </c>
      <c r="B11" s="3" t="str">
        <f t="shared" ref="B11" si="2">C27</f>
        <v>NoiseSTR_5500</v>
      </c>
      <c r="C11" s="60">
        <v>0</v>
      </c>
      <c r="D11" s="4">
        <f t="shared" si="0"/>
        <v>9</v>
      </c>
      <c r="E11" s="4">
        <v>1</v>
      </c>
      <c r="F11" s="4">
        <v>0</v>
      </c>
      <c r="G11" s="60">
        <v>1</v>
      </c>
      <c r="H11" s="59">
        <v>0</v>
      </c>
      <c r="I11" s="146" t="s">
        <v>209</v>
      </c>
      <c r="J11" s="145"/>
    </row>
    <row r="12" spans="1:58" x14ac:dyDescent="0.25">
      <c r="A12">
        <v>10</v>
      </c>
      <c r="B12" s="3" t="str">
        <f>C28</f>
        <v>NoiseSTR_ACC_SENSI</v>
      </c>
      <c r="C12" s="60">
        <v>0</v>
      </c>
      <c r="D12" s="4">
        <v>10</v>
      </c>
      <c r="E12" s="60">
        <v>1</v>
      </c>
      <c r="F12" s="60">
        <v>0</v>
      </c>
      <c r="G12" s="60">
        <v>1</v>
      </c>
      <c r="H12" s="59">
        <v>0</v>
      </c>
      <c r="I12" s="79" t="s">
        <v>153</v>
      </c>
      <c r="J12" s="2">
        <v>0</v>
      </c>
    </row>
    <row r="13" spans="1:58" ht="15.75" thickBot="1" x14ac:dyDescent="0.3">
      <c r="A13">
        <v>11</v>
      </c>
      <c r="B13" s="3" t="str">
        <f>C29</f>
        <v>Fatigue_BLOW</v>
      </c>
      <c r="C13" s="60">
        <v>0</v>
      </c>
      <c r="D13" s="4">
        <v>11</v>
      </c>
      <c r="E13" s="60">
        <v>1</v>
      </c>
      <c r="F13" s="60">
        <v>0</v>
      </c>
      <c r="G13" s="4">
        <v>1</v>
      </c>
      <c r="H13" s="59">
        <v>0</v>
      </c>
      <c r="I13" s="77" t="s">
        <v>193</v>
      </c>
      <c r="J13" s="8" t="s">
        <v>315</v>
      </c>
    </row>
    <row r="14" spans="1:58" ht="15.75" thickBot="1" x14ac:dyDescent="0.3">
      <c r="A14">
        <v>12</v>
      </c>
      <c r="B14" s="6" t="str">
        <f>C30</f>
        <v>Fatigue_STRESS</v>
      </c>
      <c r="C14" s="4">
        <v>0</v>
      </c>
      <c r="D14" s="4">
        <f t="shared" ref="D14" si="3">B30</f>
        <v>12</v>
      </c>
      <c r="E14" s="4">
        <v>1</v>
      </c>
      <c r="F14" s="4">
        <v>0</v>
      </c>
      <c r="G14" s="60">
        <v>1</v>
      </c>
      <c r="H14" s="59">
        <v>0</v>
      </c>
    </row>
    <row r="15" spans="1:58" x14ac:dyDescent="0.25">
      <c r="C15" s="60"/>
    </row>
    <row r="16" spans="1:58" ht="15.75" thickBot="1" x14ac:dyDescent="0.3"/>
    <row r="17" spans="1:28" ht="15.75" thickBot="1" x14ac:dyDescent="0.3">
      <c r="B17" s="33" t="s">
        <v>28</v>
      </c>
      <c r="C17" s="61"/>
      <c r="D17" s="61"/>
      <c r="E17" s="61"/>
      <c r="F17" s="61"/>
      <c r="G17" s="61"/>
      <c r="H17" s="61"/>
      <c r="I17" s="61"/>
      <c r="J17" s="61"/>
      <c r="K17" s="61"/>
      <c r="L17" s="61"/>
      <c r="M17" s="61"/>
      <c r="N17" s="61"/>
      <c r="O17" s="61"/>
      <c r="P17" s="61"/>
      <c r="Q17" s="61"/>
      <c r="R17" s="61"/>
      <c r="S17" s="61"/>
      <c r="T17" s="61"/>
      <c r="U17" s="61"/>
      <c r="V17" s="61"/>
      <c r="W17" s="61"/>
      <c r="X17" s="61"/>
      <c r="Y17" s="61"/>
      <c r="Z17" s="34"/>
    </row>
    <row r="18" spans="1:28" ht="75.75" thickBot="1" x14ac:dyDescent="0.3">
      <c r="B18" s="39" t="s">
        <v>1</v>
      </c>
      <c r="C18" s="40" t="s">
        <v>133</v>
      </c>
      <c r="D18" s="40" t="s">
        <v>2</v>
      </c>
      <c r="E18" s="40" t="s">
        <v>3</v>
      </c>
      <c r="F18" s="40" t="s">
        <v>4</v>
      </c>
      <c r="G18" s="40" t="s">
        <v>51</v>
      </c>
      <c r="H18" s="40" t="s">
        <v>5</v>
      </c>
      <c r="I18" s="40" t="s">
        <v>52</v>
      </c>
      <c r="J18" s="40" t="s">
        <v>134</v>
      </c>
      <c r="K18" s="40" t="s">
        <v>154</v>
      </c>
      <c r="L18" s="40" t="s">
        <v>34</v>
      </c>
      <c r="M18" s="40" t="s">
        <v>6</v>
      </c>
      <c r="N18" s="40" t="s">
        <v>7</v>
      </c>
      <c r="O18" s="40" t="s">
        <v>8</v>
      </c>
      <c r="P18" s="40" t="s">
        <v>9</v>
      </c>
      <c r="Q18" s="40" t="s">
        <v>10</v>
      </c>
      <c r="R18" s="40" t="s">
        <v>11</v>
      </c>
      <c r="S18" s="40" t="s">
        <v>73</v>
      </c>
      <c r="T18" s="40" t="s">
        <v>149</v>
      </c>
      <c r="U18" s="40" t="s">
        <v>171</v>
      </c>
      <c r="V18" s="40" t="s">
        <v>172</v>
      </c>
      <c r="W18" s="40" t="s">
        <v>85</v>
      </c>
      <c r="X18" s="40" t="s">
        <v>135</v>
      </c>
      <c r="Y18" s="40" t="s">
        <v>155</v>
      </c>
      <c r="Z18" s="40" t="s">
        <v>104</v>
      </c>
      <c r="AA18" s="41" t="s">
        <v>173</v>
      </c>
      <c r="AB18" s="99" t="s">
        <v>271</v>
      </c>
    </row>
    <row r="19" spans="1:28" x14ac:dyDescent="0.25">
      <c r="A19" s="126">
        <v>1</v>
      </c>
      <c r="B19" s="126">
        <v>1</v>
      </c>
      <c r="C19" s="126" t="s">
        <v>400</v>
      </c>
      <c r="D19" s="126">
        <v>0</v>
      </c>
      <c r="E19" s="126">
        <v>1</v>
      </c>
      <c r="F19" s="126">
        <v>1</v>
      </c>
      <c r="G19" s="126">
        <v>1372</v>
      </c>
      <c r="H19" s="126">
        <v>2.02</v>
      </c>
      <c r="I19" s="126">
        <v>0.95</v>
      </c>
      <c r="J19" s="126">
        <v>2575.1000000000004</v>
      </c>
      <c r="K19" s="126">
        <v>38487</v>
      </c>
      <c r="L19" s="126">
        <v>90</v>
      </c>
      <c r="M19" s="126"/>
      <c r="N19" s="126" t="s">
        <v>50</v>
      </c>
      <c r="O19" s="126">
        <v>500</v>
      </c>
      <c r="P19" s="126">
        <v>1</v>
      </c>
      <c r="Q19" s="126" t="s">
        <v>140</v>
      </c>
      <c r="R19" s="126">
        <v>1</v>
      </c>
      <c r="S19" s="126" t="s">
        <v>121</v>
      </c>
      <c r="T19" s="126">
        <v>300</v>
      </c>
      <c r="U19" s="126">
        <v>400</v>
      </c>
      <c r="V19" s="126">
        <v>3411.4</v>
      </c>
      <c r="W19" s="126" t="s">
        <v>86</v>
      </c>
      <c r="X19" s="126" t="s">
        <v>99</v>
      </c>
      <c r="Y19" s="126">
        <v>200</v>
      </c>
      <c r="Z19" s="126">
        <v>0</v>
      </c>
      <c r="AA19" s="126">
        <v>0</v>
      </c>
    </row>
    <row r="20" spans="1:28" x14ac:dyDescent="0.25">
      <c r="A20" s="126">
        <v>2</v>
      </c>
      <c r="B20" s="126">
        <v>2</v>
      </c>
      <c r="C20" s="126" t="s">
        <v>404</v>
      </c>
      <c r="D20" s="126">
        <v>0</v>
      </c>
      <c r="E20" s="126">
        <v>1</v>
      </c>
      <c r="F20" s="126">
        <v>1</v>
      </c>
      <c r="G20" s="126">
        <v>1372</v>
      </c>
      <c r="H20" s="126">
        <v>2.02</v>
      </c>
      <c r="I20" s="126">
        <v>0.95</v>
      </c>
      <c r="J20" s="126">
        <v>2575.1000000000004</v>
      </c>
      <c r="K20" s="126">
        <v>38487</v>
      </c>
      <c r="L20" s="126">
        <v>90</v>
      </c>
      <c r="M20" s="126"/>
      <c r="N20" s="126" t="s">
        <v>50</v>
      </c>
      <c r="O20" s="126">
        <v>500</v>
      </c>
      <c r="P20" s="126">
        <v>1</v>
      </c>
      <c r="Q20" s="126" t="s">
        <v>140</v>
      </c>
      <c r="R20" s="126">
        <v>1</v>
      </c>
      <c r="S20" s="126" t="s">
        <v>121</v>
      </c>
      <c r="T20" s="126">
        <v>0</v>
      </c>
      <c r="U20" s="126">
        <v>0</v>
      </c>
      <c r="V20" s="126">
        <v>3411.4</v>
      </c>
      <c r="W20" s="126" t="s">
        <v>82</v>
      </c>
      <c r="X20" s="126" t="s">
        <v>99</v>
      </c>
      <c r="Y20" s="126">
        <v>0</v>
      </c>
      <c r="Z20" s="126">
        <v>0</v>
      </c>
      <c r="AA20" s="126">
        <v>0</v>
      </c>
    </row>
    <row r="21" spans="1:28" x14ac:dyDescent="0.25">
      <c r="A21" s="126">
        <v>3</v>
      </c>
      <c r="B21" s="126">
        <v>3</v>
      </c>
      <c r="C21" s="126" t="s">
        <v>405</v>
      </c>
      <c r="D21" s="126">
        <v>0</v>
      </c>
      <c r="E21" s="126">
        <v>1</v>
      </c>
      <c r="F21" s="126">
        <v>1</v>
      </c>
      <c r="G21" s="126">
        <v>5500</v>
      </c>
      <c r="H21" s="126">
        <v>2.02</v>
      </c>
      <c r="I21" s="126">
        <v>0.95</v>
      </c>
      <c r="J21" s="126">
        <v>2575.1000000000004</v>
      </c>
      <c r="K21" s="126">
        <v>38487</v>
      </c>
      <c r="L21" s="126">
        <v>90</v>
      </c>
      <c r="M21" s="126"/>
      <c r="N21" s="126" t="s">
        <v>50</v>
      </c>
      <c r="O21" s="126">
        <v>500</v>
      </c>
      <c r="P21" s="126">
        <v>1</v>
      </c>
      <c r="Q21" s="126" t="s">
        <v>140</v>
      </c>
      <c r="R21" s="126">
        <v>1</v>
      </c>
      <c r="S21" s="126" t="s">
        <v>107</v>
      </c>
      <c r="T21" s="126">
        <v>0</v>
      </c>
      <c r="U21" s="126">
        <v>0</v>
      </c>
      <c r="V21" s="126">
        <v>3411.4</v>
      </c>
      <c r="W21" s="126" t="s">
        <v>82</v>
      </c>
      <c r="X21" s="126" t="s">
        <v>99</v>
      </c>
      <c r="Y21" s="126">
        <v>0</v>
      </c>
      <c r="Z21" s="126">
        <v>0</v>
      </c>
      <c r="AA21" s="126">
        <v>0</v>
      </c>
    </row>
    <row r="22" spans="1:28" x14ac:dyDescent="0.25">
      <c r="A22" s="126">
        <v>4</v>
      </c>
      <c r="B22" s="126">
        <v>4</v>
      </c>
      <c r="C22" s="126" t="s">
        <v>287</v>
      </c>
      <c r="D22" s="126">
        <v>0</v>
      </c>
      <c r="E22" s="126">
        <v>1</v>
      </c>
      <c r="F22" s="126">
        <v>1</v>
      </c>
      <c r="G22" s="126">
        <v>1372</v>
      </c>
      <c r="H22" s="126">
        <v>2.02</v>
      </c>
      <c r="I22" s="126">
        <v>0.1</v>
      </c>
      <c r="J22" s="126">
        <v>2540.3000000000002</v>
      </c>
      <c r="K22" s="126">
        <v>8000</v>
      </c>
      <c r="L22" s="126">
        <v>90</v>
      </c>
      <c r="M22" s="126"/>
      <c r="N22" s="126" t="s">
        <v>50</v>
      </c>
      <c r="O22" s="126">
        <v>500</v>
      </c>
      <c r="P22" s="126">
        <v>1</v>
      </c>
      <c r="Q22" s="126" t="s">
        <v>140</v>
      </c>
      <c r="R22" s="126">
        <v>1</v>
      </c>
      <c r="S22" s="126" t="s">
        <v>121</v>
      </c>
      <c r="T22" s="126">
        <v>0</v>
      </c>
      <c r="U22" s="126">
        <v>0</v>
      </c>
      <c r="V22" s="126">
        <v>3411.4</v>
      </c>
      <c r="W22" s="126" t="s">
        <v>82</v>
      </c>
      <c r="X22" s="126" t="s">
        <v>99</v>
      </c>
      <c r="Y22" s="126">
        <v>0</v>
      </c>
      <c r="Z22" s="126">
        <v>0</v>
      </c>
      <c r="AA22" s="126">
        <v>0</v>
      </c>
    </row>
    <row r="23" spans="1:28" x14ac:dyDescent="0.25">
      <c r="A23" s="126">
        <v>5</v>
      </c>
      <c r="B23" s="126">
        <v>5</v>
      </c>
      <c r="C23" s="126" t="s">
        <v>123</v>
      </c>
      <c r="D23" s="126">
        <v>0</v>
      </c>
      <c r="E23" s="126">
        <v>1</v>
      </c>
      <c r="F23" s="126">
        <v>1</v>
      </c>
      <c r="G23" s="126">
        <v>1372</v>
      </c>
      <c r="H23" s="126">
        <v>2.02</v>
      </c>
      <c r="I23" s="126">
        <v>0.1</v>
      </c>
      <c r="J23" s="126">
        <v>2540.3000000000002</v>
      </c>
      <c r="K23" s="126">
        <v>8000</v>
      </c>
      <c r="L23" s="126">
        <v>90</v>
      </c>
      <c r="M23" s="126"/>
      <c r="N23" s="126" t="s">
        <v>50</v>
      </c>
      <c r="O23" s="126">
        <v>500</v>
      </c>
      <c r="P23" s="126">
        <v>1</v>
      </c>
      <c r="Q23" s="126" t="s">
        <v>140</v>
      </c>
      <c r="R23" s="126">
        <v>1</v>
      </c>
      <c r="S23" s="126" t="s">
        <v>121</v>
      </c>
      <c r="T23" s="126">
        <v>0</v>
      </c>
      <c r="U23" s="126">
        <v>0</v>
      </c>
      <c r="V23" s="126">
        <v>3411.4</v>
      </c>
      <c r="W23" s="126" t="s">
        <v>122</v>
      </c>
      <c r="X23" s="126" t="s">
        <v>99</v>
      </c>
      <c r="Y23" s="126">
        <v>0</v>
      </c>
      <c r="Z23" s="126">
        <v>0</v>
      </c>
      <c r="AA23" s="126">
        <v>0</v>
      </c>
    </row>
    <row r="24" spans="1:28" x14ac:dyDescent="0.25">
      <c r="A24" s="126">
        <v>6</v>
      </c>
      <c r="B24" s="126">
        <v>6</v>
      </c>
      <c r="C24" s="126" t="s">
        <v>269</v>
      </c>
      <c r="D24" s="126">
        <v>0</v>
      </c>
      <c r="E24" s="126">
        <v>1</v>
      </c>
      <c r="F24" s="126">
        <v>1</v>
      </c>
      <c r="G24" s="126">
        <v>5500</v>
      </c>
      <c r="H24" s="126">
        <v>2.02</v>
      </c>
      <c r="I24" s="126">
        <v>0.95</v>
      </c>
      <c r="J24" s="126">
        <v>2540.3000000000002</v>
      </c>
      <c r="K24" s="126">
        <v>8000</v>
      </c>
      <c r="L24" s="126">
        <v>90</v>
      </c>
      <c r="M24" s="126"/>
      <c r="N24" s="126" t="s">
        <v>50</v>
      </c>
      <c r="O24" s="126">
        <v>500</v>
      </c>
      <c r="P24" s="126">
        <v>1</v>
      </c>
      <c r="Q24" s="126" t="s">
        <v>140</v>
      </c>
      <c r="R24" s="126">
        <v>1</v>
      </c>
      <c r="S24" s="126" t="s">
        <v>121</v>
      </c>
      <c r="T24" s="126">
        <v>0</v>
      </c>
      <c r="U24" s="126">
        <v>0</v>
      </c>
      <c r="V24" s="126">
        <v>3411.4</v>
      </c>
      <c r="W24" s="126" t="s">
        <v>82</v>
      </c>
      <c r="X24" s="126" t="s">
        <v>99</v>
      </c>
      <c r="Y24" s="126">
        <v>0</v>
      </c>
      <c r="Z24" s="126">
        <v>0</v>
      </c>
      <c r="AA24" s="126">
        <v>0</v>
      </c>
    </row>
    <row r="25" spans="1:28" x14ac:dyDescent="0.25">
      <c r="A25" s="126">
        <v>7</v>
      </c>
      <c r="B25" s="126">
        <v>7</v>
      </c>
      <c r="C25" s="126" t="s">
        <v>274</v>
      </c>
      <c r="D25" s="126">
        <v>0</v>
      </c>
      <c r="E25" s="126">
        <v>1</v>
      </c>
      <c r="F25" s="126">
        <v>1</v>
      </c>
      <c r="G25" s="126">
        <v>5500</v>
      </c>
      <c r="H25" s="126">
        <v>2.02</v>
      </c>
      <c r="I25" s="126">
        <v>0.95</v>
      </c>
      <c r="J25" s="126">
        <v>2540.3000000000002</v>
      </c>
      <c r="K25" s="126">
        <v>8000</v>
      </c>
      <c r="L25" s="126">
        <v>90</v>
      </c>
      <c r="M25" s="126"/>
      <c r="N25" s="126" t="s">
        <v>50</v>
      </c>
      <c r="O25" s="126">
        <v>500</v>
      </c>
      <c r="P25" s="126">
        <v>1</v>
      </c>
      <c r="Q25" s="126" t="s">
        <v>140</v>
      </c>
      <c r="R25" s="126">
        <v>1</v>
      </c>
      <c r="S25" s="126" t="s">
        <v>121</v>
      </c>
      <c r="T25" s="126">
        <v>0</v>
      </c>
      <c r="U25" s="126">
        <v>0</v>
      </c>
      <c r="V25" s="126">
        <v>3411.4</v>
      </c>
      <c r="W25" s="126" t="s">
        <v>86</v>
      </c>
      <c r="X25" s="126" t="s">
        <v>99</v>
      </c>
      <c r="Y25" s="126">
        <v>0</v>
      </c>
      <c r="Z25" s="126">
        <v>2</v>
      </c>
      <c r="AA25" s="126">
        <v>1</v>
      </c>
    </row>
    <row r="26" spans="1:28" x14ac:dyDescent="0.25">
      <c r="A26" s="126">
        <v>8</v>
      </c>
      <c r="B26" s="126">
        <v>8</v>
      </c>
      <c r="C26" s="126" t="s">
        <v>270</v>
      </c>
      <c r="D26" s="126">
        <v>0</v>
      </c>
      <c r="E26" s="126">
        <v>1</v>
      </c>
      <c r="F26" s="126">
        <v>1</v>
      </c>
      <c r="G26" s="126">
        <v>5500</v>
      </c>
      <c r="H26" s="126">
        <v>2.02</v>
      </c>
      <c r="I26" s="126">
        <v>0.95</v>
      </c>
      <c r="J26" s="126">
        <v>2540.3000000000002</v>
      </c>
      <c r="K26" s="126">
        <v>8000</v>
      </c>
      <c r="L26" s="126">
        <v>90</v>
      </c>
      <c r="M26" s="126"/>
      <c r="N26" s="126" t="s">
        <v>50</v>
      </c>
      <c r="O26" s="126">
        <v>500</v>
      </c>
      <c r="P26" s="126">
        <v>1</v>
      </c>
      <c r="Q26" s="126" t="s">
        <v>140</v>
      </c>
      <c r="R26" s="126">
        <v>1</v>
      </c>
      <c r="S26" s="126" t="s">
        <v>121</v>
      </c>
      <c r="T26" s="126">
        <v>0</v>
      </c>
      <c r="U26" s="126">
        <v>0</v>
      </c>
      <c r="V26" s="126">
        <v>3411.4</v>
      </c>
      <c r="W26" s="126" t="s">
        <v>86</v>
      </c>
      <c r="X26" s="126" t="s">
        <v>99</v>
      </c>
      <c r="Y26" s="126">
        <v>0</v>
      </c>
      <c r="Z26" s="126">
        <v>0</v>
      </c>
      <c r="AA26" s="126">
        <v>0</v>
      </c>
    </row>
    <row r="27" spans="1:28" x14ac:dyDescent="0.25">
      <c r="A27" s="126">
        <v>9</v>
      </c>
      <c r="B27" s="126">
        <v>9</v>
      </c>
      <c r="C27" s="126" t="s">
        <v>401</v>
      </c>
      <c r="D27" s="126">
        <v>0</v>
      </c>
      <c r="E27" s="126">
        <v>1</v>
      </c>
      <c r="F27" s="126">
        <v>1</v>
      </c>
      <c r="G27" s="126">
        <v>5500</v>
      </c>
      <c r="H27" s="126">
        <v>2.02</v>
      </c>
      <c r="I27" s="126">
        <v>0.95</v>
      </c>
      <c r="J27" s="126">
        <v>2575.1000000000004</v>
      </c>
      <c r="K27" s="126">
        <v>38487</v>
      </c>
      <c r="L27" s="126">
        <v>90</v>
      </c>
      <c r="M27" s="126"/>
      <c r="N27" s="126" t="s">
        <v>50</v>
      </c>
      <c r="O27" s="126">
        <v>500</v>
      </c>
      <c r="P27" s="126">
        <v>1</v>
      </c>
      <c r="Q27" s="126" t="s">
        <v>140</v>
      </c>
      <c r="R27" s="126">
        <v>1</v>
      </c>
      <c r="S27" s="126" t="s">
        <v>121</v>
      </c>
      <c r="T27" s="126">
        <v>300</v>
      </c>
      <c r="U27" s="126">
        <v>400</v>
      </c>
      <c r="V27" s="126">
        <v>3411.4</v>
      </c>
      <c r="W27" s="126" t="s">
        <v>86</v>
      </c>
      <c r="X27" s="126" t="s">
        <v>99</v>
      </c>
      <c r="Y27" s="126">
        <v>200</v>
      </c>
      <c r="Z27" s="126">
        <v>0</v>
      </c>
      <c r="AA27" s="126">
        <v>0</v>
      </c>
    </row>
    <row r="28" spans="1:28" x14ac:dyDescent="0.25">
      <c r="A28" s="126">
        <v>10</v>
      </c>
      <c r="B28" s="126">
        <v>10</v>
      </c>
      <c r="C28" s="126" t="s">
        <v>298</v>
      </c>
      <c r="D28" s="126">
        <v>0</v>
      </c>
      <c r="E28" s="126">
        <v>1</v>
      </c>
      <c r="F28" s="126">
        <v>1</v>
      </c>
      <c r="G28" s="126">
        <v>1372</v>
      </c>
      <c r="H28" s="126">
        <v>2.02</v>
      </c>
      <c r="I28" s="126">
        <v>0.95</v>
      </c>
      <c r="J28" s="126">
        <v>2540.3000000000002</v>
      </c>
      <c r="K28" s="126">
        <v>28383.242427632627</v>
      </c>
      <c r="L28" s="126">
        <v>90</v>
      </c>
      <c r="M28" s="126"/>
      <c r="N28" s="126" t="s">
        <v>50</v>
      </c>
      <c r="O28" s="126">
        <v>500</v>
      </c>
      <c r="P28" s="126">
        <v>1</v>
      </c>
      <c r="Q28" s="126" t="s">
        <v>140</v>
      </c>
      <c r="R28" s="126">
        <v>1</v>
      </c>
      <c r="S28" s="126" t="s">
        <v>121</v>
      </c>
      <c r="T28" s="126">
        <v>300</v>
      </c>
      <c r="U28" s="126">
        <v>400</v>
      </c>
      <c r="V28" s="126">
        <v>3411.4</v>
      </c>
      <c r="W28" s="126" t="s">
        <v>86</v>
      </c>
      <c r="X28" s="126" t="s">
        <v>99</v>
      </c>
      <c r="Y28" s="126">
        <v>0</v>
      </c>
      <c r="Z28" s="126">
        <v>0</v>
      </c>
      <c r="AA28" s="126">
        <v>0</v>
      </c>
    </row>
    <row r="29" spans="1:28" x14ac:dyDescent="0.25">
      <c r="A29" s="126">
        <v>11</v>
      </c>
      <c r="B29" s="126">
        <v>11</v>
      </c>
      <c r="C29" s="126" t="s">
        <v>302</v>
      </c>
      <c r="D29" s="126">
        <v>0</v>
      </c>
      <c r="E29" s="126">
        <v>1</v>
      </c>
      <c r="F29" s="126">
        <v>1</v>
      </c>
      <c r="G29" s="126">
        <v>1372</v>
      </c>
      <c r="H29" s="126">
        <v>2.02</v>
      </c>
      <c r="I29" s="126">
        <v>0.95</v>
      </c>
      <c r="J29" s="126">
        <v>2256.3000000000002</v>
      </c>
      <c r="K29" s="126">
        <v>0</v>
      </c>
      <c r="L29" s="126">
        <v>90</v>
      </c>
      <c r="M29" s="126"/>
      <c r="N29" s="126" t="s">
        <v>50</v>
      </c>
      <c r="O29" s="126">
        <v>500</v>
      </c>
      <c r="P29" s="126">
        <v>0</v>
      </c>
      <c r="Q29" s="126" t="s">
        <v>140</v>
      </c>
      <c r="R29" s="126">
        <v>1</v>
      </c>
      <c r="S29" s="126" t="s">
        <v>121</v>
      </c>
      <c r="T29" s="126">
        <v>0</v>
      </c>
      <c r="U29" s="126">
        <v>0</v>
      </c>
      <c r="V29" s="126">
        <v>3411.4</v>
      </c>
      <c r="W29" s="126" t="s">
        <v>82</v>
      </c>
      <c r="X29" s="126" t="s">
        <v>99</v>
      </c>
      <c r="Y29" s="126">
        <v>0</v>
      </c>
      <c r="Z29" s="126">
        <v>0</v>
      </c>
      <c r="AA29" s="126">
        <v>0</v>
      </c>
    </row>
    <row r="30" spans="1:28" ht="15.75" thickBot="1" x14ac:dyDescent="0.3">
      <c r="A30" s="139">
        <v>12</v>
      </c>
      <c r="B30" s="139">
        <v>12</v>
      </c>
      <c r="C30" s="139" t="s">
        <v>303</v>
      </c>
      <c r="D30" s="139">
        <v>0</v>
      </c>
      <c r="E30" s="139">
        <v>1</v>
      </c>
      <c r="F30" s="139">
        <v>1</v>
      </c>
      <c r="G30" s="139">
        <v>1372</v>
      </c>
      <c r="H30" s="139">
        <v>2.02</v>
      </c>
      <c r="I30" s="139">
        <v>0.95</v>
      </c>
      <c r="J30" s="139">
        <v>2256.3000000000002</v>
      </c>
      <c r="K30" s="139">
        <v>0</v>
      </c>
      <c r="L30" s="139">
        <v>90</v>
      </c>
      <c r="M30" s="139"/>
      <c r="N30" s="139" t="s">
        <v>50</v>
      </c>
      <c r="O30" s="139">
        <v>500</v>
      </c>
      <c r="P30" s="139">
        <v>0</v>
      </c>
      <c r="Q30" s="139" t="s">
        <v>140</v>
      </c>
      <c r="R30" s="139">
        <v>1</v>
      </c>
      <c r="S30" s="139" t="s">
        <v>121</v>
      </c>
      <c r="T30" s="139">
        <v>0</v>
      </c>
      <c r="U30" s="139">
        <v>0</v>
      </c>
      <c r="V30" s="139">
        <v>3411.4</v>
      </c>
      <c r="W30" s="139" t="s">
        <v>82</v>
      </c>
      <c r="X30" s="139" t="s">
        <v>99</v>
      </c>
      <c r="Y30" s="139">
        <v>0</v>
      </c>
      <c r="Z30" s="139">
        <v>0</v>
      </c>
      <c r="AA30" s="139">
        <v>0</v>
      </c>
    </row>
    <row r="32" spans="1:28" ht="15.75" thickBot="1" x14ac:dyDescent="0.3"/>
    <row r="33" spans="1:8" x14ac:dyDescent="0.25">
      <c r="B33" s="141" t="s">
        <v>29</v>
      </c>
      <c r="C33" s="142"/>
      <c r="D33" s="142"/>
      <c r="E33" s="142"/>
      <c r="F33" s="142"/>
      <c r="G33" s="142"/>
      <c r="H33" s="143"/>
    </row>
    <row r="34" spans="1:8" ht="15.75" thickBot="1" x14ac:dyDescent="0.3">
      <c r="B34" s="10" t="s">
        <v>1</v>
      </c>
      <c r="C34" s="11" t="s">
        <v>12</v>
      </c>
      <c r="D34" s="11" t="s">
        <v>13</v>
      </c>
      <c r="E34" s="11" t="s">
        <v>14</v>
      </c>
      <c r="F34" s="11" t="s">
        <v>15</v>
      </c>
      <c r="G34" s="11" t="s">
        <v>16</v>
      </c>
      <c r="H34" s="12" t="s">
        <v>17</v>
      </c>
    </row>
    <row r="35" spans="1:8" x14ac:dyDescent="0.25">
      <c r="A35">
        <v>1</v>
      </c>
      <c r="B35" s="92">
        <v>1</v>
      </c>
      <c r="C35" s="84">
        <v>0.8</v>
      </c>
      <c r="D35" s="84">
        <v>9.81</v>
      </c>
      <c r="E35" s="84">
        <v>1</v>
      </c>
      <c r="F35" s="84">
        <v>1</v>
      </c>
      <c r="G35" s="84">
        <v>210000</v>
      </c>
      <c r="H35" s="38">
        <v>77.5</v>
      </c>
    </row>
    <row r="36" spans="1:8" x14ac:dyDescent="0.25">
      <c r="A36">
        <v>2</v>
      </c>
      <c r="B36" s="3"/>
      <c r="C36" s="4"/>
      <c r="D36" s="4"/>
      <c r="E36" s="4"/>
      <c r="F36" s="4"/>
      <c r="G36" s="4"/>
      <c r="H36" s="5"/>
    </row>
    <row r="37" spans="1:8" x14ac:dyDescent="0.25">
      <c r="A37">
        <v>3</v>
      </c>
      <c r="B37" s="3"/>
      <c r="C37" s="4"/>
      <c r="D37" s="4"/>
      <c r="E37" s="4"/>
      <c r="F37" s="4"/>
      <c r="G37" s="4"/>
      <c r="H37" s="5"/>
    </row>
    <row r="38" spans="1:8" x14ac:dyDescent="0.25">
      <c r="A38">
        <v>4</v>
      </c>
      <c r="B38" s="3"/>
      <c r="C38" s="4"/>
      <c r="D38" s="4"/>
      <c r="E38" s="4"/>
      <c r="F38" s="4"/>
      <c r="G38" s="4"/>
      <c r="H38" s="5"/>
    </row>
    <row r="39" spans="1:8" x14ac:dyDescent="0.25">
      <c r="A39">
        <v>5</v>
      </c>
      <c r="B39" s="3"/>
      <c r="C39" s="4"/>
      <c r="D39" s="4"/>
      <c r="E39" s="4"/>
      <c r="F39" s="4"/>
      <c r="G39" s="4"/>
      <c r="H39" s="5"/>
    </row>
    <row r="40" spans="1:8" x14ac:dyDescent="0.25">
      <c r="A40">
        <v>6</v>
      </c>
      <c r="B40" s="3"/>
      <c r="C40" s="4"/>
      <c r="D40" s="4"/>
      <c r="E40" s="4"/>
      <c r="F40" s="4"/>
      <c r="G40" s="4"/>
      <c r="H40" s="5"/>
    </row>
    <row r="41" spans="1:8" x14ac:dyDescent="0.25">
      <c r="A41">
        <v>7</v>
      </c>
      <c r="B41" s="3"/>
      <c r="C41" s="4"/>
      <c r="D41" s="4"/>
      <c r="E41" s="4"/>
      <c r="F41" s="4"/>
      <c r="G41" s="4"/>
      <c r="H41" s="5"/>
    </row>
    <row r="42" spans="1:8" x14ac:dyDescent="0.25">
      <c r="A42">
        <v>8</v>
      </c>
      <c r="B42" s="3"/>
      <c r="C42" s="4"/>
      <c r="D42" s="4"/>
      <c r="E42" s="4"/>
      <c r="F42" s="4"/>
      <c r="G42" s="4"/>
      <c r="H42" s="5"/>
    </row>
    <row r="43" spans="1:8" x14ac:dyDescent="0.25">
      <c r="A43">
        <v>9</v>
      </c>
      <c r="B43" s="3"/>
      <c r="C43" s="4"/>
      <c r="D43" s="4"/>
      <c r="E43" s="4"/>
      <c r="F43" s="4"/>
      <c r="G43" s="4"/>
      <c r="H43" s="5"/>
    </row>
    <row r="44" spans="1:8" x14ac:dyDescent="0.25">
      <c r="A44">
        <v>10</v>
      </c>
      <c r="B44" s="3"/>
      <c r="C44" s="4"/>
      <c r="D44" s="4"/>
      <c r="E44" s="4"/>
      <c r="F44" s="4"/>
      <c r="G44" s="4"/>
      <c r="H44" s="5"/>
    </row>
    <row r="45" spans="1:8" x14ac:dyDescent="0.25">
      <c r="A45">
        <v>11</v>
      </c>
      <c r="B45" s="3"/>
      <c r="C45" s="4"/>
      <c r="D45" s="4"/>
      <c r="E45" s="4"/>
      <c r="F45" s="4"/>
      <c r="G45" s="4"/>
      <c r="H45" s="5"/>
    </row>
    <row r="46" spans="1:8" ht="15.75" thickBot="1" x14ac:dyDescent="0.3">
      <c r="A46">
        <v>12</v>
      </c>
      <c r="B46" s="6"/>
      <c r="C46" s="7"/>
      <c r="D46" s="7"/>
      <c r="E46" s="7"/>
      <c r="F46" s="7"/>
      <c r="G46" s="7"/>
      <c r="H46" s="8"/>
    </row>
    <row r="48" spans="1:8" ht="15.75" thickBot="1" x14ac:dyDescent="0.3"/>
    <row r="49" spans="2:3" x14ac:dyDescent="0.25">
      <c r="B49" s="33" t="s">
        <v>150</v>
      </c>
      <c r="C49" s="34"/>
    </row>
    <row r="50" spans="2:3" ht="15.75" thickBot="1" x14ac:dyDescent="0.3">
      <c r="B50" s="10" t="s">
        <v>103</v>
      </c>
      <c r="C50" s="12" t="s">
        <v>151</v>
      </c>
    </row>
    <row r="51" spans="2:3" x14ac:dyDescent="0.25">
      <c r="B51" s="13">
        <v>1</v>
      </c>
      <c r="C51" s="2">
        <v>0.1</v>
      </c>
    </row>
    <row r="52" spans="2:3" x14ac:dyDescent="0.25">
      <c r="B52" s="3">
        <v>2</v>
      </c>
      <c r="C52" s="5">
        <v>0.2</v>
      </c>
    </row>
    <row r="53" spans="2:3" x14ac:dyDescent="0.25">
      <c r="B53" s="3">
        <v>3</v>
      </c>
      <c r="C53" s="5">
        <v>0.3</v>
      </c>
    </row>
    <row r="54" spans="2:3" x14ac:dyDescent="0.25">
      <c r="B54" s="3">
        <v>4</v>
      </c>
      <c r="C54" s="5">
        <v>0.4</v>
      </c>
    </row>
    <row r="55" spans="2:3" x14ac:dyDescent="0.25">
      <c r="B55" s="3">
        <v>5</v>
      </c>
      <c r="C55" s="5">
        <v>0.5</v>
      </c>
    </row>
    <row r="56" spans="2:3" x14ac:dyDescent="0.25">
      <c r="B56" s="3">
        <v>6</v>
      </c>
      <c r="C56" s="5">
        <v>0.6</v>
      </c>
    </row>
    <row r="57" spans="2:3" x14ac:dyDescent="0.25">
      <c r="B57" s="3">
        <v>7</v>
      </c>
      <c r="C57" s="5">
        <v>0.7</v>
      </c>
    </row>
    <row r="58" spans="2:3" x14ac:dyDescent="0.25">
      <c r="B58" s="3">
        <v>8</v>
      </c>
      <c r="C58" s="5">
        <v>0.8</v>
      </c>
    </row>
    <row r="59" spans="2:3" x14ac:dyDescent="0.25">
      <c r="B59" s="3">
        <v>9</v>
      </c>
      <c r="C59" s="5">
        <v>0.9</v>
      </c>
    </row>
    <row r="60" spans="2:3" x14ac:dyDescent="0.25">
      <c r="B60" s="3">
        <v>10</v>
      </c>
      <c r="C60" s="5">
        <v>0.95</v>
      </c>
    </row>
    <row r="61" spans="2:3" x14ac:dyDescent="0.25">
      <c r="B61" s="3"/>
      <c r="C61" s="5"/>
    </row>
    <row r="62" spans="2:3" x14ac:dyDescent="0.25">
      <c r="B62" s="3"/>
      <c r="C62" s="5"/>
    </row>
    <row r="63" spans="2:3" x14ac:dyDescent="0.25">
      <c r="B63" s="3"/>
      <c r="C63" s="5"/>
    </row>
    <row r="64" spans="2:3" x14ac:dyDescent="0.25">
      <c r="B64" s="3"/>
      <c r="C64" s="5"/>
    </row>
    <row r="65" spans="2:3" x14ac:dyDescent="0.25">
      <c r="B65" s="3"/>
      <c r="C65" s="5"/>
    </row>
    <row r="66" spans="2:3" x14ac:dyDescent="0.25">
      <c r="B66" s="3"/>
      <c r="C66" s="5"/>
    </row>
    <row r="67" spans="2:3" ht="15.75" thickBot="1" x14ac:dyDescent="0.3">
      <c r="B67" s="6"/>
      <c r="C67" s="8"/>
    </row>
  </sheetData>
  <mergeCells count="7">
    <mergeCell ref="B33:H33"/>
    <mergeCell ref="AV3:BF3"/>
    <mergeCell ref="I2:J2"/>
    <mergeCell ref="L2:M2"/>
    <mergeCell ref="I8:J8"/>
    <mergeCell ref="I11:J11"/>
    <mergeCell ref="L8:M8"/>
  </mergeCells>
  <dataValidations count="4">
    <dataValidation type="list" allowBlank="1" showInputMessage="1" showErrorMessage="1" sqref="X20:X26 X30" xr:uid="{3900C4C6-43F3-4DF6-8675-9B5D9868FF8C}">
      <formula1>"Not Applied, IHC S-1200, IHC S-2000, IHC S-4000"</formula1>
    </dataValidation>
    <dataValidation type="list" allowBlank="1" showInputMessage="1" showErrorMessage="1" sqref="X19 X27:X29" xr:uid="{6CCC0A35-6707-47E0-BBCE-DF3BF7CD2ABA}">
      <formula1>"Not Applied,IHC S-1200,IHC S-2000,IHC S-4000"</formula1>
    </dataValidation>
    <dataValidation type="list" allowBlank="1" showInputMessage="1" showErrorMessage="1" sqref="W19:W30" xr:uid="{0A6E4592-A1B3-4934-9B92-F44984C26EB1}">
      <formula1>"LB,UB,BE,LB/UB"</formula1>
    </dataValidation>
    <dataValidation type="list" allowBlank="1" showInputMessage="1" showErrorMessage="1" sqref="S19:S30" xr:uid="{568B7630-D0D0-439A-8DC0-67AFD922C505}">
      <formula1>"Normal,Acceleration,Force,Displacement,Velocity"</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dimension ref="A4:AS24"/>
  <sheetViews>
    <sheetView zoomScale="70" zoomScaleNormal="70" workbookViewId="0">
      <pane xSplit="13" ySplit="5" topLeftCell="N6" activePane="bottomRight" state="frozen"/>
      <selection activeCell="C39" sqref="C39:C40"/>
      <selection pane="topRight" activeCell="C39" sqref="C39:C40"/>
      <selection pane="bottomLeft" activeCell="C39" sqref="C39:C40"/>
      <selection pane="bottomRight" activeCell="C39" sqref="C39:C40"/>
    </sheetView>
  </sheetViews>
  <sheetFormatPr defaultRowHeight="15" x14ac:dyDescent="0.25"/>
  <cols>
    <col min="1" max="1" width="12.42578125" bestFit="1" customWidth="1"/>
    <col min="2" max="4" width="12.42578125" customWidth="1"/>
    <col min="5" max="5" width="16.7109375" bestFit="1" customWidth="1"/>
    <col min="6" max="6" width="16.7109375" customWidth="1"/>
    <col min="8" max="8" width="13.85546875" bestFit="1" customWidth="1"/>
    <col min="9" max="9" width="22" bestFit="1" customWidth="1"/>
    <col min="10" max="10" width="17.7109375" bestFit="1" customWidth="1"/>
    <col min="13" max="13" width="9.140625" customWidth="1"/>
    <col min="14" max="14" width="18.140625" bestFit="1" customWidth="1"/>
    <col min="15" max="15" width="15.7109375" bestFit="1" customWidth="1"/>
  </cols>
  <sheetData>
    <row r="4" spans="1:45" ht="15.75" thickBot="1" x14ac:dyDescent="0.3"/>
    <row r="5" spans="1:45" ht="16.5" thickTop="1" thickBot="1" x14ac:dyDescent="0.3">
      <c r="A5" s="44" t="s">
        <v>125</v>
      </c>
      <c r="B5" s="45" t="s">
        <v>124</v>
      </c>
      <c r="C5" t="s">
        <v>179</v>
      </c>
      <c r="D5" t="s">
        <v>187</v>
      </c>
      <c r="E5" s="14" t="s">
        <v>180</v>
      </c>
      <c r="F5" s="32" t="s">
        <v>181</v>
      </c>
      <c r="G5" s="15" t="s">
        <v>182</v>
      </c>
      <c r="H5" s="15" t="s">
        <v>183</v>
      </c>
      <c r="I5" s="15" t="s">
        <v>184</v>
      </c>
      <c r="J5" s="15" t="s">
        <v>185</v>
      </c>
    </row>
    <row r="6" spans="1:45" x14ac:dyDescent="0.25">
      <c r="A6" s="46">
        <f>PROJ!B19</f>
        <v>1</v>
      </c>
      <c r="B6" s="47" t="str">
        <f>PROJ!C19</f>
        <v>NoiseSTR_4000</v>
      </c>
      <c r="C6">
        <v>1</v>
      </c>
      <c r="D6" s="51">
        <v>1</v>
      </c>
      <c r="E6" t="s">
        <v>284</v>
      </c>
      <c r="F6" s="31">
        <v>1</v>
      </c>
      <c r="G6">
        <v>1</v>
      </c>
      <c r="H6">
        <v>1</v>
      </c>
      <c r="I6">
        <v>11</v>
      </c>
      <c r="J6">
        <v>12</v>
      </c>
    </row>
    <row r="7" spans="1:45" x14ac:dyDescent="0.25">
      <c r="A7" s="46">
        <f>PROJ!B20</f>
        <v>2</v>
      </c>
      <c r="B7" s="47" t="str">
        <f>PROJ!C20</f>
        <v>Full_UB_4000</v>
      </c>
      <c r="C7">
        <v>0</v>
      </c>
      <c r="D7" s="51">
        <v>2</v>
      </c>
      <c r="E7" t="s">
        <v>186</v>
      </c>
      <c r="F7" s="31">
        <v>1</v>
      </c>
      <c r="G7">
        <v>1</v>
      </c>
      <c r="H7">
        <v>1</v>
      </c>
      <c r="I7">
        <v>11</v>
      </c>
      <c r="J7">
        <v>3</v>
      </c>
      <c r="AK7" s="3" t="s">
        <v>137</v>
      </c>
      <c r="AL7" s="4"/>
      <c r="AM7" s="4"/>
      <c r="AN7" s="4"/>
      <c r="AO7" s="4"/>
      <c r="AP7" s="4"/>
      <c r="AQ7" s="4"/>
      <c r="AR7" s="9" t="s">
        <v>100</v>
      </c>
      <c r="AS7" s="9"/>
    </row>
    <row r="8" spans="1:45" x14ac:dyDescent="0.25">
      <c r="A8" s="46">
        <f>PROJ!B21</f>
        <v>3</v>
      </c>
      <c r="B8" s="47" t="str">
        <f>PROJ!C21</f>
        <v>Full_UB_5500</v>
      </c>
      <c r="D8" s="51"/>
      <c r="F8" s="31"/>
      <c r="AK8" t="s">
        <v>138</v>
      </c>
      <c r="AR8" s="9" t="s">
        <v>100</v>
      </c>
    </row>
    <row r="9" spans="1:45" x14ac:dyDescent="0.25">
      <c r="A9" s="46">
        <f>PROJ!B22</f>
        <v>4</v>
      </c>
      <c r="B9" s="47" t="str">
        <f>PROJ!C22</f>
        <v>PileRun_UB</v>
      </c>
      <c r="D9" s="51"/>
      <c r="F9" s="31"/>
    </row>
    <row r="10" spans="1:45" x14ac:dyDescent="0.25">
      <c r="A10" s="46">
        <f>PROJ!B23</f>
        <v>5</v>
      </c>
      <c r="B10" s="47" t="str">
        <f>PROJ!C23</f>
        <v>PileRun_LB</v>
      </c>
      <c r="D10" s="51"/>
      <c r="F10" s="31"/>
    </row>
    <row r="11" spans="1:45" x14ac:dyDescent="0.25">
      <c r="A11" s="46">
        <f>PROJ!B24</f>
        <v>6</v>
      </c>
      <c r="B11" s="47" t="str">
        <f>PROJ!C24</f>
        <v>Entrapped_UB</v>
      </c>
      <c r="D11" s="51"/>
      <c r="F11" s="31"/>
    </row>
    <row r="12" spans="1:45" x14ac:dyDescent="0.25">
      <c r="A12" s="46">
        <f>PROJ!B25</f>
        <v>7</v>
      </c>
      <c r="B12" s="47" t="str">
        <f>PROJ!C25</f>
        <v>Breakdown_BE</v>
      </c>
      <c r="D12" s="51"/>
      <c r="F12" s="31"/>
    </row>
    <row r="13" spans="1:45" x14ac:dyDescent="0.25">
      <c r="A13" s="46">
        <f>PROJ!B26</f>
        <v>8</v>
      </c>
      <c r="B13" s="47" t="str">
        <f>PROJ!C26</f>
        <v>Entrapped_BE</v>
      </c>
      <c r="D13" s="51"/>
      <c r="F13" s="31"/>
    </row>
    <row r="14" spans="1:45" x14ac:dyDescent="0.25">
      <c r="A14" s="46">
        <f>PROJ!B27</f>
        <v>9</v>
      </c>
      <c r="B14" s="47" t="str">
        <f>PROJ!C27</f>
        <v>NoiseSTR_5500</v>
      </c>
      <c r="D14" s="51"/>
      <c r="F14" s="31"/>
    </row>
    <row r="15" spans="1:45" x14ac:dyDescent="0.25">
      <c r="A15" s="46">
        <v>10</v>
      </c>
      <c r="B15" s="47" t="str">
        <f>PROJ!C28</f>
        <v>NoiseSTR_ACC_SENSI</v>
      </c>
      <c r="D15" s="51"/>
      <c r="F15" s="31"/>
    </row>
    <row r="16" spans="1:45" x14ac:dyDescent="0.25">
      <c r="A16" s="46">
        <v>11</v>
      </c>
      <c r="B16" s="47" t="str">
        <f>PROJ!C29</f>
        <v>Fatigue_BLOW</v>
      </c>
      <c r="D16" s="51"/>
      <c r="F16" s="31"/>
    </row>
    <row r="17" spans="1:21" x14ac:dyDescent="0.25">
      <c r="A17" s="46">
        <v>12</v>
      </c>
      <c r="B17" s="47" t="str">
        <f>PROJ!C30</f>
        <v>Fatigue_STRESS</v>
      </c>
      <c r="D17" s="51"/>
      <c r="F17" s="31"/>
    </row>
    <row r="18" spans="1:21" x14ac:dyDescent="0.25">
      <c r="A18" s="46"/>
      <c r="B18" s="47"/>
      <c r="D18" s="51"/>
      <c r="F18" s="31"/>
    </row>
    <row r="19" spans="1:21" x14ac:dyDescent="0.25">
      <c r="A19" s="46"/>
      <c r="B19" s="47"/>
      <c r="U19" s="9"/>
    </row>
    <row r="20" spans="1:21" ht="15.75" thickBot="1" x14ac:dyDescent="0.3">
      <c r="A20" s="48"/>
      <c r="B20" s="47"/>
    </row>
    <row r="21" spans="1:21" ht="15.75" thickTop="1" x14ac:dyDescent="0.25"/>
    <row r="24" spans="1:21" x14ac:dyDescent="0.25">
      <c r="A24" s="50"/>
      <c r="B24" s="50"/>
      <c r="C24" s="50"/>
      <c r="D24" s="50"/>
    </row>
  </sheetData>
  <dataValidations count="1">
    <dataValidation type="list" allowBlank="1" showInputMessage="1" showErrorMessage="1" sqref="AR7:AS7 U7:V16 AR8 U6 U17:U19" xr:uid="{85412E51-BDBB-4523-9CA3-106A363443D5}">
      <formula1>"line,dash,circle,plus,dash dott"</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dimension ref="A3:AS39"/>
  <sheetViews>
    <sheetView workbookViewId="0">
      <pane xSplit="13" ySplit="5" topLeftCell="N6" activePane="bottomRight" state="frozen"/>
      <selection activeCell="C39" sqref="C39:C40"/>
      <selection pane="topRight" activeCell="C39" sqref="C39:C40"/>
      <selection pane="bottomLeft" activeCell="C39" sqref="C39:C40"/>
      <selection pane="bottomRight" activeCell="E23" sqref="E23"/>
    </sheetView>
  </sheetViews>
  <sheetFormatPr defaultRowHeight="15" x14ac:dyDescent="0.25"/>
  <cols>
    <col min="1" max="1" width="12.42578125" bestFit="1" customWidth="1"/>
    <col min="2" max="2" width="22.85546875" customWidth="1"/>
    <col min="3" max="4" width="12.42578125" customWidth="1"/>
    <col min="5" max="5" width="16.7109375" bestFit="1" customWidth="1"/>
    <col min="6" max="6" width="16.7109375" customWidth="1"/>
    <col min="13" max="13" width="5.85546875" customWidth="1"/>
    <col min="14" max="14" width="18.140625" bestFit="1" customWidth="1"/>
    <col min="15" max="15" width="15.7109375" bestFit="1" customWidth="1"/>
  </cols>
  <sheetData>
    <row r="3" spans="1:45" x14ac:dyDescent="0.25">
      <c r="E3">
        <v>1</v>
      </c>
      <c r="F3">
        <v>2</v>
      </c>
      <c r="G3">
        <v>3</v>
      </c>
      <c r="H3">
        <v>4</v>
      </c>
      <c r="I3">
        <v>5</v>
      </c>
      <c r="J3">
        <v>6</v>
      </c>
      <c r="K3">
        <v>7</v>
      </c>
      <c r="L3">
        <v>8</v>
      </c>
      <c r="M3">
        <v>9</v>
      </c>
      <c r="N3">
        <v>10</v>
      </c>
      <c r="O3">
        <v>11</v>
      </c>
      <c r="P3">
        <v>12</v>
      </c>
      <c r="Q3">
        <v>13</v>
      </c>
      <c r="R3">
        <v>14</v>
      </c>
      <c r="S3">
        <v>15</v>
      </c>
      <c r="T3">
        <v>16</v>
      </c>
      <c r="U3">
        <v>17</v>
      </c>
      <c r="V3">
        <v>18</v>
      </c>
      <c r="W3">
        <v>19</v>
      </c>
      <c r="X3">
        <v>20</v>
      </c>
      <c r="Y3">
        <v>21</v>
      </c>
      <c r="Z3">
        <v>22</v>
      </c>
      <c r="AA3">
        <v>23</v>
      </c>
    </row>
    <row r="4" spans="1:45" ht="15.75" thickBot="1" x14ac:dyDescent="0.3"/>
    <row r="5" spans="1:45" ht="16.5" thickTop="1" thickBot="1" x14ac:dyDescent="0.3">
      <c r="A5" s="44" t="s">
        <v>125</v>
      </c>
      <c r="B5" s="45" t="s">
        <v>124</v>
      </c>
      <c r="C5" t="s">
        <v>179</v>
      </c>
      <c r="D5" t="s">
        <v>142</v>
      </c>
      <c r="E5" s="14" t="s">
        <v>88</v>
      </c>
      <c r="F5" s="32" t="s">
        <v>93</v>
      </c>
      <c r="G5" s="147" t="s">
        <v>90</v>
      </c>
      <c r="H5" s="147"/>
      <c r="I5" s="147"/>
      <c r="J5" s="147"/>
      <c r="K5" s="147"/>
      <c r="L5" s="147"/>
      <c r="M5" s="147"/>
      <c r="N5" s="148" t="s">
        <v>92</v>
      </c>
      <c r="O5" s="147"/>
      <c r="P5" s="147"/>
      <c r="Q5" s="147"/>
      <c r="R5" s="147"/>
      <c r="S5" s="147"/>
      <c r="T5" s="149"/>
      <c r="U5" s="148" t="s">
        <v>98</v>
      </c>
      <c r="V5" s="147"/>
      <c r="W5" s="147"/>
      <c r="X5" s="147"/>
      <c r="Y5" s="147"/>
      <c r="Z5" s="147"/>
      <c r="AA5" s="149"/>
    </row>
    <row r="6" spans="1:45" ht="15.75" thickBot="1" x14ac:dyDescent="0.3">
      <c r="A6" s="46">
        <f>PROJ!B19</f>
        <v>1</v>
      </c>
      <c r="B6" s="1" t="str">
        <f>PROJ!C19</f>
        <v>NoiseSTR_4000</v>
      </c>
      <c r="C6">
        <v>0</v>
      </c>
      <c r="D6" s="51">
        <v>1</v>
      </c>
      <c r="E6" t="s">
        <v>94</v>
      </c>
      <c r="F6" s="31" t="s">
        <v>94</v>
      </c>
      <c r="G6" s="133">
        <v>1</v>
      </c>
      <c r="H6" s="133">
        <v>9</v>
      </c>
      <c r="M6" s="53"/>
      <c r="N6" s="138" t="s">
        <v>403</v>
      </c>
      <c r="O6" s="133" t="s">
        <v>402</v>
      </c>
      <c r="U6" s="9" t="s">
        <v>100</v>
      </c>
      <c r="V6" t="s">
        <v>101</v>
      </c>
    </row>
    <row r="7" spans="1:45" ht="15.75" thickBot="1" x14ac:dyDescent="0.3">
      <c r="A7" s="46">
        <f>PROJ!B20</f>
        <v>2</v>
      </c>
      <c r="B7" s="1" t="str">
        <f>PROJ!C20</f>
        <v>Full_UB_4000</v>
      </c>
      <c r="C7">
        <v>0</v>
      </c>
      <c r="D7" s="51">
        <v>2</v>
      </c>
      <c r="E7" t="s">
        <v>213</v>
      </c>
      <c r="F7" s="31" t="s">
        <v>95</v>
      </c>
      <c r="G7" s="134">
        <v>8</v>
      </c>
      <c r="H7" s="134">
        <v>6</v>
      </c>
      <c r="M7" s="54"/>
      <c r="N7" s="55" t="s">
        <v>86</v>
      </c>
      <c r="O7" s="55" t="s">
        <v>82</v>
      </c>
      <c r="P7" s="4"/>
      <c r="Q7" s="4"/>
      <c r="R7" s="4"/>
      <c r="S7" s="4"/>
      <c r="T7" s="4"/>
      <c r="U7" s="9" t="s">
        <v>100</v>
      </c>
      <c r="V7" t="s">
        <v>101</v>
      </c>
      <c r="AK7" s="3"/>
      <c r="AL7" s="4"/>
      <c r="AM7" s="4"/>
      <c r="AN7" s="4"/>
      <c r="AO7" s="4"/>
      <c r="AP7" s="4"/>
      <c r="AQ7" s="4"/>
      <c r="AR7" s="9"/>
      <c r="AS7" s="9"/>
    </row>
    <row r="8" spans="1:45" ht="15.75" thickBot="1" x14ac:dyDescent="0.3">
      <c r="A8" s="46">
        <f>PROJ!B21</f>
        <v>3</v>
      </c>
      <c r="B8" s="1" t="str">
        <f>PROJ!C21</f>
        <v>Full_UB_5500</v>
      </c>
      <c r="C8">
        <v>0</v>
      </c>
      <c r="D8" s="51">
        <v>3</v>
      </c>
      <c r="E8" t="s">
        <v>94</v>
      </c>
      <c r="F8" s="31" t="s">
        <v>94</v>
      </c>
      <c r="G8">
        <v>8</v>
      </c>
      <c r="H8">
        <v>6</v>
      </c>
      <c r="M8" s="54"/>
      <c r="N8" s="55" t="s">
        <v>86</v>
      </c>
      <c r="O8" s="55" t="s">
        <v>82</v>
      </c>
      <c r="P8" s="4"/>
      <c r="Q8" s="4"/>
      <c r="R8" s="4"/>
      <c r="S8" s="4"/>
      <c r="T8" s="4"/>
      <c r="U8" s="9" t="s">
        <v>100</v>
      </c>
      <c r="V8" t="s">
        <v>101</v>
      </c>
      <c r="AR8" s="9"/>
    </row>
    <row r="9" spans="1:45" ht="15.75" thickBot="1" x14ac:dyDescent="0.3">
      <c r="A9" s="46">
        <f>PROJ!B22</f>
        <v>4</v>
      </c>
      <c r="B9" s="1" t="str">
        <f>PROJ!C22</f>
        <v>PileRun_UB</v>
      </c>
      <c r="C9">
        <v>0</v>
      </c>
      <c r="D9" s="51">
        <v>4</v>
      </c>
      <c r="E9" t="s">
        <v>212</v>
      </c>
      <c r="F9" s="31" t="s">
        <v>96</v>
      </c>
      <c r="G9" s="133">
        <v>1</v>
      </c>
      <c r="H9" s="133">
        <v>9</v>
      </c>
      <c r="M9" s="54"/>
      <c r="N9" s="138" t="s">
        <v>403</v>
      </c>
      <c r="O9" s="133" t="s">
        <v>402</v>
      </c>
      <c r="P9" s="4"/>
      <c r="Q9" s="4"/>
      <c r="R9" s="4"/>
      <c r="S9" s="4"/>
      <c r="T9" s="4"/>
      <c r="U9" s="9" t="s">
        <v>100</v>
      </c>
      <c r="V9" t="s">
        <v>101</v>
      </c>
    </row>
    <row r="10" spans="1:45" ht="15.75" thickBot="1" x14ac:dyDescent="0.3">
      <c r="A10" s="46">
        <f>PROJ!B23</f>
        <v>5</v>
      </c>
      <c r="B10" s="1" t="str">
        <f>PROJ!C23</f>
        <v>PileRun_LB</v>
      </c>
      <c r="C10">
        <v>0</v>
      </c>
      <c r="D10" s="51">
        <v>5</v>
      </c>
      <c r="E10" t="s">
        <v>212</v>
      </c>
      <c r="F10" s="31" t="s">
        <v>96</v>
      </c>
      <c r="G10">
        <v>1</v>
      </c>
      <c r="M10" s="54"/>
      <c r="N10" s="55" t="s">
        <v>386</v>
      </c>
      <c r="O10" s="55"/>
      <c r="P10" s="4"/>
      <c r="Q10" s="4"/>
      <c r="R10" s="4"/>
      <c r="S10" s="4"/>
      <c r="T10" s="4"/>
      <c r="U10" s="9" t="s">
        <v>100</v>
      </c>
    </row>
    <row r="11" spans="1:45" ht="15.75" thickBot="1" x14ac:dyDescent="0.3">
      <c r="A11" s="46">
        <f>PROJ!B24</f>
        <v>6</v>
      </c>
      <c r="B11" s="1" t="str">
        <f>PROJ!C24</f>
        <v>Entrapped_UB</v>
      </c>
      <c r="C11" s="85">
        <v>0</v>
      </c>
      <c r="D11" s="86">
        <v>6</v>
      </c>
      <c r="E11" s="85" t="s">
        <v>91</v>
      </c>
      <c r="F11" s="87" t="s">
        <v>97</v>
      </c>
      <c r="G11" s="85">
        <v>7</v>
      </c>
      <c r="H11" s="85">
        <v>8</v>
      </c>
      <c r="M11" s="54"/>
      <c r="N11" s="55" t="s">
        <v>131</v>
      </c>
      <c r="O11" s="4" t="s">
        <v>178</v>
      </c>
      <c r="P11" s="4"/>
      <c r="Q11" s="4"/>
      <c r="R11" s="4"/>
      <c r="S11" s="4"/>
      <c r="T11" s="4"/>
      <c r="U11" s="9" t="s">
        <v>101</v>
      </c>
      <c r="V11" t="s">
        <v>100</v>
      </c>
    </row>
    <row r="12" spans="1:45" ht="15.75" thickBot="1" x14ac:dyDescent="0.3">
      <c r="A12" s="46">
        <f>PROJ!B25</f>
        <v>7</v>
      </c>
      <c r="B12" s="1" t="str">
        <f>PROJ!C25</f>
        <v>Breakdown_BE</v>
      </c>
      <c r="C12" s="85">
        <v>0</v>
      </c>
      <c r="D12" s="86">
        <v>7</v>
      </c>
      <c r="E12" s="85" t="s">
        <v>130</v>
      </c>
      <c r="F12" s="87" t="s">
        <v>97</v>
      </c>
      <c r="G12" s="85">
        <v>4</v>
      </c>
      <c r="H12" s="85">
        <v>3</v>
      </c>
      <c r="M12" s="54"/>
      <c r="N12" s="55" t="s">
        <v>131</v>
      </c>
      <c r="O12" s="4" t="s">
        <v>178</v>
      </c>
      <c r="P12" s="4"/>
      <c r="Q12" s="4"/>
      <c r="R12" s="4"/>
      <c r="S12" s="4"/>
      <c r="T12" s="4"/>
      <c r="U12" s="9" t="s">
        <v>101</v>
      </c>
      <c r="V12" t="s">
        <v>100</v>
      </c>
    </row>
    <row r="13" spans="1:45" ht="15.75" thickBot="1" x14ac:dyDescent="0.3">
      <c r="A13" s="46">
        <f>PROJ!B26</f>
        <v>8</v>
      </c>
      <c r="B13" s="1" t="str">
        <f>PROJ!C26</f>
        <v>Entrapped_BE</v>
      </c>
      <c r="C13">
        <v>0</v>
      </c>
      <c r="D13" s="51">
        <v>8</v>
      </c>
      <c r="E13" t="s">
        <v>129</v>
      </c>
      <c r="F13" s="31" t="s">
        <v>95</v>
      </c>
      <c r="G13">
        <v>9</v>
      </c>
      <c r="M13" s="54"/>
      <c r="N13" s="55" t="s">
        <v>196</v>
      </c>
      <c r="O13" s="55"/>
      <c r="P13" s="4"/>
      <c r="Q13" s="4"/>
      <c r="R13" s="4"/>
      <c r="S13" s="4"/>
      <c r="T13" s="4"/>
      <c r="U13" s="9" t="s">
        <v>100</v>
      </c>
    </row>
    <row r="14" spans="1:45" ht="15.75" thickBot="1" x14ac:dyDescent="0.3">
      <c r="A14" s="46">
        <f>PROJ!B27</f>
        <v>9</v>
      </c>
      <c r="B14" s="1" t="str">
        <f>PROJ!C27</f>
        <v>NoiseSTR_5500</v>
      </c>
      <c r="C14">
        <v>0</v>
      </c>
      <c r="D14" s="51">
        <v>9</v>
      </c>
      <c r="E14" t="s">
        <v>143</v>
      </c>
      <c r="F14" s="31" t="s">
        <v>95</v>
      </c>
      <c r="G14" s="133">
        <v>1</v>
      </c>
      <c r="H14" s="133">
        <v>9</v>
      </c>
      <c r="M14" s="54"/>
      <c r="N14" s="138" t="s">
        <v>403</v>
      </c>
      <c r="O14" s="133" t="s">
        <v>402</v>
      </c>
      <c r="P14" s="4"/>
      <c r="Q14" s="4"/>
      <c r="R14" s="4"/>
      <c r="S14" s="4"/>
      <c r="T14" s="4"/>
      <c r="U14" s="9" t="s">
        <v>100</v>
      </c>
      <c r="V14" t="s">
        <v>101</v>
      </c>
    </row>
    <row r="15" spans="1:45" ht="15.75" thickBot="1" x14ac:dyDescent="0.3">
      <c r="A15" s="46">
        <v>10</v>
      </c>
      <c r="B15" s="1" t="str">
        <f>PROJ!C28</f>
        <v>NoiseSTR_ACC_SENSI</v>
      </c>
      <c r="C15">
        <v>0</v>
      </c>
      <c r="D15" s="51">
        <v>10</v>
      </c>
      <c r="E15" t="s">
        <v>128</v>
      </c>
      <c r="F15" s="31" t="s">
        <v>9</v>
      </c>
      <c r="G15">
        <v>8</v>
      </c>
      <c r="M15" s="54"/>
      <c r="N15" s="55" t="s">
        <v>387</v>
      </c>
      <c r="O15" s="55"/>
      <c r="P15" s="4"/>
      <c r="Q15" s="4"/>
      <c r="R15" s="4"/>
      <c r="S15" s="4"/>
      <c r="T15" s="4"/>
      <c r="U15" s="9" t="s">
        <v>100</v>
      </c>
    </row>
    <row r="16" spans="1:45" ht="15.75" thickBot="1" x14ac:dyDescent="0.3">
      <c r="A16" s="46">
        <v>11</v>
      </c>
      <c r="B16" s="1" t="str">
        <f>PROJ!C29</f>
        <v>Fatigue_BLOW</v>
      </c>
      <c r="C16">
        <v>0</v>
      </c>
      <c r="D16" s="51">
        <v>11</v>
      </c>
      <c r="E16" t="s">
        <v>139</v>
      </c>
      <c r="F16" s="31" t="s">
        <v>95</v>
      </c>
      <c r="G16">
        <v>5</v>
      </c>
      <c r="H16">
        <v>6</v>
      </c>
      <c r="M16" s="54"/>
      <c r="N16" s="55" t="s">
        <v>122</v>
      </c>
      <c r="O16" s="4" t="s">
        <v>82</v>
      </c>
      <c r="P16" s="4"/>
      <c r="Q16" s="4"/>
      <c r="R16" s="4"/>
      <c r="S16" s="4"/>
      <c r="T16" s="4"/>
      <c r="U16" s="9" t="s">
        <v>101</v>
      </c>
      <c r="V16" t="s">
        <v>100</v>
      </c>
    </row>
    <row r="17" spans="1:21" x14ac:dyDescent="0.25">
      <c r="A17" s="46">
        <v>12</v>
      </c>
      <c r="B17" s="1" t="str">
        <f>PROJ!C30</f>
        <v>Fatigue_STRESS</v>
      </c>
      <c r="C17">
        <v>0</v>
      </c>
      <c r="D17" s="51">
        <v>12</v>
      </c>
      <c r="E17" t="s">
        <v>126</v>
      </c>
      <c r="F17" s="31" t="s">
        <v>94</v>
      </c>
      <c r="G17">
        <v>8</v>
      </c>
      <c r="M17" s="54"/>
      <c r="N17" s="55" t="s">
        <v>86</v>
      </c>
      <c r="U17" s="9" t="s">
        <v>100</v>
      </c>
    </row>
    <row r="18" spans="1:21" x14ac:dyDescent="0.25">
      <c r="A18" s="46"/>
      <c r="B18" s="47"/>
      <c r="C18">
        <v>0</v>
      </c>
      <c r="D18" s="51">
        <v>13</v>
      </c>
      <c r="E18" t="s">
        <v>144</v>
      </c>
      <c r="F18" s="31" t="s">
        <v>94</v>
      </c>
      <c r="G18">
        <v>3</v>
      </c>
      <c r="M18" s="54"/>
      <c r="N18" s="56" t="s">
        <v>82</v>
      </c>
      <c r="U18" s="9" t="s">
        <v>100</v>
      </c>
    </row>
    <row r="19" spans="1:21" x14ac:dyDescent="0.25">
      <c r="A19" s="46"/>
      <c r="B19" s="47"/>
      <c r="U19" s="9"/>
    </row>
    <row r="20" spans="1:21" ht="15.75" thickBot="1" x14ac:dyDescent="0.3">
      <c r="A20" s="48"/>
      <c r="B20" s="49"/>
    </row>
    <row r="21" spans="1:21" ht="15.75" thickTop="1" x14ac:dyDescent="0.25"/>
    <row r="24" spans="1:21" x14ac:dyDescent="0.25">
      <c r="A24" s="50" t="s">
        <v>141</v>
      </c>
      <c r="B24" s="50"/>
      <c r="C24" s="50"/>
      <c r="D24" s="50"/>
    </row>
    <row r="25" spans="1:21" x14ac:dyDescent="0.25">
      <c r="A25">
        <v>1</v>
      </c>
      <c r="B25" t="s">
        <v>136</v>
      </c>
    </row>
    <row r="26" spans="1:21" x14ac:dyDescent="0.25">
      <c r="A26">
        <v>2</v>
      </c>
      <c r="B26" t="s">
        <v>89</v>
      </c>
    </row>
    <row r="27" spans="1:21" x14ac:dyDescent="0.25">
      <c r="A27">
        <v>3</v>
      </c>
      <c r="B27" t="s">
        <v>94</v>
      </c>
    </row>
    <row r="28" spans="1:21" x14ac:dyDescent="0.25">
      <c r="A28">
        <v>4</v>
      </c>
      <c r="B28" t="s">
        <v>212</v>
      </c>
    </row>
    <row r="29" spans="1:21" x14ac:dyDescent="0.25">
      <c r="A29">
        <v>5</v>
      </c>
      <c r="B29" t="s">
        <v>127</v>
      </c>
    </row>
    <row r="30" spans="1:21" x14ac:dyDescent="0.25">
      <c r="A30">
        <v>6</v>
      </c>
      <c r="B30" t="s">
        <v>91</v>
      </c>
    </row>
    <row r="31" spans="1:21" x14ac:dyDescent="0.25">
      <c r="A31">
        <v>7</v>
      </c>
      <c r="B31" t="s">
        <v>130</v>
      </c>
    </row>
    <row r="32" spans="1:21" x14ac:dyDescent="0.25">
      <c r="A32">
        <v>8</v>
      </c>
      <c r="B32" t="s">
        <v>213</v>
      </c>
    </row>
    <row r="33" spans="1:2" x14ac:dyDescent="0.25">
      <c r="A33">
        <v>9</v>
      </c>
      <c r="B33" t="s">
        <v>143</v>
      </c>
    </row>
    <row r="34" spans="1:2" x14ac:dyDescent="0.25">
      <c r="A34">
        <v>10</v>
      </c>
      <c r="B34" t="s">
        <v>128</v>
      </c>
    </row>
    <row r="35" spans="1:2" x14ac:dyDescent="0.25">
      <c r="A35">
        <v>11</v>
      </c>
      <c r="B35" t="s">
        <v>139</v>
      </c>
    </row>
    <row r="36" spans="1:2" x14ac:dyDescent="0.25">
      <c r="A36">
        <v>12</v>
      </c>
      <c r="B36" t="s">
        <v>126</v>
      </c>
    </row>
    <row r="37" spans="1:2" x14ac:dyDescent="0.25">
      <c r="A37">
        <v>13</v>
      </c>
      <c r="B37" t="s">
        <v>144</v>
      </c>
    </row>
    <row r="38" spans="1:2" x14ac:dyDescent="0.25">
      <c r="A38">
        <v>14</v>
      </c>
      <c r="B38" t="s">
        <v>148</v>
      </c>
    </row>
    <row r="39" spans="1:2" x14ac:dyDescent="0.25">
      <c r="A39">
        <v>15</v>
      </c>
    </row>
  </sheetData>
  <mergeCells count="3">
    <mergeCell ref="G5:M5"/>
    <mergeCell ref="N5:T5"/>
    <mergeCell ref="U5:AA5"/>
  </mergeCells>
  <dataValidations count="5">
    <dataValidation type="list" allowBlank="1" showInputMessage="1" showErrorMessage="1" sqref="F13:F18" xr:uid="{A0F243FA-6754-45A6-9279-C58FE865E29C}">
      <formula1>"SRD,Blow Count, Stress, Fatigue,CPT"</formula1>
    </dataValidation>
    <dataValidation type="list" allowBlank="1" showInputMessage="1" showErrorMessage="1" sqref="AR7:AS7 U17:U19 AR8 U6 U7:V16" xr:uid="{D1D538C5-918F-4145-AEBD-2EAFC8CC9DD1}">
      <formula1>"line,dash,circle,plus,dash dott"</formula1>
    </dataValidation>
    <dataValidation type="list" allowBlank="1" showInputMessage="1" showErrorMessage="1" sqref="F6:F12" xr:uid="{9EF4F000-8108-4C18-865A-41563FCFEA85}">
      <formula1>"SRD,Blow Count, Stress, Fatigue"</formula1>
    </dataValidation>
    <dataValidation type="list" allowBlank="1" showInputMessage="1" showErrorMessage="1" sqref="E6:E16" xr:uid="{5694C676-8CBE-408B-8558-601963CCE2EF}">
      <formula1>$B$25:$B$35</formula1>
    </dataValidation>
    <dataValidation type="list" allowBlank="1" showInputMessage="1" showErrorMessage="1" sqref="E17:E18" xr:uid="{4E959F5D-A497-4E19-A0E9-63F9BCBB82D7}">
      <formula1>$B$25:$B$37</formula1>
    </dataValidation>
  </dataValidation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dimension ref="B1:W36"/>
  <sheetViews>
    <sheetView workbookViewId="0">
      <selection activeCell="C39" sqref="C39:C40"/>
    </sheetView>
  </sheetViews>
  <sheetFormatPr defaultRowHeight="15" x14ac:dyDescent="0.25"/>
  <cols>
    <col min="2" max="2" width="25.28515625"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22" t="s">
        <v>54</v>
      </c>
      <c r="C2" s="25" t="s">
        <v>102</v>
      </c>
      <c r="K2" s="14" t="s">
        <v>80</v>
      </c>
      <c r="L2" s="15" t="s">
        <v>81</v>
      </c>
      <c r="M2" s="15" t="s">
        <v>166</v>
      </c>
      <c r="N2" s="15" t="s">
        <v>167</v>
      </c>
      <c r="O2" s="15" t="s">
        <v>168</v>
      </c>
      <c r="P2" s="15" t="s">
        <v>169</v>
      </c>
      <c r="Q2" s="15" t="s">
        <v>170</v>
      </c>
      <c r="R2" s="15" t="s">
        <v>117</v>
      </c>
      <c r="S2" s="15" t="s">
        <v>118</v>
      </c>
      <c r="T2" s="15" t="s">
        <v>119</v>
      </c>
      <c r="U2" s="21" t="s">
        <v>120</v>
      </c>
      <c r="V2" s="21" t="s">
        <v>200</v>
      </c>
      <c r="W2" s="21" t="s">
        <v>201</v>
      </c>
    </row>
    <row r="3" spans="2:23" ht="15.75" thickBot="1" x14ac:dyDescent="0.3">
      <c r="B3" s="23" t="s">
        <v>55</v>
      </c>
      <c r="C3" s="26" t="s">
        <v>69</v>
      </c>
      <c r="K3" s="28">
        <v>1</v>
      </c>
      <c r="L3" s="29">
        <v>1</v>
      </c>
      <c r="M3" s="29">
        <v>0</v>
      </c>
      <c r="N3" s="29">
        <v>1</v>
      </c>
      <c r="O3" s="29">
        <v>1</v>
      </c>
      <c r="P3" s="29">
        <v>1</v>
      </c>
      <c r="Q3" s="29">
        <v>0</v>
      </c>
      <c r="R3" s="29">
        <v>0</v>
      </c>
      <c r="S3" s="29">
        <v>0</v>
      </c>
      <c r="T3" s="29">
        <v>0</v>
      </c>
      <c r="U3" s="30">
        <v>0</v>
      </c>
      <c r="V3" s="30">
        <v>1</v>
      </c>
      <c r="W3" s="30">
        <v>1</v>
      </c>
    </row>
    <row r="4" spans="2:23" x14ac:dyDescent="0.25">
      <c r="B4" s="23" t="s">
        <v>56</v>
      </c>
      <c r="C4" s="26" t="s">
        <v>207</v>
      </c>
    </row>
    <row r="5" spans="2:23" x14ac:dyDescent="0.25">
      <c r="B5" s="23" t="s">
        <v>57</v>
      </c>
      <c r="C5" s="26"/>
    </row>
    <row r="6" spans="2:23" x14ac:dyDescent="0.25">
      <c r="B6" s="23" t="s">
        <v>58</v>
      </c>
      <c r="C6" s="26"/>
    </row>
    <row r="7" spans="2:23" x14ac:dyDescent="0.25">
      <c r="B7" s="23" t="s">
        <v>59</v>
      </c>
      <c r="C7" s="26" t="s">
        <v>202</v>
      </c>
    </row>
    <row r="8" spans="2:23" x14ac:dyDescent="0.25">
      <c r="B8" s="23" t="s">
        <v>60</v>
      </c>
      <c r="C8" s="26" t="s">
        <v>70</v>
      </c>
    </row>
    <row r="9" spans="2:23" ht="15.75" thickBot="1" x14ac:dyDescent="0.3">
      <c r="B9" s="24" t="s">
        <v>61</v>
      </c>
      <c r="C9" s="27" t="s">
        <v>199</v>
      </c>
    </row>
    <row r="10" spans="2:23" x14ac:dyDescent="0.25">
      <c r="B10" s="20"/>
    </row>
    <row r="11" spans="2:23" x14ac:dyDescent="0.25">
      <c r="B11" s="20"/>
    </row>
    <row r="12" spans="2:23" x14ac:dyDescent="0.25">
      <c r="B12" s="20"/>
    </row>
    <row r="13" spans="2:23" x14ac:dyDescent="0.25">
      <c r="B13" s="20"/>
    </row>
    <row r="14" spans="2:23" x14ac:dyDescent="0.25">
      <c r="B14" s="20"/>
    </row>
    <row r="15" spans="2:23" ht="15.75" thickBot="1" x14ac:dyDescent="0.3">
      <c r="B15" t="s">
        <v>62</v>
      </c>
    </row>
    <row r="16" spans="2:23" ht="15.75" thickBot="1" x14ac:dyDescent="0.3">
      <c r="B16" s="14" t="s">
        <v>63</v>
      </c>
      <c r="C16" s="15" t="s">
        <v>64</v>
      </c>
      <c r="D16" s="15" t="s">
        <v>65</v>
      </c>
      <c r="E16" s="15" t="s">
        <v>66</v>
      </c>
      <c r="F16" s="15" t="s">
        <v>67</v>
      </c>
      <c r="G16" s="21" t="s">
        <v>68</v>
      </c>
    </row>
    <row r="17" spans="2:7" x14ac:dyDescent="0.25">
      <c r="B17" s="57" t="s">
        <v>206</v>
      </c>
      <c r="C17" s="58" t="s">
        <v>205</v>
      </c>
      <c r="D17" s="1" t="s">
        <v>203</v>
      </c>
      <c r="E17" s="1" t="s">
        <v>204</v>
      </c>
      <c r="F17" s="1" t="s">
        <v>197</v>
      </c>
      <c r="G17" s="2" t="s">
        <v>198</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Plots!E6:E16</xm:f>
          </x14:formula1>
          <xm:sqref>K4:K5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tabSelected="1" zoomScale="85" zoomScaleNormal="85" workbookViewId="0">
      <selection activeCell="M26" sqref="M26"/>
    </sheetView>
  </sheetViews>
  <sheetFormatPr defaultColWidth="8.7109375" defaultRowHeight="15" x14ac:dyDescent="0.25"/>
  <cols>
    <col min="1" max="3" width="8.7109375" style="134"/>
    <col min="4" max="4" width="12.42578125" style="134" customWidth="1"/>
    <col min="5" max="12" width="8.7109375" style="134"/>
    <col min="13" max="13" width="18.140625" style="134" bestFit="1" customWidth="1"/>
    <col min="14" max="19" width="8.7109375" style="134"/>
    <col min="20" max="20" width="17.140625" style="134" customWidth="1"/>
    <col min="21" max="21" width="12.5703125" style="134" bestFit="1" customWidth="1"/>
    <col min="22" max="22" width="13.140625" style="134" bestFit="1" customWidth="1"/>
    <col min="23" max="25" width="8.7109375" style="134"/>
    <col min="26" max="26" width="12" style="134" customWidth="1"/>
    <col min="27" max="28" width="8.7109375" style="134"/>
    <col min="29" max="29" width="12" style="134" customWidth="1"/>
    <col min="30" max="30" width="10.85546875" style="134" customWidth="1"/>
    <col min="31" max="31" width="14.42578125" style="134" customWidth="1"/>
    <col min="32" max="32" width="11.5703125" style="134" customWidth="1"/>
    <col min="33" max="16384" width="8.7109375" style="134"/>
  </cols>
  <sheetData>
    <row r="1" spans="2:33" s="35" customFormat="1" ht="54" customHeight="1" thickBot="1" x14ac:dyDescent="0.3">
      <c r="B1" s="166" t="s">
        <v>159</v>
      </c>
      <c r="C1" s="167" t="s">
        <v>160</v>
      </c>
      <c r="D1" s="169" t="s">
        <v>147</v>
      </c>
      <c r="E1" s="167" t="s">
        <v>146</v>
      </c>
      <c r="G1" s="166" t="s">
        <v>35</v>
      </c>
      <c r="H1" s="167" t="s">
        <v>31</v>
      </c>
      <c r="I1" s="169" t="s">
        <v>36</v>
      </c>
      <c r="J1" s="167" t="s">
        <v>72</v>
      </c>
      <c r="K1" s="36"/>
      <c r="L1" s="166" t="s">
        <v>77</v>
      </c>
      <c r="M1" s="167" t="s">
        <v>156</v>
      </c>
      <c r="N1" s="168" t="s">
        <v>192</v>
      </c>
      <c r="P1" s="150" t="s">
        <v>79</v>
      </c>
      <c r="Q1" s="151" t="s">
        <v>157</v>
      </c>
      <c r="R1" s="94" t="s">
        <v>158</v>
      </c>
      <c r="S1" s="164" t="s">
        <v>74</v>
      </c>
      <c r="T1" s="94" t="s">
        <v>75</v>
      </c>
      <c r="U1" s="151" t="s">
        <v>163</v>
      </c>
      <c r="V1" s="94" t="s">
        <v>164</v>
      </c>
      <c r="W1" s="151" t="s">
        <v>161</v>
      </c>
      <c r="X1" s="94" t="s">
        <v>162</v>
      </c>
      <c r="Y1" s="151" t="s">
        <v>78</v>
      </c>
      <c r="Z1" s="94" t="s">
        <v>165</v>
      </c>
      <c r="AA1" s="151" t="s">
        <v>18</v>
      </c>
      <c r="AB1" s="94" t="s">
        <v>19</v>
      </c>
      <c r="AC1" s="151" t="s">
        <v>83</v>
      </c>
      <c r="AD1" s="94" t="s">
        <v>84</v>
      </c>
      <c r="AE1" s="151" t="s">
        <v>105</v>
      </c>
      <c r="AF1" s="75" t="s">
        <v>208</v>
      </c>
      <c r="AG1" s="75" t="s">
        <v>217</v>
      </c>
    </row>
    <row r="2" spans="2:33" x14ac:dyDescent="0.25">
      <c r="B2" s="170">
        <v>3.5</v>
      </c>
      <c r="C2" s="173">
        <v>3.5</v>
      </c>
      <c r="D2" s="176">
        <v>12</v>
      </c>
      <c r="E2" s="173">
        <v>65</v>
      </c>
      <c r="G2" s="170">
        <v>0.215</v>
      </c>
      <c r="H2" s="173">
        <v>1.383</v>
      </c>
      <c r="I2" s="176" t="s">
        <v>188</v>
      </c>
      <c r="J2" s="173" t="s">
        <v>71</v>
      </c>
      <c r="K2" s="135"/>
      <c r="L2" s="170">
        <v>1</v>
      </c>
      <c r="M2" s="173">
        <v>0.1</v>
      </c>
      <c r="N2" s="179">
        <v>1</v>
      </c>
      <c r="P2" s="152">
        <v>1</v>
      </c>
      <c r="Q2" s="156">
        <v>0</v>
      </c>
      <c r="R2" s="160">
        <v>0.5</v>
      </c>
      <c r="S2" s="152" t="s">
        <v>214</v>
      </c>
      <c r="T2" s="182" t="s">
        <v>145</v>
      </c>
      <c r="U2" s="182">
        <v>0.5</v>
      </c>
      <c r="V2" s="182">
        <v>0.25</v>
      </c>
      <c r="W2" s="182">
        <v>2.5</v>
      </c>
      <c r="X2" s="182">
        <v>2.5</v>
      </c>
      <c r="Y2" s="182">
        <v>0</v>
      </c>
      <c r="Z2" s="182">
        <v>0</v>
      </c>
      <c r="AA2" s="182">
        <v>0</v>
      </c>
      <c r="AB2" s="182">
        <v>9</v>
      </c>
      <c r="AC2" s="182">
        <f>1/1.25</f>
        <v>0.8</v>
      </c>
      <c r="AD2" s="182">
        <v>1.25</v>
      </c>
      <c r="AE2" s="182">
        <f>IF(T2="Alm_Hamre_2018",1.5,369/102)</f>
        <v>3.6176470588235294</v>
      </c>
      <c r="AF2" s="182">
        <f>IF(S2="Clay",AC2,AD2)</f>
        <v>1.25</v>
      </c>
      <c r="AG2" s="182"/>
    </row>
    <row r="3" spans="2:33" x14ac:dyDescent="0.25">
      <c r="B3" s="171">
        <v>3.5</v>
      </c>
      <c r="C3" s="174">
        <v>3.5</v>
      </c>
      <c r="D3" s="177">
        <v>60</v>
      </c>
      <c r="E3" s="174">
        <v>50</v>
      </c>
      <c r="G3" s="171">
        <v>1.1000000000000001</v>
      </c>
      <c r="H3" s="174">
        <v>3</v>
      </c>
      <c r="I3" s="177" t="s">
        <v>189</v>
      </c>
      <c r="J3" s="174" t="s">
        <v>190</v>
      </c>
      <c r="K3" s="135"/>
      <c r="L3" s="171">
        <v>2</v>
      </c>
      <c r="M3" s="174">
        <v>3</v>
      </c>
      <c r="N3" s="180">
        <v>0</v>
      </c>
      <c r="P3" s="153">
        <v>2</v>
      </c>
      <c r="Q3" s="157">
        <f>R2</f>
        <v>0.5</v>
      </c>
      <c r="R3" s="161">
        <v>1.1000000000000001</v>
      </c>
      <c r="S3" s="153" t="s">
        <v>214</v>
      </c>
      <c r="T3" s="183" t="s">
        <v>145</v>
      </c>
      <c r="U3" s="183">
        <v>0.5</v>
      </c>
      <c r="V3" s="183">
        <v>0.25</v>
      </c>
      <c r="W3" s="183">
        <v>2.5</v>
      </c>
      <c r="X3" s="183">
        <v>2.5</v>
      </c>
      <c r="Y3" s="183">
        <v>0</v>
      </c>
      <c r="Z3" s="183">
        <v>0</v>
      </c>
      <c r="AA3" s="183">
        <v>0</v>
      </c>
      <c r="AB3" s="183">
        <v>9</v>
      </c>
      <c r="AC3" s="183">
        <v>0.8</v>
      </c>
      <c r="AD3" s="183">
        <v>1.25</v>
      </c>
      <c r="AE3" s="183">
        <f t="shared" ref="AE3:AE15" si="0">IF(T3="Alm_Hamre_2018",1.5,369/102)</f>
        <v>3.6176470588235294</v>
      </c>
      <c r="AF3" s="183">
        <v>0.8</v>
      </c>
      <c r="AG3" s="183"/>
    </row>
    <row r="4" spans="2:33" x14ac:dyDescent="0.25">
      <c r="B4" s="171"/>
      <c r="C4" s="174"/>
      <c r="D4" s="177"/>
      <c r="E4" s="174"/>
      <c r="G4" s="171">
        <v>1.25</v>
      </c>
      <c r="H4" s="174">
        <v>1.27</v>
      </c>
      <c r="I4" s="177" t="s">
        <v>188</v>
      </c>
      <c r="J4" s="174" t="s">
        <v>190</v>
      </c>
      <c r="K4" s="135"/>
      <c r="L4" s="171">
        <v>3</v>
      </c>
      <c r="M4" s="174">
        <v>3.7</v>
      </c>
      <c r="N4" s="180">
        <v>0</v>
      </c>
      <c r="P4" s="153">
        <v>3</v>
      </c>
      <c r="Q4" s="157">
        <f t="shared" ref="Q4:Q18" si="1">R3</f>
        <v>1.1000000000000001</v>
      </c>
      <c r="R4" s="161">
        <v>2</v>
      </c>
      <c r="S4" s="153" t="s">
        <v>214</v>
      </c>
      <c r="T4" s="183" t="s">
        <v>145</v>
      </c>
      <c r="U4" s="183">
        <v>0.5</v>
      </c>
      <c r="V4" s="183">
        <v>0.25</v>
      </c>
      <c r="W4" s="183">
        <v>2.5</v>
      </c>
      <c r="X4" s="183">
        <v>2.5</v>
      </c>
      <c r="Y4" s="183">
        <v>0</v>
      </c>
      <c r="Z4" s="183">
        <v>0</v>
      </c>
      <c r="AA4" s="183">
        <v>0</v>
      </c>
      <c r="AB4" s="183">
        <v>9</v>
      </c>
      <c r="AC4" s="183">
        <v>0.8</v>
      </c>
      <c r="AD4" s="183">
        <v>1.25</v>
      </c>
      <c r="AE4" s="183">
        <f t="shared" si="0"/>
        <v>3.6176470588235294</v>
      </c>
      <c r="AF4" s="183">
        <v>0.8</v>
      </c>
      <c r="AG4" s="183"/>
    </row>
    <row r="5" spans="2:33" x14ac:dyDescent="0.25">
      <c r="B5" s="171"/>
      <c r="C5" s="174"/>
      <c r="D5" s="177"/>
      <c r="E5" s="174"/>
      <c r="G5" s="171">
        <v>1.35</v>
      </c>
      <c r="H5" s="174">
        <v>1.27</v>
      </c>
      <c r="I5" s="177" t="s">
        <v>188</v>
      </c>
      <c r="J5" s="174" t="s">
        <v>190</v>
      </c>
      <c r="K5" s="135"/>
      <c r="L5" s="171">
        <v>4</v>
      </c>
      <c r="M5" s="174">
        <v>5</v>
      </c>
      <c r="N5" s="180">
        <v>0</v>
      </c>
      <c r="P5" s="153">
        <v>4</v>
      </c>
      <c r="Q5" s="157">
        <f t="shared" si="1"/>
        <v>2</v>
      </c>
      <c r="R5" s="161">
        <v>3.5</v>
      </c>
      <c r="S5" s="153" t="s">
        <v>214</v>
      </c>
      <c r="T5" s="183" t="s">
        <v>145</v>
      </c>
      <c r="U5" s="183">
        <v>0.5</v>
      </c>
      <c r="V5" s="183">
        <v>0.25</v>
      </c>
      <c r="W5" s="183">
        <v>2.5</v>
      </c>
      <c r="X5" s="183">
        <v>2.5</v>
      </c>
      <c r="Y5" s="183">
        <v>0</v>
      </c>
      <c r="Z5" s="183">
        <v>0</v>
      </c>
      <c r="AA5" s="183">
        <v>0</v>
      </c>
      <c r="AB5" s="183">
        <v>9</v>
      </c>
      <c r="AC5" s="183">
        <v>0.8</v>
      </c>
      <c r="AD5" s="183">
        <v>1.25</v>
      </c>
      <c r="AE5" s="183">
        <f t="shared" si="0"/>
        <v>3.6176470588235294</v>
      </c>
      <c r="AF5" s="183">
        <v>0.8</v>
      </c>
      <c r="AG5" s="183"/>
    </row>
    <row r="6" spans="2:33" x14ac:dyDescent="0.25">
      <c r="B6" s="171"/>
      <c r="C6" s="174"/>
      <c r="D6" s="177"/>
      <c r="E6" s="174"/>
      <c r="G6" s="171">
        <v>2</v>
      </c>
      <c r="H6" s="174">
        <v>1.325</v>
      </c>
      <c r="I6" s="177" t="s">
        <v>188</v>
      </c>
      <c r="J6" s="174" t="s">
        <v>71</v>
      </c>
      <c r="K6" s="135"/>
      <c r="L6" s="171">
        <v>5</v>
      </c>
      <c r="M6" s="174">
        <v>6</v>
      </c>
      <c r="N6" s="180">
        <v>0</v>
      </c>
      <c r="P6" s="153">
        <v>5</v>
      </c>
      <c r="Q6" s="157">
        <f t="shared" si="1"/>
        <v>3.5</v>
      </c>
      <c r="R6" s="161">
        <v>4</v>
      </c>
      <c r="S6" s="153" t="s">
        <v>214</v>
      </c>
      <c r="T6" s="183" t="s">
        <v>145</v>
      </c>
      <c r="U6" s="183">
        <v>0.5</v>
      </c>
      <c r="V6" s="183">
        <v>0.25</v>
      </c>
      <c r="W6" s="183">
        <v>2.5</v>
      </c>
      <c r="X6" s="183">
        <v>2.5</v>
      </c>
      <c r="Y6" s="183">
        <v>0</v>
      </c>
      <c r="Z6" s="183">
        <v>0</v>
      </c>
      <c r="AA6" s="183">
        <v>0</v>
      </c>
      <c r="AB6" s="183">
        <v>9</v>
      </c>
      <c r="AC6" s="183">
        <v>0.8</v>
      </c>
      <c r="AD6" s="183">
        <v>1.25</v>
      </c>
      <c r="AE6" s="183">
        <f t="shared" si="0"/>
        <v>3.6176470588235294</v>
      </c>
      <c r="AF6" s="183">
        <v>0.8</v>
      </c>
      <c r="AG6" s="183"/>
    </row>
    <row r="7" spans="2:33" x14ac:dyDescent="0.25">
      <c r="B7" s="171"/>
      <c r="C7" s="174"/>
      <c r="D7" s="177"/>
      <c r="E7" s="174"/>
      <c r="G7" s="171">
        <v>2.7149999999999999</v>
      </c>
      <c r="H7" s="174">
        <v>1.1100000000000001</v>
      </c>
      <c r="I7" s="177" t="s">
        <v>191</v>
      </c>
      <c r="J7" s="174" t="s">
        <v>190</v>
      </c>
      <c r="K7" s="135"/>
      <c r="L7" s="171">
        <v>6</v>
      </c>
      <c r="M7" s="174">
        <v>7.3</v>
      </c>
      <c r="N7" s="180">
        <v>0</v>
      </c>
      <c r="P7" s="153">
        <v>6</v>
      </c>
      <c r="Q7" s="157">
        <f t="shared" si="1"/>
        <v>4</v>
      </c>
      <c r="R7" s="161">
        <v>5</v>
      </c>
      <c r="S7" s="153" t="s">
        <v>214</v>
      </c>
      <c r="T7" s="183" t="s">
        <v>145</v>
      </c>
      <c r="U7" s="183">
        <v>0.5</v>
      </c>
      <c r="V7" s="183">
        <v>0.25</v>
      </c>
      <c r="W7" s="183">
        <v>2.5</v>
      </c>
      <c r="X7" s="183">
        <v>2.5</v>
      </c>
      <c r="Y7" s="183">
        <v>0</v>
      </c>
      <c r="Z7" s="183">
        <v>0</v>
      </c>
      <c r="AA7" s="183">
        <v>0</v>
      </c>
      <c r="AB7" s="183">
        <v>9</v>
      </c>
      <c r="AC7" s="183">
        <v>0.8</v>
      </c>
      <c r="AD7" s="183">
        <v>1.25</v>
      </c>
      <c r="AE7" s="183">
        <f t="shared" si="0"/>
        <v>3.6176470588235294</v>
      </c>
      <c r="AF7" s="183">
        <v>0.8</v>
      </c>
      <c r="AG7" s="183"/>
    </row>
    <row r="8" spans="2:33" x14ac:dyDescent="0.25">
      <c r="B8" s="171"/>
      <c r="C8" s="174"/>
      <c r="D8" s="177"/>
      <c r="E8" s="174"/>
      <c r="G8" s="171">
        <v>2.8149999999999999</v>
      </c>
      <c r="H8" s="174">
        <v>1.23</v>
      </c>
      <c r="I8" s="177" t="s">
        <v>191</v>
      </c>
      <c r="J8" s="174" t="s">
        <v>190</v>
      </c>
      <c r="K8" s="135"/>
      <c r="L8" s="171">
        <v>7</v>
      </c>
      <c r="M8" s="174">
        <v>10</v>
      </c>
      <c r="N8" s="180">
        <v>0</v>
      </c>
      <c r="P8" s="153">
        <v>7</v>
      </c>
      <c r="Q8" s="157">
        <f t="shared" si="1"/>
        <v>5</v>
      </c>
      <c r="R8" s="161">
        <v>5.9</v>
      </c>
      <c r="S8" s="153" t="s">
        <v>214</v>
      </c>
      <c r="T8" s="183" t="s">
        <v>145</v>
      </c>
      <c r="U8" s="183">
        <v>0.5</v>
      </c>
      <c r="V8" s="183">
        <v>0.25</v>
      </c>
      <c r="W8" s="183">
        <v>2.5</v>
      </c>
      <c r="X8" s="183">
        <v>2.5</v>
      </c>
      <c r="Y8" s="183">
        <v>0</v>
      </c>
      <c r="Z8" s="183">
        <v>0</v>
      </c>
      <c r="AA8" s="183">
        <v>0</v>
      </c>
      <c r="AB8" s="183">
        <v>9</v>
      </c>
      <c r="AC8" s="183">
        <v>0.8</v>
      </c>
      <c r="AD8" s="183">
        <v>1.25</v>
      </c>
      <c r="AE8" s="183">
        <f t="shared" si="0"/>
        <v>3.6176470588235294</v>
      </c>
      <c r="AF8" s="183">
        <v>0.8</v>
      </c>
      <c r="AG8" s="183"/>
    </row>
    <row r="9" spans="2:33" x14ac:dyDescent="0.25">
      <c r="B9" s="171"/>
      <c r="C9" s="174"/>
      <c r="D9" s="177"/>
      <c r="E9" s="174"/>
      <c r="G9" s="171">
        <v>2.8849999999999998</v>
      </c>
      <c r="H9" s="174">
        <v>1.1100000000000001</v>
      </c>
      <c r="I9" s="177" t="s">
        <v>191</v>
      </c>
      <c r="J9" s="174" t="s">
        <v>190</v>
      </c>
      <c r="K9" s="135"/>
      <c r="L9" s="171">
        <v>8</v>
      </c>
      <c r="M9" s="174">
        <v>12.93</v>
      </c>
      <c r="N9" s="180">
        <v>0</v>
      </c>
      <c r="P9" s="153">
        <v>8</v>
      </c>
      <c r="Q9" s="157">
        <f t="shared" si="1"/>
        <v>5.9</v>
      </c>
      <c r="R9" s="161">
        <v>10.9</v>
      </c>
      <c r="S9" s="153" t="s">
        <v>214</v>
      </c>
      <c r="T9" s="183" t="s">
        <v>145</v>
      </c>
      <c r="U9" s="183">
        <v>0.5</v>
      </c>
      <c r="V9" s="183">
        <v>0.25</v>
      </c>
      <c r="W9" s="183">
        <v>2.5</v>
      </c>
      <c r="X9" s="183">
        <v>2.5</v>
      </c>
      <c r="Y9" s="183">
        <v>0</v>
      </c>
      <c r="Z9" s="183">
        <v>0</v>
      </c>
      <c r="AA9" s="183">
        <v>0</v>
      </c>
      <c r="AB9" s="183">
        <v>9</v>
      </c>
      <c r="AC9" s="183">
        <v>0.8</v>
      </c>
      <c r="AD9" s="183">
        <v>1.25</v>
      </c>
      <c r="AE9" s="183">
        <f t="shared" si="0"/>
        <v>3.6176470588235294</v>
      </c>
      <c r="AF9" s="183">
        <v>0.8</v>
      </c>
      <c r="AG9" s="183"/>
    </row>
    <row r="10" spans="2:33" x14ac:dyDescent="0.25">
      <c r="B10" s="171"/>
      <c r="C10" s="174"/>
      <c r="D10" s="177"/>
      <c r="E10" s="174"/>
      <c r="G10" s="171">
        <v>2.89</v>
      </c>
      <c r="H10" s="174">
        <v>1.23</v>
      </c>
      <c r="I10" s="177" t="s">
        <v>191</v>
      </c>
      <c r="J10" s="174" t="s">
        <v>190</v>
      </c>
      <c r="K10" s="135"/>
      <c r="L10" s="171">
        <v>9</v>
      </c>
      <c r="M10" s="174">
        <v>17.399999999999999</v>
      </c>
      <c r="N10" s="180">
        <v>0</v>
      </c>
      <c r="P10" s="153">
        <v>9</v>
      </c>
      <c r="Q10" s="157">
        <f t="shared" si="1"/>
        <v>10.9</v>
      </c>
      <c r="R10" s="161">
        <v>14</v>
      </c>
      <c r="S10" s="153" t="s">
        <v>214</v>
      </c>
      <c r="T10" s="183" t="s">
        <v>145</v>
      </c>
      <c r="U10" s="183">
        <v>0.5</v>
      </c>
      <c r="V10" s="183">
        <v>0.25</v>
      </c>
      <c r="W10" s="183">
        <v>2.5</v>
      </c>
      <c r="X10" s="183">
        <v>2.5</v>
      </c>
      <c r="Y10" s="183">
        <v>0</v>
      </c>
      <c r="Z10" s="183">
        <v>0</v>
      </c>
      <c r="AA10" s="183">
        <v>0</v>
      </c>
      <c r="AB10" s="183">
        <v>9</v>
      </c>
      <c r="AC10" s="183">
        <v>0.8</v>
      </c>
      <c r="AD10" s="183">
        <v>1.25</v>
      </c>
      <c r="AE10" s="183">
        <f t="shared" si="0"/>
        <v>3.6176470588235294</v>
      </c>
      <c r="AF10" s="183">
        <v>1.25</v>
      </c>
      <c r="AG10" s="183"/>
    </row>
    <row r="11" spans="2:33" x14ac:dyDescent="0.25">
      <c r="B11" s="171"/>
      <c r="C11" s="174"/>
      <c r="D11" s="177"/>
      <c r="E11" s="174"/>
      <c r="G11" s="171">
        <v>3.165</v>
      </c>
      <c r="H11" s="174">
        <v>1.23</v>
      </c>
      <c r="I11" s="177" t="s">
        <v>191</v>
      </c>
      <c r="J11" s="174" t="s">
        <v>190</v>
      </c>
      <c r="K11" s="135"/>
      <c r="L11" s="171">
        <v>10</v>
      </c>
      <c r="M11" s="174">
        <v>25</v>
      </c>
      <c r="N11" s="180">
        <v>0</v>
      </c>
      <c r="P11" s="153">
        <v>10</v>
      </c>
      <c r="Q11" s="157">
        <f t="shared" si="1"/>
        <v>14</v>
      </c>
      <c r="R11" s="161">
        <v>16.5</v>
      </c>
      <c r="S11" s="153" t="s">
        <v>214</v>
      </c>
      <c r="T11" s="183" t="s">
        <v>145</v>
      </c>
      <c r="U11" s="183">
        <v>0.5</v>
      </c>
      <c r="V11" s="183">
        <v>0.25</v>
      </c>
      <c r="W11" s="183">
        <v>2.5</v>
      </c>
      <c r="X11" s="183">
        <v>2.5</v>
      </c>
      <c r="Y11" s="183">
        <v>0</v>
      </c>
      <c r="Z11" s="183">
        <v>0</v>
      </c>
      <c r="AA11" s="183">
        <v>0</v>
      </c>
      <c r="AB11" s="183">
        <v>9</v>
      </c>
      <c r="AC11" s="183">
        <v>0.8</v>
      </c>
      <c r="AD11" s="183">
        <v>1.25</v>
      </c>
      <c r="AE11" s="183">
        <f t="shared" si="0"/>
        <v>3.6176470588235294</v>
      </c>
      <c r="AF11" s="183">
        <v>1.25</v>
      </c>
      <c r="AG11" s="183"/>
    </row>
    <row r="12" spans="2:33" x14ac:dyDescent="0.25">
      <c r="B12" s="171"/>
      <c r="C12" s="174"/>
      <c r="D12" s="177"/>
      <c r="E12" s="174"/>
      <c r="G12" s="171">
        <v>3.24</v>
      </c>
      <c r="H12" s="174">
        <v>1.23</v>
      </c>
      <c r="I12" s="177" t="s">
        <v>191</v>
      </c>
      <c r="J12" s="174" t="s">
        <v>190</v>
      </c>
      <c r="K12" s="135"/>
      <c r="L12" s="171">
        <v>11</v>
      </c>
      <c r="M12" s="174">
        <v>34</v>
      </c>
      <c r="N12" s="180">
        <v>0</v>
      </c>
      <c r="P12" s="153">
        <v>11</v>
      </c>
      <c r="Q12" s="157">
        <f t="shared" si="1"/>
        <v>16.5</v>
      </c>
      <c r="R12" s="161">
        <v>19.8</v>
      </c>
      <c r="S12" s="153" t="s">
        <v>214</v>
      </c>
      <c r="T12" s="183" t="s">
        <v>145</v>
      </c>
      <c r="U12" s="183">
        <v>0.5</v>
      </c>
      <c r="V12" s="183">
        <v>0.25</v>
      </c>
      <c r="W12" s="183">
        <v>2.5</v>
      </c>
      <c r="X12" s="183">
        <v>2.5</v>
      </c>
      <c r="Y12" s="183">
        <v>0</v>
      </c>
      <c r="Z12" s="183">
        <v>0</v>
      </c>
      <c r="AA12" s="183">
        <v>0</v>
      </c>
      <c r="AB12" s="183">
        <v>9</v>
      </c>
      <c r="AC12" s="183">
        <v>0.8</v>
      </c>
      <c r="AD12" s="183">
        <v>1.25</v>
      </c>
      <c r="AE12" s="183">
        <f t="shared" si="0"/>
        <v>3.6176470588235294</v>
      </c>
      <c r="AF12" s="183">
        <v>1.25</v>
      </c>
      <c r="AG12" s="183"/>
    </row>
    <row r="13" spans="2:33" x14ac:dyDescent="0.25">
      <c r="B13" s="171"/>
      <c r="C13" s="174"/>
      <c r="D13" s="177"/>
      <c r="E13" s="174"/>
      <c r="G13" s="171">
        <v>3.3</v>
      </c>
      <c r="H13" s="174">
        <v>3</v>
      </c>
      <c r="I13" s="177" t="s">
        <v>189</v>
      </c>
      <c r="J13" s="174" t="s">
        <v>190</v>
      </c>
      <c r="K13" s="135"/>
      <c r="L13" s="171">
        <v>12</v>
      </c>
      <c r="M13" s="174">
        <v>51</v>
      </c>
      <c r="N13" s="180">
        <v>0</v>
      </c>
      <c r="P13" s="153">
        <v>12</v>
      </c>
      <c r="Q13" s="157">
        <f t="shared" si="1"/>
        <v>19.8</v>
      </c>
      <c r="R13" s="161">
        <v>30</v>
      </c>
      <c r="S13" s="153" t="s">
        <v>214</v>
      </c>
      <c r="T13" s="183" t="s">
        <v>145</v>
      </c>
      <c r="U13" s="183">
        <v>0.5</v>
      </c>
      <c r="V13" s="183">
        <v>0.25</v>
      </c>
      <c r="W13" s="183">
        <v>2.5</v>
      </c>
      <c r="X13" s="183">
        <v>2.5</v>
      </c>
      <c r="Y13" s="183">
        <v>0</v>
      </c>
      <c r="Z13" s="183">
        <v>0</v>
      </c>
      <c r="AA13" s="183">
        <v>0</v>
      </c>
      <c r="AB13" s="183">
        <v>9</v>
      </c>
      <c r="AC13" s="183">
        <v>0.8</v>
      </c>
      <c r="AD13" s="183">
        <v>1.25</v>
      </c>
      <c r="AE13" s="183">
        <f t="shared" si="0"/>
        <v>3.6176470588235294</v>
      </c>
      <c r="AF13" s="183">
        <v>1.25</v>
      </c>
      <c r="AG13" s="183"/>
    </row>
    <row r="14" spans="2:33" ht="15.75" thickBot="1" x14ac:dyDescent="0.3">
      <c r="B14" s="171"/>
      <c r="C14" s="174"/>
      <c r="D14" s="177"/>
      <c r="E14" s="174"/>
      <c r="G14" s="171">
        <v>3.4</v>
      </c>
      <c r="H14" s="174">
        <v>3</v>
      </c>
      <c r="I14" s="177" t="s">
        <v>189</v>
      </c>
      <c r="J14" s="174" t="s">
        <v>190</v>
      </c>
      <c r="K14" s="135"/>
      <c r="L14" s="172">
        <v>13</v>
      </c>
      <c r="M14" s="175">
        <f>SUM(D2:D36)-5</f>
        <v>67</v>
      </c>
      <c r="N14" s="181">
        <v>0</v>
      </c>
      <c r="P14" s="153">
        <v>13</v>
      </c>
      <c r="Q14" s="157">
        <f t="shared" si="1"/>
        <v>30</v>
      </c>
      <c r="R14" s="161">
        <v>42.8</v>
      </c>
      <c r="S14" s="153" t="s">
        <v>214</v>
      </c>
      <c r="T14" s="183" t="s">
        <v>145</v>
      </c>
      <c r="U14" s="183">
        <v>0.5</v>
      </c>
      <c r="V14" s="183">
        <v>0.25</v>
      </c>
      <c r="W14" s="183">
        <v>2.5</v>
      </c>
      <c r="X14" s="183">
        <v>2.5</v>
      </c>
      <c r="Y14" s="183">
        <v>0</v>
      </c>
      <c r="Z14" s="183">
        <v>0</v>
      </c>
      <c r="AA14" s="183">
        <v>0</v>
      </c>
      <c r="AB14" s="183">
        <v>9</v>
      </c>
      <c r="AC14" s="183">
        <v>0.8</v>
      </c>
      <c r="AD14" s="183">
        <v>1.25</v>
      </c>
      <c r="AE14" s="183">
        <f t="shared" si="0"/>
        <v>3.6176470588235294</v>
      </c>
      <c r="AF14" s="183">
        <v>1.25</v>
      </c>
      <c r="AG14" s="183"/>
    </row>
    <row r="15" spans="2:33" x14ac:dyDescent="0.25">
      <c r="B15" s="171"/>
      <c r="C15" s="174"/>
      <c r="D15" s="177"/>
      <c r="E15" s="174"/>
      <c r="G15" s="171">
        <v>3.6819999999999999</v>
      </c>
      <c r="H15" s="174">
        <v>1.07</v>
      </c>
      <c r="I15" s="177" t="s">
        <v>191</v>
      </c>
      <c r="J15" s="174" t="s">
        <v>190</v>
      </c>
      <c r="K15" s="135"/>
      <c r="P15" s="153">
        <v>14</v>
      </c>
      <c r="Q15" s="157">
        <f t="shared" si="1"/>
        <v>42.8</v>
      </c>
      <c r="R15" s="161">
        <v>47.5</v>
      </c>
      <c r="S15" s="153" t="s">
        <v>214</v>
      </c>
      <c r="T15" s="183" t="s">
        <v>145</v>
      </c>
      <c r="U15" s="183">
        <v>0.5</v>
      </c>
      <c r="V15" s="183">
        <v>0.25</v>
      </c>
      <c r="W15" s="183">
        <v>2.5</v>
      </c>
      <c r="X15" s="183">
        <v>2.5</v>
      </c>
      <c r="Y15" s="183">
        <v>0</v>
      </c>
      <c r="Z15" s="183">
        <v>0</v>
      </c>
      <c r="AA15" s="183">
        <v>0</v>
      </c>
      <c r="AB15" s="183">
        <v>9</v>
      </c>
      <c r="AC15" s="183">
        <v>0.8</v>
      </c>
      <c r="AD15" s="183">
        <v>1.25</v>
      </c>
      <c r="AE15" s="183">
        <f t="shared" si="0"/>
        <v>3.6176470588235294</v>
      </c>
      <c r="AF15" s="183">
        <v>1.25</v>
      </c>
      <c r="AG15" s="183"/>
    </row>
    <row r="16" spans="2:33" x14ac:dyDescent="0.25">
      <c r="B16" s="171"/>
      <c r="C16" s="174"/>
      <c r="D16" s="177"/>
      <c r="E16" s="174"/>
      <c r="G16" s="171">
        <v>3.6970000000000001</v>
      </c>
      <c r="H16" s="174">
        <v>1.07</v>
      </c>
      <c r="I16" s="177" t="s">
        <v>191</v>
      </c>
      <c r="J16" s="174" t="s">
        <v>190</v>
      </c>
      <c r="K16" s="135"/>
      <c r="P16" s="153">
        <v>15</v>
      </c>
      <c r="Q16" s="157">
        <f t="shared" si="1"/>
        <v>47.5</v>
      </c>
      <c r="R16" s="161">
        <v>55</v>
      </c>
      <c r="S16" s="153" t="s">
        <v>214</v>
      </c>
      <c r="T16" s="183" t="s">
        <v>145</v>
      </c>
      <c r="U16" s="183">
        <v>0.5</v>
      </c>
      <c r="V16" s="183">
        <v>0.25</v>
      </c>
      <c r="W16" s="183">
        <v>2.5</v>
      </c>
      <c r="X16" s="183">
        <v>2.5</v>
      </c>
      <c r="Y16" s="183">
        <v>0</v>
      </c>
      <c r="Z16" s="183">
        <v>0</v>
      </c>
      <c r="AA16" s="183">
        <v>0</v>
      </c>
      <c r="AB16" s="183">
        <v>9</v>
      </c>
      <c r="AC16" s="183">
        <v>0.8</v>
      </c>
      <c r="AD16" s="183">
        <v>1.25</v>
      </c>
      <c r="AE16" s="183">
        <v>1.5</v>
      </c>
      <c r="AF16" s="183">
        <v>1.25</v>
      </c>
      <c r="AG16" s="183"/>
    </row>
    <row r="17" spans="1:33" x14ac:dyDescent="0.25">
      <c r="B17" s="171"/>
      <c r="C17" s="174"/>
      <c r="D17" s="177"/>
      <c r="E17" s="174"/>
      <c r="G17" s="171">
        <v>3.722</v>
      </c>
      <c r="H17" s="174">
        <v>1.1399999999999999</v>
      </c>
      <c r="I17" s="177" t="s">
        <v>191</v>
      </c>
      <c r="J17" s="174" t="s">
        <v>190</v>
      </c>
      <c r="K17" s="135"/>
      <c r="P17" s="153">
        <v>16</v>
      </c>
      <c r="Q17" s="157">
        <f t="shared" si="1"/>
        <v>55</v>
      </c>
      <c r="R17" s="161">
        <v>61</v>
      </c>
      <c r="S17" s="153" t="s">
        <v>214</v>
      </c>
      <c r="T17" s="183" t="s">
        <v>145</v>
      </c>
      <c r="U17" s="183">
        <v>0.5</v>
      </c>
      <c r="V17" s="183">
        <v>0.25</v>
      </c>
      <c r="W17" s="183">
        <v>2.5</v>
      </c>
      <c r="X17" s="183">
        <v>2.5</v>
      </c>
      <c r="Y17" s="183">
        <v>0</v>
      </c>
      <c r="Z17" s="183">
        <v>0</v>
      </c>
      <c r="AA17" s="183">
        <v>0</v>
      </c>
      <c r="AB17" s="183">
        <v>9</v>
      </c>
      <c r="AC17" s="183">
        <v>0.8</v>
      </c>
      <c r="AD17" s="183">
        <v>1.25</v>
      </c>
      <c r="AE17" s="183">
        <v>1.5</v>
      </c>
      <c r="AF17" s="183">
        <v>1.25</v>
      </c>
      <c r="AG17" s="183"/>
    </row>
    <row r="18" spans="1:33" x14ac:dyDescent="0.25">
      <c r="B18" s="171"/>
      <c r="C18" s="174"/>
      <c r="D18" s="177"/>
      <c r="E18" s="174"/>
      <c r="G18" s="171">
        <v>4.077</v>
      </c>
      <c r="H18" s="174">
        <v>1.1399999999999999</v>
      </c>
      <c r="I18" s="177" t="s">
        <v>191</v>
      </c>
      <c r="J18" s="174" t="s">
        <v>190</v>
      </c>
      <c r="K18" s="135"/>
      <c r="P18" s="154">
        <v>17</v>
      </c>
      <c r="Q18" s="158">
        <f t="shared" si="1"/>
        <v>61</v>
      </c>
      <c r="R18" s="162">
        <v>80</v>
      </c>
      <c r="S18" s="153" t="s">
        <v>214</v>
      </c>
      <c r="T18" s="183" t="s">
        <v>145</v>
      </c>
      <c r="U18" s="183">
        <v>0.5</v>
      </c>
      <c r="V18" s="183">
        <v>0.25</v>
      </c>
      <c r="W18" s="183">
        <v>2.5</v>
      </c>
      <c r="X18" s="183">
        <v>2.5</v>
      </c>
      <c r="Y18" s="183">
        <v>0</v>
      </c>
      <c r="Z18" s="183">
        <v>0</v>
      </c>
      <c r="AA18" s="183">
        <v>0</v>
      </c>
      <c r="AB18" s="183">
        <v>9</v>
      </c>
      <c r="AC18" s="183">
        <v>0.8</v>
      </c>
      <c r="AD18" s="183">
        <v>1.25</v>
      </c>
      <c r="AE18" s="183">
        <v>1.5</v>
      </c>
      <c r="AF18" s="183">
        <v>1.25</v>
      </c>
      <c r="AG18" s="183"/>
    </row>
    <row r="19" spans="1:33" x14ac:dyDescent="0.25">
      <c r="B19" s="171"/>
      <c r="C19" s="174"/>
      <c r="D19" s="177"/>
      <c r="E19" s="174"/>
      <c r="G19" s="171">
        <v>4.125</v>
      </c>
      <c r="H19" s="174">
        <v>3</v>
      </c>
      <c r="I19" s="177" t="s">
        <v>189</v>
      </c>
      <c r="J19" s="174" t="s">
        <v>190</v>
      </c>
      <c r="K19" s="135"/>
      <c r="P19" s="153"/>
      <c r="Q19" s="157"/>
      <c r="R19" s="161"/>
      <c r="S19" s="153"/>
      <c r="T19" s="183"/>
      <c r="U19" s="183"/>
      <c r="V19" s="183"/>
      <c r="W19" s="183"/>
      <c r="X19" s="183"/>
      <c r="Y19" s="183"/>
      <c r="Z19" s="183"/>
      <c r="AA19" s="183"/>
      <c r="AB19" s="183"/>
      <c r="AC19" s="183"/>
      <c r="AD19" s="183"/>
      <c r="AE19" s="183"/>
      <c r="AF19" s="183"/>
      <c r="AG19" s="183"/>
    </row>
    <row r="20" spans="1:33" x14ac:dyDescent="0.25">
      <c r="B20" s="171"/>
      <c r="C20" s="174"/>
      <c r="D20" s="177"/>
      <c r="E20" s="174"/>
      <c r="G20" s="171">
        <v>5.2</v>
      </c>
      <c r="H20" s="174">
        <v>1.0509999999999999</v>
      </c>
      <c r="I20" s="177" t="s">
        <v>191</v>
      </c>
      <c r="J20" s="174" t="s">
        <v>71</v>
      </c>
      <c r="K20" s="135"/>
      <c r="P20" s="153"/>
      <c r="Q20" s="157"/>
      <c r="R20" s="161"/>
      <c r="S20" s="153"/>
      <c r="T20" s="183"/>
      <c r="U20" s="183"/>
      <c r="V20" s="183"/>
      <c r="W20" s="183"/>
      <c r="X20" s="183"/>
      <c r="Y20" s="183"/>
      <c r="Z20" s="183"/>
      <c r="AA20" s="183"/>
      <c r="AB20" s="183"/>
      <c r="AC20" s="183"/>
      <c r="AD20" s="183"/>
      <c r="AE20" s="183"/>
      <c r="AF20" s="183"/>
      <c r="AG20" s="183"/>
    </row>
    <row r="21" spans="1:33" x14ac:dyDescent="0.25">
      <c r="B21" s="171"/>
      <c r="C21" s="174"/>
      <c r="D21" s="177"/>
      <c r="E21" s="174"/>
      <c r="G21" s="171">
        <v>6.9320000000000004</v>
      </c>
      <c r="H21" s="174">
        <v>1.1599999999999999</v>
      </c>
      <c r="I21" s="177" t="s">
        <v>188</v>
      </c>
      <c r="J21" s="174" t="s">
        <v>190</v>
      </c>
      <c r="K21" s="135"/>
      <c r="P21" s="153"/>
      <c r="Q21" s="157"/>
      <c r="R21" s="161"/>
      <c r="S21" s="153"/>
      <c r="T21" s="183"/>
      <c r="U21" s="183"/>
      <c r="V21" s="183"/>
      <c r="W21" s="183"/>
      <c r="X21" s="183"/>
      <c r="Y21" s="183"/>
      <c r="Z21" s="183"/>
      <c r="AA21" s="183"/>
      <c r="AB21" s="183"/>
      <c r="AC21" s="183"/>
      <c r="AD21" s="183"/>
      <c r="AE21" s="183"/>
      <c r="AF21" s="183"/>
      <c r="AG21" s="183"/>
    </row>
    <row r="22" spans="1:33" x14ac:dyDescent="0.25">
      <c r="B22" s="171"/>
      <c r="C22" s="174"/>
      <c r="D22" s="177"/>
      <c r="E22" s="174"/>
      <c r="G22" s="171">
        <v>7.2880000000000003</v>
      </c>
      <c r="H22" s="174">
        <v>1.1599999999999999</v>
      </c>
      <c r="I22" s="177" t="s">
        <v>188</v>
      </c>
      <c r="J22" s="174" t="s">
        <v>190</v>
      </c>
      <c r="K22" s="135"/>
      <c r="P22" s="153"/>
      <c r="Q22" s="157"/>
      <c r="R22" s="161"/>
      <c r="S22" s="153"/>
      <c r="T22" s="183"/>
      <c r="U22" s="183"/>
      <c r="V22" s="183"/>
      <c r="W22" s="183"/>
      <c r="X22" s="183"/>
      <c r="Y22" s="183"/>
      <c r="Z22" s="183"/>
      <c r="AA22" s="183"/>
      <c r="AB22" s="183"/>
      <c r="AC22" s="183"/>
      <c r="AD22" s="183"/>
      <c r="AE22" s="183"/>
      <c r="AF22" s="183"/>
      <c r="AG22" s="183"/>
    </row>
    <row r="23" spans="1:33" x14ac:dyDescent="0.25">
      <c r="B23" s="171"/>
      <c r="C23" s="174"/>
      <c r="D23" s="177"/>
      <c r="E23" s="174"/>
      <c r="G23" s="171">
        <v>8.6</v>
      </c>
      <c r="H23" s="174">
        <v>0.97599999999999998</v>
      </c>
      <c r="I23" s="177" t="s">
        <v>191</v>
      </c>
      <c r="J23" s="174" t="s">
        <v>71</v>
      </c>
      <c r="K23" s="135"/>
      <c r="P23" s="153"/>
      <c r="Q23" s="157"/>
      <c r="R23" s="161"/>
      <c r="S23" s="153"/>
      <c r="T23" s="183"/>
      <c r="U23" s="183"/>
      <c r="V23" s="183"/>
      <c r="W23" s="183"/>
      <c r="X23" s="183"/>
      <c r="Y23" s="183"/>
      <c r="Z23" s="183"/>
      <c r="AA23" s="183"/>
      <c r="AB23" s="183"/>
      <c r="AC23" s="183"/>
      <c r="AD23" s="183"/>
      <c r="AE23" s="183"/>
      <c r="AF23" s="183"/>
      <c r="AG23" s="183"/>
    </row>
    <row r="24" spans="1:33" x14ac:dyDescent="0.25">
      <c r="B24" s="171"/>
      <c r="C24" s="174"/>
      <c r="D24" s="177"/>
      <c r="E24" s="174"/>
      <c r="G24" s="171">
        <v>12.1</v>
      </c>
      <c r="H24" s="174">
        <v>1.0509999999999999</v>
      </c>
      <c r="I24" s="177" t="s">
        <v>191</v>
      </c>
      <c r="J24" s="174" t="s">
        <v>71</v>
      </c>
      <c r="K24" s="135"/>
      <c r="P24" s="153"/>
      <c r="Q24" s="157"/>
      <c r="R24" s="161"/>
      <c r="S24" s="153"/>
      <c r="T24" s="183"/>
      <c r="U24" s="183"/>
      <c r="V24" s="183"/>
      <c r="W24" s="183"/>
      <c r="X24" s="183"/>
      <c r="Y24" s="183"/>
      <c r="Z24" s="183"/>
      <c r="AA24" s="183"/>
      <c r="AB24" s="183"/>
      <c r="AC24" s="183"/>
      <c r="AD24" s="183"/>
      <c r="AE24" s="183"/>
      <c r="AF24" s="183"/>
      <c r="AG24" s="183"/>
    </row>
    <row r="25" spans="1:33" x14ac:dyDescent="0.25">
      <c r="B25" s="171"/>
      <c r="C25" s="174"/>
      <c r="D25" s="177"/>
      <c r="E25" s="174"/>
      <c r="G25" s="171">
        <v>13.092000000000001</v>
      </c>
      <c r="H25" s="174">
        <v>1.1000000000000001</v>
      </c>
      <c r="I25" s="177" t="s">
        <v>188</v>
      </c>
      <c r="J25" s="174" t="s">
        <v>190</v>
      </c>
      <c r="K25" s="135"/>
      <c r="P25" s="153"/>
      <c r="Q25" s="157"/>
      <c r="R25" s="161"/>
      <c r="S25" s="153"/>
      <c r="T25" s="183"/>
      <c r="U25" s="183"/>
      <c r="V25" s="183"/>
      <c r="W25" s="183"/>
      <c r="X25" s="183"/>
      <c r="Y25" s="183"/>
      <c r="Z25" s="183"/>
      <c r="AA25" s="183"/>
      <c r="AB25" s="183"/>
      <c r="AC25" s="183"/>
      <c r="AD25" s="183"/>
      <c r="AE25" s="183"/>
      <c r="AF25" s="183"/>
      <c r="AG25" s="183"/>
    </row>
    <row r="26" spans="1:33" x14ac:dyDescent="0.25">
      <c r="B26" s="171"/>
      <c r="C26" s="174"/>
      <c r="D26" s="177"/>
      <c r="E26" s="174"/>
      <c r="G26" s="171">
        <v>13.448</v>
      </c>
      <c r="H26" s="174">
        <v>1.1000000000000001</v>
      </c>
      <c r="I26" s="177" t="s">
        <v>188</v>
      </c>
      <c r="J26" s="174" t="s">
        <v>190</v>
      </c>
      <c r="K26" s="135"/>
      <c r="P26" s="153"/>
      <c r="Q26" s="157"/>
      <c r="R26" s="161"/>
      <c r="S26" s="153"/>
      <c r="T26" s="183"/>
      <c r="U26" s="183"/>
      <c r="V26" s="183"/>
      <c r="W26" s="183"/>
      <c r="X26" s="183"/>
      <c r="Y26" s="183"/>
      <c r="Z26" s="183"/>
      <c r="AA26" s="183"/>
      <c r="AB26" s="183"/>
      <c r="AC26" s="183"/>
      <c r="AD26" s="183"/>
      <c r="AE26" s="183"/>
      <c r="AF26" s="183"/>
      <c r="AG26" s="183"/>
    </row>
    <row r="27" spans="1:33" x14ac:dyDescent="0.25">
      <c r="B27" s="171"/>
      <c r="C27" s="174"/>
      <c r="D27" s="177"/>
      <c r="E27" s="174"/>
      <c r="G27" s="171">
        <v>15</v>
      </c>
      <c r="H27" s="174">
        <v>1.524</v>
      </c>
      <c r="I27" s="177" t="s">
        <v>188</v>
      </c>
      <c r="J27" s="174" t="s">
        <v>71</v>
      </c>
      <c r="K27" s="135"/>
      <c r="P27" s="153"/>
      <c r="Q27" s="157"/>
      <c r="R27" s="161"/>
      <c r="S27" s="153"/>
      <c r="T27" s="183"/>
      <c r="U27" s="183"/>
      <c r="V27" s="183"/>
      <c r="W27" s="183"/>
      <c r="X27" s="183"/>
      <c r="Y27" s="183"/>
      <c r="Z27" s="183"/>
      <c r="AA27" s="183"/>
      <c r="AB27" s="183"/>
      <c r="AC27" s="183"/>
      <c r="AD27" s="183"/>
      <c r="AE27" s="183"/>
      <c r="AF27" s="183"/>
      <c r="AG27" s="183"/>
    </row>
    <row r="28" spans="1:33" x14ac:dyDescent="0.25">
      <c r="B28" s="171"/>
      <c r="C28" s="174"/>
      <c r="D28" s="177"/>
      <c r="E28" s="174"/>
      <c r="G28" s="171">
        <v>17</v>
      </c>
      <c r="H28" s="174">
        <v>2</v>
      </c>
      <c r="I28" s="177" t="s">
        <v>189</v>
      </c>
      <c r="J28" s="174" t="s">
        <v>190</v>
      </c>
      <c r="K28" s="135"/>
      <c r="P28" s="153"/>
      <c r="Q28" s="157"/>
      <c r="R28" s="161"/>
      <c r="S28" s="153"/>
      <c r="T28" s="183"/>
      <c r="U28" s="183"/>
      <c r="V28" s="183"/>
      <c r="W28" s="183"/>
      <c r="X28" s="183"/>
      <c r="Y28" s="183"/>
      <c r="Z28" s="183"/>
      <c r="AA28" s="183"/>
      <c r="AB28" s="183"/>
      <c r="AC28" s="183"/>
      <c r="AD28" s="183"/>
      <c r="AE28" s="183"/>
      <c r="AF28" s="183"/>
      <c r="AG28" s="183"/>
    </row>
    <row r="29" spans="1:33" x14ac:dyDescent="0.25">
      <c r="A29" s="135"/>
      <c r="B29" s="171"/>
      <c r="C29" s="174"/>
      <c r="D29" s="177"/>
      <c r="E29" s="174"/>
      <c r="G29" s="171">
        <v>19</v>
      </c>
      <c r="H29" s="174">
        <v>1.145</v>
      </c>
      <c r="I29" s="177" t="s">
        <v>191</v>
      </c>
      <c r="J29" s="174" t="s">
        <v>71</v>
      </c>
      <c r="K29" s="135"/>
      <c r="P29" s="153"/>
      <c r="Q29" s="157"/>
      <c r="R29" s="161"/>
      <c r="S29" s="153"/>
      <c r="T29" s="183"/>
      <c r="U29" s="183"/>
      <c r="V29" s="183"/>
      <c r="W29" s="183"/>
      <c r="X29" s="183"/>
      <c r="Y29" s="183"/>
      <c r="Z29" s="183"/>
      <c r="AA29" s="183"/>
      <c r="AB29" s="183"/>
      <c r="AC29" s="183"/>
      <c r="AD29" s="183"/>
      <c r="AE29" s="183"/>
      <c r="AF29" s="183"/>
      <c r="AG29" s="183"/>
    </row>
    <row r="30" spans="1:33" x14ac:dyDescent="0.25">
      <c r="A30" s="135"/>
      <c r="B30" s="171"/>
      <c r="C30" s="174"/>
      <c r="D30" s="177"/>
      <c r="E30" s="174"/>
      <c r="G30" s="171">
        <v>21.8</v>
      </c>
      <c r="H30" s="174">
        <v>1.4</v>
      </c>
      <c r="I30" s="177" t="s">
        <v>188</v>
      </c>
      <c r="J30" s="174" t="s">
        <v>190</v>
      </c>
      <c r="K30" s="135"/>
      <c r="P30" s="153"/>
      <c r="Q30" s="157"/>
      <c r="R30" s="161"/>
      <c r="S30" s="153"/>
      <c r="T30" s="183"/>
      <c r="U30" s="183"/>
      <c r="V30" s="183"/>
      <c r="W30" s="183"/>
      <c r="X30" s="183"/>
      <c r="Y30" s="183"/>
      <c r="Z30" s="183"/>
      <c r="AA30" s="183"/>
      <c r="AB30" s="183"/>
      <c r="AC30" s="183"/>
      <c r="AD30" s="183"/>
      <c r="AE30" s="183"/>
      <c r="AF30" s="183"/>
      <c r="AG30" s="183"/>
    </row>
    <row r="31" spans="1:33" x14ac:dyDescent="0.25">
      <c r="A31" s="135"/>
      <c r="B31" s="171"/>
      <c r="C31" s="174"/>
      <c r="D31" s="177"/>
      <c r="E31" s="174"/>
      <c r="G31" s="171">
        <v>22.2</v>
      </c>
      <c r="H31" s="174">
        <v>1.4</v>
      </c>
      <c r="I31" s="177" t="s">
        <v>188</v>
      </c>
      <c r="J31" s="174" t="s">
        <v>190</v>
      </c>
      <c r="K31" s="135"/>
      <c r="P31" s="153"/>
      <c r="Q31" s="157"/>
      <c r="R31" s="161"/>
      <c r="S31" s="153"/>
      <c r="T31" s="183"/>
      <c r="U31" s="183"/>
      <c r="V31" s="183"/>
      <c r="W31" s="183"/>
      <c r="X31" s="183"/>
      <c r="Y31" s="183"/>
      <c r="Z31" s="183"/>
      <c r="AA31" s="183"/>
      <c r="AB31" s="183"/>
      <c r="AC31" s="183"/>
      <c r="AD31" s="183"/>
      <c r="AE31" s="183"/>
      <c r="AF31" s="183"/>
      <c r="AG31" s="183"/>
    </row>
    <row r="32" spans="1:33" x14ac:dyDescent="0.25">
      <c r="A32" s="135"/>
      <c r="B32" s="171"/>
      <c r="C32" s="174"/>
      <c r="D32" s="177"/>
      <c r="E32" s="174"/>
      <c r="G32" s="171">
        <v>23</v>
      </c>
      <c r="H32" s="174">
        <v>1.143</v>
      </c>
      <c r="I32" s="177" t="s">
        <v>191</v>
      </c>
      <c r="J32" s="174" t="s">
        <v>71</v>
      </c>
      <c r="K32" s="135"/>
      <c r="P32" s="153"/>
      <c r="Q32" s="157"/>
      <c r="R32" s="161"/>
      <c r="S32" s="153"/>
      <c r="T32" s="183"/>
      <c r="U32" s="183"/>
      <c r="V32" s="183"/>
      <c r="W32" s="183"/>
      <c r="X32" s="183"/>
      <c r="Y32" s="183"/>
      <c r="Z32" s="183"/>
      <c r="AA32" s="183"/>
      <c r="AB32" s="183"/>
      <c r="AC32" s="183"/>
      <c r="AD32" s="183"/>
      <c r="AE32" s="183"/>
      <c r="AF32" s="183"/>
      <c r="AG32" s="183"/>
    </row>
    <row r="33" spans="1:33" x14ac:dyDescent="0.25">
      <c r="A33" s="135"/>
      <c r="B33" s="171"/>
      <c r="C33" s="174"/>
      <c r="D33" s="177"/>
      <c r="E33" s="174"/>
      <c r="G33" s="171">
        <v>27</v>
      </c>
      <c r="H33" s="174">
        <v>1.048</v>
      </c>
      <c r="I33" s="177" t="s">
        <v>191</v>
      </c>
      <c r="J33" s="174" t="s">
        <v>71</v>
      </c>
      <c r="K33" s="135"/>
      <c r="P33" s="153"/>
      <c r="Q33" s="157"/>
      <c r="R33" s="161"/>
      <c r="S33" s="153"/>
      <c r="T33" s="183"/>
      <c r="U33" s="183"/>
      <c r="V33" s="183"/>
      <c r="W33" s="183"/>
      <c r="X33" s="183"/>
      <c r="Y33" s="183"/>
      <c r="Z33" s="183"/>
      <c r="AA33" s="183"/>
      <c r="AB33" s="183"/>
      <c r="AC33" s="183"/>
      <c r="AD33" s="183"/>
      <c r="AE33" s="183"/>
      <c r="AF33" s="183"/>
      <c r="AG33" s="183"/>
    </row>
    <row r="34" spans="1:33" x14ac:dyDescent="0.25">
      <c r="A34" s="135"/>
      <c r="B34" s="171"/>
      <c r="C34" s="174"/>
      <c r="D34" s="177"/>
      <c r="E34" s="174"/>
      <c r="G34" s="171">
        <v>31</v>
      </c>
      <c r="H34" s="174">
        <v>1.18</v>
      </c>
      <c r="I34" s="177" t="s">
        <v>191</v>
      </c>
      <c r="J34" s="174" t="s">
        <v>71</v>
      </c>
      <c r="K34" s="135"/>
      <c r="P34" s="153"/>
      <c r="Q34" s="157"/>
      <c r="R34" s="161"/>
      <c r="S34" s="153"/>
      <c r="T34" s="183"/>
      <c r="U34" s="183"/>
      <c r="V34" s="183"/>
      <c r="W34" s="183"/>
      <c r="X34" s="183"/>
      <c r="Y34" s="183"/>
      <c r="Z34" s="183"/>
      <c r="AA34" s="183"/>
      <c r="AB34" s="183"/>
      <c r="AC34" s="183"/>
      <c r="AD34" s="183"/>
      <c r="AE34" s="183"/>
      <c r="AF34" s="183"/>
      <c r="AG34" s="183"/>
    </row>
    <row r="35" spans="1:33" x14ac:dyDescent="0.25">
      <c r="A35" s="135"/>
      <c r="B35" s="171"/>
      <c r="C35" s="174"/>
      <c r="D35" s="177"/>
      <c r="E35" s="174"/>
      <c r="G35" s="171"/>
      <c r="H35" s="174"/>
      <c r="I35" s="177"/>
      <c r="J35" s="174"/>
      <c r="K35" s="135"/>
      <c r="P35" s="154"/>
      <c r="Q35" s="158"/>
      <c r="R35" s="162"/>
      <c r="S35" s="153"/>
      <c r="T35" s="183"/>
      <c r="U35" s="183"/>
      <c r="V35" s="183"/>
      <c r="W35" s="183"/>
      <c r="X35" s="183"/>
      <c r="Y35" s="183"/>
      <c r="Z35" s="183"/>
      <c r="AA35" s="183"/>
      <c r="AB35" s="183"/>
      <c r="AC35" s="183"/>
      <c r="AD35" s="183"/>
      <c r="AE35" s="183"/>
      <c r="AF35" s="183"/>
      <c r="AG35" s="183"/>
    </row>
    <row r="36" spans="1:33" x14ac:dyDescent="0.25">
      <c r="A36" s="135"/>
      <c r="B36" s="171"/>
      <c r="C36" s="174"/>
      <c r="D36" s="177"/>
      <c r="E36" s="174"/>
      <c r="G36" s="171"/>
      <c r="H36" s="174"/>
      <c r="I36" s="177"/>
      <c r="J36" s="174"/>
      <c r="K36" s="135"/>
      <c r="P36" s="153"/>
      <c r="Q36" s="157"/>
      <c r="R36" s="161"/>
      <c r="S36" s="153"/>
      <c r="T36" s="183"/>
      <c r="U36" s="183"/>
      <c r="V36" s="183"/>
      <c r="W36" s="183"/>
      <c r="X36" s="183"/>
      <c r="Y36" s="183"/>
      <c r="Z36" s="183"/>
      <c r="AA36" s="183"/>
      <c r="AB36" s="183"/>
      <c r="AC36" s="183"/>
      <c r="AD36" s="183"/>
      <c r="AE36" s="183"/>
      <c r="AF36" s="183"/>
      <c r="AG36" s="183"/>
    </row>
    <row r="37" spans="1:33" x14ac:dyDescent="0.25">
      <c r="A37" s="135"/>
      <c r="B37" s="171"/>
      <c r="C37" s="174"/>
      <c r="D37" s="177"/>
      <c r="E37" s="174"/>
      <c r="G37" s="171"/>
      <c r="H37" s="174"/>
      <c r="I37" s="177"/>
      <c r="J37" s="174"/>
      <c r="K37" s="135"/>
      <c r="P37" s="153"/>
      <c r="Q37" s="157"/>
      <c r="R37" s="161"/>
      <c r="S37" s="153"/>
      <c r="T37" s="183"/>
      <c r="U37" s="183"/>
      <c r="V37" s="183"/>
      <c r="W37" s="183"/>
      <c r="X37" s="183"/>
      <c r="Y37" s="183"/>
      <c r="Z37" s="183"/>
      <c r="AA37" s="183"/>
      <c r="AB37" s="183"/>
      <c r="AC37" s="183"/>
      <c r="AD37" s="183"/>
      <c r="AE37" s="183"/>
      <c r="AF37" s="183"/>
      <c r="AG37" s="183"/>
    </row>
    <row r="38" spans="1:33" x14ac:dyDescent="0.25">
      <c r="A38" s="135"/>
      <c r="B38" s="171"/>
      <c r="C38" s="174"/>
      <c r="D38" s="177"/>
      <c r="E38" s="174"/>
      <c r="G38" s="171"/>
      <c r="H38" s="174"/>
      <c r="I38" s="177"/>
      <c r="J38" s="174"/>
      <c r="K38" s="135"/>
      <c r="P38" s="153"/>
      <c r="Q38" s="157"/>
      <c r="R38" s="161"/>
      <c r="S38" s="153"/>
      <c r="T38" s="183"/>
      <c r="U38" s="183"/>
      <c r="V38" s="183"/>
      <c r="W38" s="183"/>
      <c r="X38" s="183"/>
      <c r="Y38" s="183"/>
      <c r="Z38" s="183"/>
      <c r="AA38" s="183"/>
      <c r="AB38" s="183"/>
      <c r="AC38" s="183"/>
      <c r="AD38" s="183"/>
      <c r="AE38" s="183"/>
      <c r="AF38" s="183"/>
      <c r="AG38" s="183"/>
    </row>
    <row r="39" spans="1:33" x14ac:dyDescent="0.25">
      <c r="A39" s="135"/>
      <c r="B39" s="171"/>
      <c r="C39" s="174"/>
      <c r="D39" s="177"/>
      <c r="E39" s="174"/>
      <c r="G39" s="171"/>
      <c r="H39" s="174"/>
      <c r="I39" s="177"/>
      <c r="J39" s="174"/>
      <c r="K39" s="135"/>
      <c r="P39" s="153"/>
      <c r="Q39" s="157"/>
      <c r="R39" s="161"/>
      <c r="S39" s="153"/>
      <c r="T39" s="183"/>
      <c r="U39" s="183"/>
      <c r="V39" s="183"/>
      <c r="W39" s="183"/>
      <c r="X39" s="183"/>
      <c r="Y39" s="183"/>
      <c r="Z39" s="183"/>
      <c r="AA39" s="183"/>
      <c r="AB39" s="183"/>
      <c r="AC39" s="183"/>
      <c r="AD39" s="183"/>
      <c r="AE39" s="183"/>
      <c r="AF39" s="183"/>
      <c r="AG39" s="183"/>
    </row>
    <row r="40" spans="1:33" x14ac:dyDescent="0.25">
      <c r="A40" s="135"/>
      <c r="B40" s="171"/>
      <c r="C40" s="174"/>
      <c r="D40" s="177"/>
      <c r="E40" s="174"/>
      <c r="G40" s="171"/>
      <c r="H40" s="174"/>
      <c r="I40" s="177"/>
      <c r="J40" s="174"/>
      <c r="K40" s="135"/>
      <c r="P40" s="153"/>
      <c r="Q40" s="157"/>
      <c r="R40" s="161"/>
      <c r="S40" s="153"/>
      <c r="T40" s="183"/>
      <c r="U40" s="183"/>
      <c r="V40" s="183"/>
      <c r="W40" s="183"/>
      <c r="X40" s="183"/>
      <c r="Y40" s="183"/>
      <c r="Z40" s="183"/>
      <c r="AA40" s="183"/>
      <c r="AB40" s="183"/>
      <c r="AC40" s="183"/>
      <c r="AD40" s="183"/>
      <c r="AE40" s="183"/>
      <c r="AF40" s="183"/>
      <c r="AG40" s="183"/>
    </row>
    <row r="41" spans="1:33" x14ac:dyDescent="0.25">
      <c r="A41" s="135"/>
      <c r="B41" s="171"/>
      <c r="C41" s="174"/>
      <c r="D41" s="177"/>
      <c r="E41" s="174"/>
      <c r="G41" s="171"/>
      <c r="H41" s="174"/>
      <c r="I41" s="177"/>
      <c r="J41" s="174"/>
      <c r="K41" s="135"/>
      <c r="P41" s="153"/>
      <c r="Q41" s="157"/>
      <c r="R41" s="161"/>
      <c r="S41" s="153"/>
      <c r="T41" s="183"/>
      <c r="U41" s="183"/>
      <c r="V41" s="183"/>
      <c r="W41" s="183"/>
      <c r="X41" s="183"/>
      <c r="Y41" s="183"/>
      <c r="Z41" s="183"/>
      <c r="AA41" s="183"/>
      <c r="AB41" s="183"/>
      <c r="AC41" s="183"/>
      <c r="AD41" s="183"/>
      <c r="AE41" s="183"/>
      <c r="AF41" s="183"/>
      <c r="AG41" s="183"/>
    </row>
    <row r="42" spans="1:33" x14ac:dyDescent="0.25">
      <c r="A42" s="135"/>
      <c r="B42" s="171"/>
      <c r="C42" s="174"/>
      <c r="D42" s="177"/>
      <c r="E42" s="174"/>
      <c r="G42" s="171"/>
      <c r="H42" s="174"/>
      <c r="I42" s="177"/>
      <c r="J42" s="174"/>
      <c r="K42" s="135"/>
      <c r="P42" s="153"/>
      <c r="Q42" s="157"/>
      <c r="R42" s="161"/>
      <c r="S42" s="153"/>
      <c r="T42" s="183"/>
      <c r="U42" s="183"/>
      <c r="V42" s="183"/>
      <c r="W42" s="183"/>
      <c r="X42" s="183"/>
      <c r="Y42" s="183"/>
      <c r="Z42" s="183"/>
      <c r="AA42" s="183"/>
      <c r="AB42" s="183"/>
      <c r="AC42" s="183"/>
      <c r="AD42" s="183"/>
      <c r="AE42" s="183"/>
      <c r="AF42" s="183"/>
      <c r="AG42" s="183"/>
    </row>
    <row r="43" spans="1:33" x14ac:dyDescent="0.25">
      <c r="A43" s="135"/>
      <c r="B43" s="171"/>
      <c r="C43" s="174"/>
      <c r="D43" s="177"/>
      <c r="E43" s="174"/>
      <c r="G43" s="171"/>
      <c r="H43" s="174"/>
      <c r="I43" s="177"/>
      <c r="J43" s="174"/>
      <c r="K43" s="135"/>
      <c r="P43" s="153"/>
      <c r="Q43" s="157"/>
      <c r="R43" s="161"/>
      <c r="S43" s="153"/>
      <c r="T43" s="183"/>
      <c r="U43" s="183"/>
      <c r="V43" s="183"/>
      <c r="W43" s="183"/>
      <c r="X43" s="183"/>
      <c r="Y43" s="183"/>
      <c r="Z43" s="183"/>
      <c r="AA43" s="183"/>
      <c r="AB43" s="183"/>
      <c r="AC43" s="183"/>
      <c r="AD43" s="183"/>
      <c r="AE43" s="183"/>
      <c r="AF43" s="183"/>
      <c r="AG43" s="183"/>
    </row>
    <row r="44" spans="1:33" x14ac:dyDescent="0.25">
      <c r="A44" s="135"/>
      <c r="B44" s="171"/>
      <c r="C44" s="174"/>
      <c r="D44" s="177"/>
      <c r="E44" s="174"/>
      <c r="G44" s="171"/>
      <c r="H44" s="174"/>
      <c r="I44" s="177"/>
      <c r="J44" s="174"/>
      <c r="K44" s="135"/>
      <c r="P44" s="153"/>
      <c r="Q44" s="157"/>
      <c r="R44" s="161"/>
      <c r="S44" s="153"/>
      <c r="T44" s="183"/>
      <c r="U44" s="183"/>
      <c r="V44" s="183"/>
      <c r="W44" s="183"/>
      <c r="X44" s="183"/>
      <c r="Y44" s="183"/>
      <c r="Z44" s="183"/>
      <c r="AA44" s="183"/>
      <c r="AB44" s="183"/>
      <c r="AC44" s="183"/>
      <c r="AD44" s="183"/>
      <c r="AE44" s="183"/>
      <c r="AF44" s="183"/>
      <c r="AG44" s="183"/>
    </row>
    <row r="45" spans="1:33" x14ac:dyDescent="0.25">
      <c r="A45" s="135"/>
      <c r="B45" s="171"/>
      <c r="C45" s="174"/>
      <c r="D45" s="177"/>
      <c r="E45" s="174"/>
      <c r="G45" s="171"/>
      <c r="H45" s="174"/>
      <c r="I45" s="177"/>
      <c r="J45" s="174"/>
      <c r="K45" s="135"/>
      <c r="P45" s="153"/>
      <c r="Q45" s="157"/>
      <c r="R45" s="161"/>
      <c r="S45" s="153"/>
      <c r="T45" s="183"/>
      <c r="U45" s="183"/>
      <c r="V45" s="183"/>
      <c r="W45" s="183"/>
      <c r="X45" s="183"/>
      <c r="Y45" s="183"/>
      <c r="Z45" s="183"/>
      <c r="AA45" s="183"/>
      <c r="AB45" s="183"/>
      <c r="AC45" s="183"/>
      <c r="AD45" s="183"/>
      <c r="AE45" s="183"/>
      <c r="AF45" s="183"/>
      <c r="AG45" s="183"/>
    </row>
    <row r="46" spans="1:33" x14ac:dyDescent="0.25">
      <c r="A46" s="135"/>
      <c r="B46" s="171"/>
      <c r="C46" s="174"/>
      <c r="D46" s="177"/>
      <c r="E46" s="174"/>
      <c r="G46" s="171"/>
      <c r="H46" s="174"/>
      <c r="I46" s="177"/>
      <c r="J46" s="174"/>
      <c r="K46" s="135"/>
      <c r="P46" s="153"/>
      <c r="Q46" s="157"/>
      <c r="R46" s="161"/>
      <c r="S46" s="153"/>
      <c r="T46" s="183"/>
      <c r="U46" s="183"/>
      <c r="V46" s="183"/>
      <c r="W46" s="183"/>
      <c r="X46" s="183"/>
      <c r="Y46" s="183"/>
      <c r="Z46" s="183"/>
      <c r="AA46" s="183"/>
      <c r="AB46" s="183"/>
      <c r="AC46" s="183"/>
      <c r="AD46" s="183"/>
      <c r="AE46" s="183"/>
      <c r="AF46" s="183"/>
      <c r="AG46" s="183"/>
    </row>
    <row r="47" spans="1:33" x14ac:dyDescent="0.25">
      <c r="A47" s="135"/>
      <c r="B47" s="171"/>
      <c r="C47" s="174"/>
      <c r="D47" s="177"/>
      <c r="E47" s="174"/>
      <c r="G47" s="171"/>
      <c r="H47" s="174"/>
      <c r="I47" s="177"/>
      <c r="J47" s="174"/>
      <c r="K47" s="135"/>
      <c r="P47" s="153"/>
      <c r="Q47" s="157"/>
      <c r="R47" s="161"/>
      <c r="S47" s="153"/>
      <c r="T47" s="183"/>
      <c r="U47" s="183"/>
      <c r="V47" s="183"/>
      <c r="W47" s="183"/>
      <c r="X47" s="183"/>
      <c r="Y47" s="183"/>
      <c r="Z47" s="183"/>
      <c r="AA47" s="183"/>
      <c r="AB47" s="183"/>
      <c r="AC47" s="183"/>
      <c r="AD47" s="183"/>
      <c r="AE47" s="183"/>
      <c r="AF47" s="183"/>
      <c r="AG47" s="183"/>
    </row>
    <row r="48" spans="1:33" x14ac:dyDescent="0.25">
      <c r="A48" s="135"/>
      <c r="B48" s="171"/>
      <c r="C48" s="174"/>
      <c r="D48" s="177"/>
      <c r="E48" s="174"/>
      <c r="G48" s="171"/>
      <c r="H48" s="174"/>
      <c r="I48" s="177"/>
      <c r="J48" s="174"/>
      <c r="K48" s="135"/>
      <c r="P48" s="153"/>
      <c r="Q48" s="157"/>
      <c r="R48" s="161"/>
      <c r="S48" s="153"/>
      <c r="T48" s="183"/>
      <c r="U48" s="183"/>
      <c r="V48" s="183"/>
      <c r="W48" s="183"/>
      <c r="X48" s="183"/>
      <c r="Y48" s="183"/>
      <c r="Z48" s="183"/>
      <c r="AA48" s="183"/>
      <c r="AB48" s="183"/>
      <c r="AC48" s="183"/>
      <c r="AD48" s="183"/>
      <c r="AE48" s="183"/>
      <c r="AF48" s="183"/>
      <c r="AG48" s="183"/>
    </row>
    <row r="49" spans="1:33" x14ac:dyDescent="0.25">
      <c r="A49" s="135"/>
      <c r="B49" s="171"/>
      <c r="C49" s="174"/>
      <c r="D49" s="177"/>
      <c r="E49" s="174"/>
      <c r="G49" s="171"/>
      <c r="H49" s="174"/>
      <c r="I49" s="177"/>
      <c r="J49" s="174"/>
      <c r="K49" s="135"/>
      <c r="P49" s="153"/>
      <c r="Q49" s="157"/>
      <c r="R49" s="161"/>
      <c r="S49" s="153"/>
      <c r="T49" s="183"/>
      <c r="U49" s="183"/>
      <c r="V49" s="183"/>
      <c r="W49" s="183"/>
      <c r="X49" s="183"/>
      <c r="Y49" s="183"/>
      <c r="Z49" s="183"/>
      <c r="AA49" s="183"/>
      <c r="AB49" s="183"/>
      <c r="AC49" s="183"/>
      <c r="AD49" s="183"/>
      <c r="AE49" s="183"/>
      <c r="AF49" s="183"/>
      <c r="AG49" s="183"/>
    </row>
    <row r="50" spans="1:33" x14ac:dyDescent="0.25">
      <c r="A50" s="135"/>
      <c r="B50" s="171"/>
      <c r="C50" s="174"/>
      <c r="D50" s="177"/>
      <c r="E50" s="174"/>
      <c r="G50" s="171"/>
      <c r="H50" s="174"/>
      <c r="I50" s="177"/>
      <c r="J50" s="174"/>
      <c r="K50" s="135"/>
      <c r="P50" s="153"/>
      <c r="Q50" s="157"/>
      <c r="R50" s="161"/>
      <c r="S50" s="153"/>
      <c r="T50" s="183"/>
      <c r="U50" s="183"/>
      <c r="V50" s="183"/>
      <c r="W50" s="183"/>
      <c r="X50" s="183"/>
      <c r="Y50" s="183"/>
      <c r="Z50" s="183"/>
      <c r="AA50" s="183"/>
      <c r="AB50" s="183"/>
      <c r="AC50" s="183"/>
      <c r="AD50" s="183"/>
      <c r="AE50" s="183"/>
      <c r="AF50" s="183"/>
      <c r="AG50" s="183"/>
    </row>
    <row r="51" spans="1:33" ht="15.75" thickBot="1" x14ac:dyDescent="0.3">
      <c r="A51" s="135"/>
      <c r="B51" s="172"/>
      <c r="C51" s="175"/>
      <c r="D51" s="178"/>
      <c r="E51" s="175"/>
      <c r="G51" s="172"/>
      <c r="H51" s="175"/>
      <c r="I51" s="178"/>
      <c r="J51" s="175"/>
      <c r="K51" s="135"/>
      <c r="P51" s="155"/>
      <c r="Q51" s="159"/>
      <c r="R51" s="163"/>
      <c r="S51" s="155"/>
      <c r="T51" s="184"/>
      <c r="U51" s="184"/>
      <c r="V51" s="184"/>
      <c r="W51" s="184"/>
      <c r="X51" s="184"/>
      <c r="Y51" s="184"/>
      <c r="Z51" s="184"/>
      <c r="AA51" s="184"/>
      <c r="AB51" s="184"/>
      <c r="AC51" s="184"/>
      <c r="AD51" s="184"/>
      <c r="AE51" s="184"/>
      <c r="AF51" s="184"/>
      <c r="AG51" s="184"/>
    </row>
    <row r="52" spans="1:33" x14ac:dyDescent="0.25">
      <c r="A52" s="135"/>
      <c r="B52" s="135"/>
      <c r="C52" s="135"/>
      <c r="D52" s="135"/>
      <c r="E52" s="135"/>
      <c r="G52" s="135"/>
      <c r="H52" s="135"/>
      <c r="I52" s="135"/>
      <c r="J52" s="135"/>
      <c r="K52" s="135"/>
    </row>
    <row r="53" spans="1:33" x14ac:dyDescent="0.25">
      <c r="A53" s="135"/>
      <c r="B53" s="135"/>
      <c r="C53" s="135"/>
      <c r="D53" s="135"/>
      <c r="E53" s="135"/>
      <c r="G53" s="135"/>
      <c r="H53" s="135"/>
      <c r="I53" s="135"/>
      <c r="J53" s="135"/>
      <c r="K53" s="135"/>
    </row>
    <row r="54" spans="1:33" x14ac:dyDescent="0.25">
      <c r="A54" s="135"/>
      <c r="B54" s="135"/>
      <c r="C54" s="135"/>
      <c r="D54" s="135"/>
      <c r="E54" s="135"/>
      <c r="G54" s="135"/>
      <c r="H54" s="135"/>
      <c r="I54" s="135"/>
      <c r="J54" s="135"/>
      <c r="K54" s="135"/>
    </row>
    <row r="55" spans="1:33" x14ac:dyDescent="0.25">
      <c r="A55" s="135"/>
      <c r="B55" s="135"/>
      <c r="C55" s="135"/>
      <c r="D55" s="135"/>
      <c r="E55" s="135"/>
      <c r="G55" s="135"/>
      <c r="H55" s="135"/>
      <c r="I55" s="135"/>
      <c r="J55" s="135"/>
      <c r="K55" s="135"/>
    </row>
    <row r="56" spans="1:33" x14ac:dyDescent="0.25">
      <c r="A56" s="135"/>
      <c r="B56" s="135"/>
      <c r="C56" s="135"/>
      <c r="D56" s="135"/>
      <c r="E56" s="135"/>
      <c r="G56" s="135"/>
      <c r="H56" s="135"/>
      <c r="I56" s="135"/>
      <c r="J56" s="135"/>
      <c r="K56" s="135"/>
    </row>
    <row r="57" spans="1:33" x14ac:dyDescent="0.25">
      <c r="A57" s="135"/>
      <c r="B57" s="135"/>
      <c r="C57" s="135"/>
      <c r="D57" s="135"/>
      <c r="E57" s="135"/>
      <c r="G57" s="135"/>
      <c r="H57" s="135"/>
      <c r="I57" s="135"/>
      <c r="J57" s="135"/>
      <c r="K57" s="135"/>
    </row>
    <row r="58" spans="1:33" x14ac:dyDescent="0.25">
      <c r="A58" s="135"/>
      <c r="B58" s="135"/>
      <c r="C58" s="135"/>
      <c r="D58" s="135"/>
      <c r="E58" s="135"/>
      <c r="G58" s="135"/>
      <c r="H58" s="135"/>
      <c r="I58" s="135"/>
      <c r="J58" s="135"/>
      <c r="K58" s="135"/>
    </row>
    <row r="59" spans="1:33" x14ac:dyDescent="0.25">
      <c r="A59" s="60"/>
      <c r="B59" s="135"/>
      <c r="C59" s="135"/>
      <c r="D59" s="135"/>
      <c r="E59" s="135"/>
      <c r="G59" s="135"/>
      <c r="H59" s="135"/>
      <c r="I59" s="135"/>
      <c r="J59" s="135"/>
      <c r="K59" s="135"/>
    </row>
    <row r="60" spans="1:33" x14ac:dyDescent="0.25">
      <c r="A60" s="60"/>
      <c r="B60" s="135"/>
      <c r="C60" s="135"/>
      <c r="D60" s="135"/>
      <c r="E60" s="135"/>
      <c r="G60" s="135"/>
      <c r="H60" s="135"/>
      <c r="I60" s="135"/>
      <c r="J60" s="135"/>
      <c r="K60" s="135"/>
    </row>
    <row r="61" spans="1:33" x14ac:dyDescent="0.25">
      <c r="A61" s="60"/>
      <c r="B61" s="135"/>
      <c r="C61" s="135"/>
      <c r="D61" s="135"/>
      <c r="E61" s="135"/>
      <c r="G61" s="135"/>
      <c r="H61" s="135"/>
      <c r="I61" s="135"/>
      <c r="J61" s="135"/>
      <c r="K61" s="135"/>
    </row>
    <row r="62" spans="1:33" x14ac:dyDescent="0.25">
      <c r="A62" s="60"/>
      <c r="B62" s="135"/>
      <c r="C62" s="135"/>
      <c r="D62" s="135"/>
      <c r="E62" s="135"/>
      <c r="G62" s="135"/>
      <c r="H62" s="135"/>
      <c r="I62" s="135"/>
      <c r="J62" s="135"/>
      <c r="K62" s="135"/>
    </row>
    <row r="63" spans="1:33" x14ac:dyDescent="0.25">
      <c r="A63" s="165"/>
      <c r="G63" s="135"/>
      <c r="H63" s="135"/>
      <c r="I63" s="135"/>
      <c r="J63" s="135"/>
      <c r="K63" s="135"/>
    </row>
    <row r="64" spans="1:33" x14ac:dyDescent="0.25">
      <c r="A64" s="60"/>
      <c r="G64" s="135"/>
      <c r="H64" s="135"/>
      <c r="I64" s="135"/>
      <c r="J64" s="135"/>
      <c r="K64" s="135"/>
    </row>
    <row r="65" spans="1:11" x14ac:dyDescent="0.25">
      <c r="A65" s="165"/>
      <c r="G65" s="135"/>
      <c r="H65" s="135"/>
      <c r="I65" s="135"/>
      <c r="J65" s="135"/>
      <c r="K65" s="135"/>
    </row>
    <row r="66" spans="1:11" x14ac:dyDescent="0.25">
      <c r="A66" s="165"/>
    </row>
    <row r="67" spans="1:11" x14ac:dyDescent="0.25">
      <c r="A67" s="165"/>
    </row>
    <row r="68" spans="1:11" x14ac:dyDescent="0.25">
      <c r="A68" s="165"/>
    </row>
    <row r="69" spans="1:11" x14ac:dyDescent="0.25">
      <c r="A69" s="165"/>
    </row>
    <row r="70" spans="1:11" x14ac:dyDescent="0.25">
      <c r="A70" s="165"/>
    </row>
    <row r="71" spans="1:11" x14ac:dyDescent="0.25">
      <c r="A71" s="165"/>
    </row>
    <row r="72" spans="1:11" x14ac:dyDescent="0.25">
      <c r="A72" s="165"/>
    </row>
    <row r="73" spans="1:11" x14ac:dyDescent="0.25">
      <c r="A73" s="165"/>
    </row>
    <row r="74" spans="1:11" x14ac:dyDescent="0.25">
      <c r="A74" s="165"/>
    </row>
  </sheetData>
  <conditionalFormatting sqref="U2:U18">
    <cfRule type="expression" dxfId="22" priority="23">
      <formula>$T2="Alm_Hamre"</formula>
    </cfRule>
  </conditionalFormatting>
  <conditionalFormatting sqref="U2:U18">
    <cfRule type="expression" dxfId="21" priority="22">
      <formula>$T2="ICP_18"</formula>
    </cfRule>
  </conditionalFormatting>
  <conditionalFormatting sqref="U2:U18">
    <cfRule type="expression" dxfId="20" priority="21">
      <formula>$T$2="Stevens"</formula>
    </cfRule>
  </conditionalFormatting>
  <conditionalFormatting sqref="U19:U46">
    <cfRule type="expression" dxfId="17" priority="18">
      <formula>$T19="Alm_Hamre"</formula>
    </cfRule>
  </conditionalFormatting>
  <conditionalFormatting sqref="U19:U46">
    <cfRule type="expression" dxfId="16" priority="17">
      <formula>$T19="ICP_18"</formula>
    </cfRule>
  </conditionalFormatting>
  <conditionalFormatting sqref="U19:U46">
    <cfRule type="expression" dxfId="15" priority="16">
      <formula>$T$2="Stevens"</formula>
    </cfRule>
  </conditionalFormatting>
  <conditionalFormatting sqref="U47:U51">
    <cfRule type="expression" dxfId="12" priority="13">
      <formula>$T47="Alm_Hamre"</formula>
    </cfRule>
  </conditionalFormatting>
  <conditionalFormatting sqref="U47:U51">
    <cfRule type="expression" dxfId="11" priority="12">
      <formula>$T47="ICP_18"</formula>
    </cfRule>
  </conditionalFormatting>
  <conditionalFormatting sqref="U47:U51">
    <cfRule type="expression" dxfId="10" priority="11">
      <formula>$T$2="Stevens"</formula>
    </cfRule>
  </conditionalFormatting>
  <conditionalFormatting sqref="V2:AG18">
    <cfRule type="expression" dxfId="8" priority="9">
      <formula>$T2="Alm_Hamre"</formula>
    </cfRule>
  </conditionalFormatting>
  <conditionalFormatting sqref="V2:AG18">
    <cfRule type="expression" dxfId="7" priority="8">
      <formula>$T2="ICP_18"</formula>
    </cfRule>
  </conditionalFormatting>
  <conditionalFormatting sqref="V2:AG18">
    <cfRule type="expression" dxfId="6" priority="7">
      <formula>$T$2="Stevens"</formula>
    </cfRule>
  </conditionalFormatting>
  <conditionalFormatting sqref="V19:AG46">
    <cfRule type="expression" dxfId="5" priority="6">
      <formula>$T19="Alm_Hamre"</formula>
    </cfRule>
  </conditionalFormatting>
  <conditionalFormatting sqref="V19:AG46">
    <cfRule type="expression" dxfId="4" priority="5">
      <formula>$T19="ICP_18"</formula>
    </cfRule>
  </conditionalFormatting>
  <conditionalFormatting sqref="V19:AG46">
    <cfRule type="expression" dxfId="3" priority="4">
      <formula>$T$2="Stevens"</formula>
    </cfRule>
  </conditionalFormatting>
  <conditionalFormatting sqref="V47:AG51">
    <cfRule type="expression" dxfId="2" priority="3">
      <formula>$T47="Alm_Hamre"</formula>
    </cfRule>
  </conditionalFormatting>
  <conditionalFormatting sqref="V47:AG51">
    <cfRule type="expression" dxfId="1" priority="2">
      <formula>$T47="ICP_18"</formula>
    </cfRule>
  </conditionalFormatting>
  <conditionalFormatting sqref="V47:AG51">
    <cfRule type="expression" dxfId="0"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Hidden_settings!$C$3:$C$8</xm:f>
          </x14:formula1>
          <xm:sqref>S2:S51</xm:sqref>
        </x14:dataValidation>
        <x14:dataValidation type="list" allowBlank="1" showInputMessage="1" showErrorMessage="1" xr:uid="{538727AB-CF95-4E17-9E48-5AE9A61B3632}">
          <x14:formula1>
            <xm:f>Hidden_settings!$B$3:$B$8</xm:f>
          </x14:formula1>
          <xm:sqref>T2:T51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2:C7"/>
  <sheetViews>
    <sheetView workbookViewId="0">
      <selection activeCell="B3" sqref="B3"/>
    </sheetView>
  </sheetViews>
  <sheetFormatPr defaultRowHeight="15" x14ac:dyDescent="0.25"/>
  <cols>
    <col min="2" max="2" width="14.5703125" customWidth="1"/>
  </cols>
  <sheetData>
    <row r="2" spans="2:3" x14ac:dyDescent="0.25">
      <c r="B2" t="s">
        <v>414</v>
      </c>
      <c r="C2" t="s">
        <v>415</v>
      </c>
    </row>
    <row r="3" spans="2:3" x14ac:dyDescent="0.25">
      <c r="B3" s="133" t="s">
        <v>45</v>
      </c>
      <c r="C3" s="133" t="s">
        <v>214</v>
      </c>
    </row>
    <row r="4" spans="2:3" x14ac:dyDescent="0.25">
      <c r="B4" s="133" t="s">
        <v>145</v>
      </c>
      <c r="C4" s="133" t="s">
        <v>215</v>
      </c>
    </row>
    <row r="5" spans="2:3" x14ac:dyDescent="0.25">
      <c r="B5" s="133" t="s">
        <v>76</v>
      </c>
      <c r="C5" s="133" t="s">
        <v>219</v>
      </c>
    </row>
    <row r="6" spans="2:3" x14ac:dyDescent="0.25">
      <c r="B6" s="133" t="s">
        <v>218</v>
      </c>
      <c r="C6" s="133" t="s">
        <v>220</v>
      </c>
    </row>
    <row r="7" spans="2:3" x14ac:dyDescent="0.25">
      <c r="B7" s="137" t="s">
        <v>385</v>
      </c>
      <c r="C7" s="133"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LOCATIONS</vt:lpstr>
      <vt:lpstr>PROJ</vt:lpstr>
      <vt:lpstr>DataBase_Fatigue</vt:lpstr>
      <vt:lpstr>Plots</vt:lpstr>
      <vt:lpstr>Appendix</vt:lpstr>
      <vt:lpstr>Location_name(Template)</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2022-02-07T14:05:37Z</dcterms:modified>
</cp:coreProperties>
</file>