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KMV\Desktop\COSPIN\1D Solver\input\"/>
    </mc:Choice>
  </mc:AlternateContent>
  <xr:revisionPtr revIDLastSave="0" documentId="13_ncr:1_{655C4429-4D45-45E8-9AFD-FBDC8F6D4D80}" xr6:coauthVersionLast="47" xr6:coauthVersionMax="47" xr10:uidLastSave="{00000000-0000-0000-0000-000000000000}"/>
  <bookViews>
    <workbookView xWindow="-22764" yWindow="0" windowWidth="27000" windowHeight="13884" tabRatio="772" firstSheet="1" activeTab="1" xr2:uid="{00000000-000D-0000-FFFF-FFFF00000000}"/>
  </bookViews>
  <sheets>
    <sheet name="Zone_2_LE" sheetId="155" state="hidden" r:id="rId1"/>
    <sheet name="benchmark" sheetId="200" r:id="rId2"/>
    <sheet name="Zone_2_HE" sheetId="156" state="hidden" r:id="rId3"/>
    <sheet name="Zone_4_LE" sheetId="157" state="hidden" r:id="rId4"/>
    <sheet name="Zone_4_HE" sheetId="159" state="hidden" r:id="rId5"/>
    <sheet name="Zone_7_LE" sheetId="160" state="hidden" r:id="rId6"/>
    <sheet name="Zone_7_HE" sheetId="161" state="hidden" r:id="rId7"/>
    <sheet name="HS_B4_UB" sheetId="15" state="hidden" r:id="rId8"/>
    <sheet name="HS_E6_obsolete" sheetId="12" state="hidden" r:id="rId9"/>
    <sheet name="HS_E6_UB" sheetId="16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200" l="1"/>
  <c r="L15" i="200"/>
  <c r="L13" i="200"/>
  <c r="L8" i="200"/>
  <c r="L9" i="200"/>
  <c r="L10" i="200"/>
  <c r="L11" i="200"/>
  <c r="L7" i="200"/>
  <c r="AG50" i="200" l="1"/>
  <c r="AG51" i="200" s="1"/>
  <c r="AG52" i="200" s="1"/>
  <c r="AG53" i="200" s="1"/>
  <c r="AG54" i="200" s="1"/>
  <c r="AG55" i="200" s="1"/>
  <c r="AG56" i="200" s="1"/>
  <c r="AH40" i="200"/>
  <c r="AH41" i="200" s="1"/>
  <c r="AH42" i="200" s="1"/>
  <c r="AH43" i="200" s="1"/>
  <c r="AH44" i="200" s="1"/>
  <c r="AH45" i="200" s="1"/>
  <c r="AH46" i="200" s="1"/>
  <c r="AH47" i="200" s="1"/>
  <c r="AH48" i="200" s="1"/>
  <c r="AH49" i="200" s="1"/>
  <c r="AH50" i="200" s="1"/>
  <c r="AH51" i="200" s="1"/>
  <c r="AH52" i="200" s="1"/>
  <c r="AH53" i="200" s="1"/>
  <c r="AH54" i="200" s="1"/>
  <c r="AH55" i="200" s="1"/>
  <c r="AH56" i="200" s="1"/>
  <c r="AG40" i="200"/>
  <c r="AG41" i="200" s="1"/>
  <c r="AG42" i="200" s="1"/>
  <c r="AG43" i="200" s="1"/>
  <c r="AG44" i="200" s="1"/>
  <c r="AG45" i="200" s="1"/>
  <c r="AG46" i="200" s="1"/>
  <c r="AG47" i="200" s="1"/>
  <c r="AG48" i="200" s="1"/>
  <c r="AF40" i="200"/>
  <c r="AF41" i="200" s="1"/>
  <c r="AF42" i="200" s="1"/>
  <c r="AF43" i="200" s="1"/>
  <c r="AF44" i="200" s="1"/>
  <c r="AF45" i="200" s="1"/>
  <c r="AF46" i="200" s="1"/>
  <c r="AF47" i="200" s="1"/>
  <c r="AF48" i="200" s="1"/>
  <c r="AF49" i="200" s="1"/>
  <c r="AF50" i="200" s="1"/>
  <c r="AF51" i="200" s="1"/>
  <c r="AF52" i="200" s="1"/>
  <c r="AF53" i="200" s="1"/>
  <c r="AF54" i="200" s="1"/>
  <c r="AF55" i="200" s="1"/>
  <c r="AF56" i="200" s="1"/>
  <c r="R16" i="200"/>
  <c r="G16" i="200"/>
  <c r="R15" i="200"/>
  <c r="R14" i="200"/>
  <c r="R13" i="200"/>
  <c r="AJ13" i="200" s="1"/>
  <c r="R12" i="200"/>
  <c r="R11" i="200"/>
  <c r="R10" i="200"/>
  <c r="R9" i="200"/>
  <c r="R8" i="200"/>
  <c r="R7" i="200"/>
  <c r="R6" i="200"/>
  <c r="B4" i="200"/>
  <c r="A1" i="200"/>
  <c r="B5" i="200" s="1"/>
  <c r="Z11" i="200" l="1"/>
  <c r="AJ14" i="200"/>
  <c r="AJ9" i="200"/>
  <c r="AJ8" i="200"/>
  <c r="AH57" i="200"/>
  <c r="AH58" i="200" s="1"/>
  <c r="AH59" i="200" s="1"/>
  <c r="AJ10" i="200" s="1"/>
  <c r="AF57" i="200"/>
  <c r="AF58" i="200" s="1"/>
  <c r="AF59" i="200" s="1"/>
  <c r="Z10" i="200" s="1"/>
  <c r="Z8" i="200"/>
  <c r="Z7" i="200"/>
  <c r="AJ15" i="200"/>
  <c r="AG57" i="200"/>
  <c r="AG58" i="200" s="1"/>
  <c r="AG59" i="200" s="1"/>
  <c r="AB10" i="200" s="1"/>
  <c r="AB8" i="200"/>
  <c r="AB13" i="200"/>
  <c r="AB15" i="200"/>
  <c r="Z15" i="200"/>
  <c r="Z13" i="200"/>
  <c r="Z9" i="200"/>
  <c r="AB11" i="200"/>
  <c r="Z14" i="200"/>
  <c r="AJ7" i="200"/>
  <c r="AJ11" i="200"/>
  <c r="AB14" i="200"/>
  <c r="AB9" i="200" l="1"/>
  <c r="AB7" i="200"/>
  <c r="AG50" i="161" l="1"/>
  <c r="AG51" i="161" s="1"/>
  <c r="AG52" i="161" s="1"/>
  <c r="AG53" i="161" s="1"/>
  <c r="AG54" i="161" s="1"/>
  <c r="AG55" i="161" s="1"/>
  <c r="AG56" i="161" s="1"/>
  <c r="AG57" i="161" s="1"/>
  <c r="AG58" i="161" s="1"/>
  <c r="AG59" i="161" s="1"/>
  <c r="AH40" i="161"/>
  <c r="AH41" i="161" s="1"/>
  <c r="AH42" i="161" s="1"/>
  <c r="AH43" i="161" s="1"/>
  <c r="AH44" i="161" s="1"/>
  <c r="AH45" i="161" s="1"/>
  <c r="AH46" i="161" s="1"/>
  <c r="AH47" i="161" s="1"/>
  <c r="AH48" i="161" s="1"/>
  <c r="AH49" i="161" s="1"/>
  <c r="AH50" i="161" s="1"/>
  <c r="AH51" i="161" s="1"/>
  <c r="AH52" i="161" s="1"/>
  <c r="AH53" i="161" s="1"/>
  <c r="AH54" i="161" s="1"/>
  <c r="AH55" i="161" s="1"/>
  <c r="AH56" i="161" s="1"/>
  <c r="AH57" i="161" s="1"/>
  <c r="AH58" i="161" s="1"/>
  <c r="AG40" i="161"/>
  <c r="AG41" i="161" s="1"/>
  <c r="AG42" i="161" s="1"/>
  <c r="AG43" i="161" s="1"/>
  <c r="AG44" i="161" s="1"/>
  <c r="AG45" i="161" s="1"/>
  <c r="AG46" i="161" s="1"/>
  <c r="AG47" i="161" s="1"/>
  <c r="AG48" i="161" s="1"/>
  <c r="AF40" i="161"/>
  <c r="AF41" i="161" s="1"/>
  <c r="AF42" i="161" s="1"/>
  <c r="AF43" i="161" s="1"/>
  <c r="AF44" i="161" s="1"/>
  <c r="AF45" i="161" s="1"/>
  <c r="AF46" i="161" s="1"/>
  <c r="AF47" i="161" s="1"/>
  <c r="AF48" i="161" s="1"/>
  <c r="AF49" i="161" s="1"/>
  <c r="AF50" i="161" s="1"/>
  <c r="AF51" i="161" s="1"/>
  <c r="AF52" i="161" s="1"/>
  <c r="AF53" i="161" s="1"/>
  <c r="AF54" i="161" s="1"/>
  <c r="AF55" i="161" s="1"/>
  <c r="AF56" i="161" s="1"/>
  <c r="AF57" i="161" s="1"/>
  <c r="AF58" i="161" s="1"/>
  <c r="G16" i="161"/>
  <c r="R10" i="161"/>
  <c r="R8" i="161"/>
  <c r="R6" i="161"/>
  <c r="AB6" i="161" s="1"/>
  <c r="B4" i="161"/>
  <c r="A1" i="161"/>
  <c r="B5" i="161" s="1"/>
  <c r="AG50" i="160"/>
  <c r="AG51" i="160" s="1"/>
  <c r="AG52" i="160" s="1"/>
  <c r="AG53" i="160" s="1"/>
  <c r="AG54" i="160" s="1"/>
  <c r="AG55" i="160" s="1"/>
  <c r="AG56" i="160" s="1"/>
  <c r="AG57" i="160" s="1"/>
  <c r="AG58" i="160" s="1"/>
  <c r="AG59" i="160" s="1"/>
  <c r="AH40" i="160"/>
  <c r="AH41" i="160" s="1"/>
  <c r="AH42" i="160" s="1"/>
  <c r="AH43" i="160" s="1"/>
  <c r="AH44" i="160" s="1"/>
  <c r="AH45" i="160" s="1"/>
  <c r="AH46" i="160" s="1"/>
  <c r="AH47" i="160" s="1"/>
  <c r="AH48" i="160" s="1"/>
  <c r="AH49" i="160" s="1"/>
  <c r="AH50" i="160" s="1"/>
  <c r="AH51" i="160" s="1"/>
  <c r="AH52" i="160" s="1"/>
  <c r="AH53" i="160" s="1"/>
  <c r="AH54" i="160" s="1"/>
  <c r="AH55" i="160" s="1"/>
  <c r="AH56" i="160" s="1"/>
  <c r="AH57" i="160" s="1"/>
  <c r="AH58" i="160" s="1"/>
  <c r="AH59" i="160" s="1"/>
  <c r="AG40" i="160"/>
  <c r="AG41" i="160" s="1"/>
  <c r="AG42" i="160" s="1"/>
  <c r="AG43" i="160" s="1"/>
  <c r="AG44" i="160" s="1"/>
  <c r="AG45" i="160" s="1"/>
  <c r="AG46" i="160" s="1"/>
  <c r="AG47" i="160" s="1"/>
  <c r="AG48" i="160" s="1"/>
  <c r="AF40" i="160"/>
  <c r="AF41" i="160" s="1"/>
  <c r="AF42" i="160" s="1"/>
  <c r="AF43" i="160" s="1"/>
  <c r="AF44" i="160" s="1"/>
  <c r="AF45" i="160" s="1"/>
  <c r="AF46" i="160" s="1"/>
  <c r="AF47" i="160" s="1"/>
  <c r="AF48" i="160" s="1"/>
  <c r="AF49" i="160" s="1"/>
  <c r="AF50" i="160" s="1"/>
  <c r="AF51" i="160" s="1"/>
  <c r="AF52" i="160" s="1"/>
  <c r="AF53" i="160" s="1"/>
  <c r="AF54" i="160" s="1"/>
  <c r="AF55" i="160" s="1"/>
  <c r="AF56" i="160" s="1"/>
  <c r="AF57" i="160" s="1"/>
  <c r="AF58" i="160" s="1"/>
  <c r="AF59" i="160" s="1"/>
  <c r="G16" i="160"/>
  <c r="R10" i="160"/>
  <c r="AJ10" i="160" s="1"/>
  <c r="R8" i="160"/>
  <c r="AJ8" i="160" s="1"/>
  <c r="R6" i="160"/>
  <c r="AJ6" i="160" s="1"/>
  <c r="B4" i="160"/>
  <c r="A1" i="160"/>
  <c r="B5" i="160" s="1"/>
  <c r="AB8" i="161" l="1"/>
  <c r="AB10" i="161"/>
  <c r="AF59" i="161"/>
  <c r="Z10" i="161"/>
  <c r="AH59" i="161"/>
  <c r="AJ10" i="161"/>
  <c r="AB8" i="160"/>
  <c r="Z8" i="160"/>
  <c r="Z6" i="160"/>
  <c r="Z10" i="160"/>
  <c r="AB6" i="160"/>
  <c r="AB10" i="160"/>
  <c r="AG51" i="159"/>
  <c r="AG52" i="159" s="1"/>
  <c r="AG53" i="159" s="1"/>
  <c r="AG54" i="159" s="1"/>
  <c r="AG55" i="159" s="1"/>
  <c r="AG56" i="159" s="1"/>
  <c r="AG57" i="159" s="1"/>
  <c r="AG58" i="159" s="1"/>
  <c r="AG59" i="159" s="1"/>
  <c r="AG50" i="159"/>
  <c r="AH40" i="159"/>
  <c r="AH41" i="159" s="1"/>
  <c r="AH42" i="159" s="1"/>
  <c r="AH43" i="159" s="1"/>
  <c r="AH44" i="159" s="1"/>
  <c r="AH45" i="159" s="1"/>
  <c r="AH46" i="159" s="1"/>
  <c r="AH47" i="159" s="1"/>
  <c r="AH48" i="159" s="1"/>
  <c r="AH49" i="159" s="1"/>
  <c r="AH50" i="159" s="1"/>
  <c r="AH51" i="159" s="1"/>
  <c r="AH52" i="159" s="1"/>
  <c r="AH53" i="159" s="1"/>
  <c r="AH54" i="159" s="1"/>
  <c r="AH55" i="159" s="1"/>
  <c r="AH56" i="159" s="1"/>
  <c r="AH57" i="159" s="1"/>
  <c r="AH58" i="159" s="1"/>
  <c r="AH59" i="159" s="1"/>
  <c r="AG40" i="159"/>
  <c r="AG41" i="159" s="1"/>
  <c r="AG42" i="159" s="1"/>
  <c r="AG43" i="159" s="1"/>
  <c r="AG44" i="159" s="1"/>
  <c r="AG45" i="159" s="1"/>
  <c r="AG46" i="159" s="1"/>
  <c r="AG47" i="159" s="1"/>
  <c r="AG48" i="159" s="1"/>
  <c r="AF40" i="159"/>
  <c r="AF41" i="159" s="1"/>
  <c r="AF42" i="159" s="1"/>
  <c r="AF43" i="159" s="1"/>
  <c r="AF44" i="159" s="1"/>
  <c r="AF45" i="159" s="1"/>
  <c r="AF46" i="159" s="1"/>
  <c r="AF47" i="159" s="1"/>
  <c r="AF48" i="159" s="1"/>
  <c r="AF49" i="159" s="1"/>
  <c r="AF50" i="159" s="1"/>
  <c r="AF51" i="159" s="1"/>
  <c r="AF52" i="159" s="1"/>
  <c r="AF53" i="159" s="1"/>
  <c r="AF54" i="159" s="1"/>
  <c r="AF55" i="159" s="1"/>
  <c r="AF56" i="159" s="1"/>
  <c r="AF57" i="159" s="1"/>
  <c r="AF58" i="159" s="1"/>
  <c r="AF59" i="159" s="1"/>
  <c r="G16" i="159"/>
  <c r="R11" i="159"/>
  <c r="AB11" i="159" s="1"/>
  <c r="R10" i="159"/>
  <c r="R6" i="159"/>
  <c r="B4" i="159"/>
  <c r="A1" i="159"/>
  <c r="B5" i="159" s="1"/>
  <c r="O7" i="157"/>
  <c r="AG50" i="157"/>
  <c r="AG51" i="157" s="1"/>
  <c r="AG52" i="157" s="1"/>
  <c r="AG53" i="157" s="1"/>
  <c r="AH41" i="157"/>
  <c r="AH42" i="157" s="1"/>
  <c r="AH43" i="157" s="1"/>
  <c r="AH44" i="157" s="1"/>
  <c r="AH45" i="157" s="1"/>
  <c r="AH46" i="157" s="1"/>
  <c r="AH47" i="157" s="1"/>
  <c r="AH48" i="157" s="1"/>
  <c r="AH49" i="157" s="1"/>
  <c r="AH50" i="157" s="1"/>
  <c r="AH51" i="157" s="1"/>
  <c r="AH52" i="157" s="1"/>
  <c r="AH53" i="157" s="1"/>
  <c r="AF41" i="157"/>
  <c r="AF42" i="157" s="1"/>
  <c r="AF43" i="157" s="1"/>
  <c r="AF44" i="157" s="1"/>
  <c r="AF45" i="157" s="1"/>
  <c r="AF46" i="157" s="1"/>
  <c r="AF47" i="157" s="1"/>
  <c r="AF48" i="157" s="1"/>
  <c r="AF49" i="157" s="1"/>
  <c r="AF50" i="157" s="1"/>
  <c r="AF51" i="157" s="1"/>
  <c r="AF52" i="157" s="1"/>
  <c r="AF53" i="157" s="1"/>
  <c r="AH40" i="157"/>
  <c r="AG40" i="157"/>
  <c r="AG41" i="157" s="1"/>
  <c r="AG42" i="157" s="1"/>
  <c r="AG43" i="157" s="1"/>
  <c r="AG44" i="157" s="1"/>
  <c r="AG45" i="157" s="1"/>
  <c r="AG46" i="157" s="1"/>
  <c r="AG47" i="157" s="1"/>
  <c r="AG48" i="157" s="1"/>
  <c r="AF40" i="157"/>
  <c r="G16" i="157"/>
  <c r="R11" i="157"/>
  <c r="AB11" i="157" s="1"/>
  <c r="R10" i="157"/>
  <c r="R6" i="157"/>
  <c r="B4" i="157"/>
  <c r="A1" i="157"/>
  <c r="B5" i="157" s="1"/>
  <c r="R8" i="155"/>
  <c r="R9" i="155"/>
  <c r="R11" i="155"/>
  <c r="Z11" i="155" s="1"/>
  <c r="R6" i="155"/>
  <c r="AJ6" i="155" s="1"/>
  <c r="R11" i="156"/>
  <c r="AA12" i="156" s="1"/>
  <c r="R9" i="156"/>
  <c r="R8" i="156"/>
  <c r="AB8" i="156" s="1"/>
  <c r="R6" i="156"/>
  <c r="AG50" i="156"/>
  <c r="AG51" i="156" s="1"/>
  <c r="AG52" i="156" s="1"/>
  <c r="AG53" i="156" s="1"/>
  <c r="AG54" i="156" s="1"/>
  <c r="AG55" i="156" s="1"/>
  <c r="AG56" i="156" s="1"/>
  <c r="AG57" i="156" s="1"/>
  <c r="AG58" i="156" s="1"/>
  <c r="AG59" i="156" s="1"/>
  <c r="AF41" i="156"/>
  <c r="AF42" i="156" s="1"/>
  <c r="AF43" i="156" s="1"/>
  <c r="AF44" i="156" s="1"/>
  <c r="AF45" i="156" s="1"/>
  <c r="AF46" i="156" s="1"/>
  <c r="AF47" i="156" s="1"/>
  <c r="AF48" i="156" s="1"/>
  <c r="AF49" i="156" s="1"/>
  <c r="AF50" i="156" s="1"/>
  <c r="AF51" i="156" s="1"/>
  <c r="AF52" i="156" s="1"/>
  <c r="AF53" i="156" s="1"/>
  <c r="AF54" i="156" s="1"/>
  <c r="AF55" i="156" s="1"/>
  <c r="AF56" i="156" s="1"/>
  <c r="AF57" i="156" s="1"/>
  <c r="AF58" i="156" s="1"/>
  <c r="AF59" i="156" s="1"/>
  <c r="Z9" i="156" s="1"/>
  <c r="AH40" i="156"/>
  <c r="AH41" i="156" s="1"/>
  <c r="AH42" i="156" s="1"/>
  <c r="AH43" i="156" s="1"/>
  <c r="AH44" i="156" s="1"/>
  <c r="AH45" i="156" s="1"/>
  <c r="AH46" i="156" s="1"/>
  <c r="AH47" i="156" s="1"/>
  <c r="AH48" i="156" s="1"/>
  <c r="AH49" i="156" s="1"/>
  <c r="AH50" i="156" s="1"/>
  <c r="AH51" i="156" s="1"/>
  <c r="AH52" i="156" s="1"/>
  <c r="AH53" i="156" s="1"/>
  <c r="AH54" i="156" s="1"/>
  <c r="AH55" i="156" s="1"/>
  <c r="AH56" i="156" s="1"/>
  <c r="AH57" i="156" s="1"/>
  <c r="AH58" i="156" s="1"/>
  <c r="AH59" i="156" s="1"/>
  <c r="AJ9" i="156" s="1"/>
  <c r="AG40" i="156"/>
  <c r="AG41" i="156" s="1"/>
  <c r="AG42" i="156" s="1"/>
  <c r="AG43" i="156" s="1"/>
  <c r="AG44" i="156" s="1"/>
  <c r="AG45" i="156" s="1"/>
  <c r="AG46" i="156" s="1"/>
  <c r="AG47" i="156" s="1"/>
  <c r="AG48" i="156" s="1"/>
  <c r="AF40" i="156"/>
  <c r="G16" i="156"/>
  <c r="AB6" i="156"/>
  <c r="B4" i="156"/>
  <c r="A1" i="156"/>
  <c r="B5" i="156" s="1"/>
  <c r="AG50" i="155"/>
  <c r="AG51" i="155" s="1"/>
  <c r="AG52" i="155" s="1"/>
  <c r="AG53" i="155" s="1"/>
  <c r="AH40" i="155"/>
  <c r="AH41" i="155" s="1"/>
  <c r="AH42" i="155" s="1"/>
  <c r="AH43" i="155" s="1"/>
  <c r="AH44" i="155" s="1"/>
  <c r="AH45" i="155" s="1"/>
  <c r="AH46" i="155" s="1"/>
  <c r="AH47" i="155" s="1"/>
  <c r="AH48" i="155" s="1"/>
  <c r="AH49" i="155" s="1"/>
  <c r="AH50" i="155" s="1"/>
  <c r="AH51" i="155" s="1"/>
  <c r="AH52" i="155" s="1"/>
  <c r="AH53" i="155" s="1"/>
  <c r="AH54" i="155" s="1"/>
  <c r="AH55" i="155" s="1"/>
  <c r="AH56" i="155" s="1"/>
  <c r="AH57" i="155" s="1"/>
  <c r="AH58" i="155" s="1"/>
  <c r="AH59" i="155" s="1"/>
  <c r="AG40" i="155"/>
  <c r="AG41" i="155" s="1"/>
  <c r="AG42" i="155" s="1"/>
  <c r="AG43" i="155" s="1"/>
  <c r="AG44" i="155" s="1"/>
  <c r="AG45" i="155" s="1"/>
  <c r="AG46" i="155" s="1"/>
  <c r="AG47" i="155" s="1"/>
  <c r="AG48" i="155" s="1"/>
  <c r="AF40" i="155"/>
  <c r="AF41" i="155" s="1"/>
  <c r="AF42" i="155" s="1"/>
  <c r="AF43" i="155" s="1"/>
  <c r="AF44" i="155" s="1"/>
  <c r="AF45" i="155" s="1"/>
  <c r="AF46" i="155" s="1"/>
  <c r="AF47" i="155" s="1"/>
  <c r="AF48" i="155" s="1"/>
  <c r="AF49" i="155" s="1"/>
  <c r="AF50" i="155" s="1"/>
  <c r="AF51" i="155" s="1"/>
  <c r="AF52" i="155" s="1"/>
  <c r="AF53" i="155" s="1"/>
  <c r="AF54" i="155" s="1"/>
  <c r="AF55" i="155" s="1"/>
  <c r="G16" i="155"/>
  <c r="AJ9" i="155"/>
  <c r="B4" i="155"/>
  <c r="A1" i="155"/>
  <c r="B5" i="155" s="1"/>
  <c r="AG54" i="155" l="1"/>
  <c r="AG55" i="155" s="1"/>
  <c r="AG56" i="155" s="1"/>
  <c r="AG57" i="155" s="1"/>
  <c r="AG58" i="155" s="1"/>
  <c r="AG59" i="155" s="1"/>
  <c r="AB11" i="155"/>
  <c r="AB9" i="155"/>
  <c r="AF56" i="155"/>
  <c r="AF57" i="155" s="1"/>
  <c r="AF58" i="155" s="1"/>
  <c r="AF59" i="155" s="1"/>
  <c r="Z8" i="155"/>
  <c r="AB6" i="155"/>
  <c r="Z9" i="155"/>
  <c r="AB9" i="156"/>
  <c r="AA10" i="156"/>
  <c r="AJ11" i="156"/>
  <c r="Z6" i="155"/>
  <c r="Z6" i="156"/>
  <c r="AB8" i="155"/>
  <c r="AJ6" i="156"/>
  <c r="AA7" i="156"/>
  <c r="Z11" i="156"/>
  <c r="AJ6" i="161"/>
  <c r="AJ8" i="161"/>
  <c r="Z6" i="161"/>
  <c r="Z8" i="161"/>
  <c r="AB10" i="159"/>
  <c r="AB6" i="159"/>
  <c r="AJ6" i="159"/>
  <c r="AJ11" i="159"/>
  <c r="AJ10" i="159"/>
  <c r="Z10" i="159"/>
  <c r="Z11" i="159"/>
  <c r="Z6" i="159"/>
  <c r="AG54" i="157"/>
  <c r="AG55" i="157" s="1"/>
  <c r="AG56" i="157" s="1"/>
  <c r="AG57" i="157" s="1"/>
  <c r="AG58" i="157" s="1"/>
  <c r="AG59" i="157" s="1"/>
  <c r="AB6" i="157" s="1"/>
  <c r="AB10" i="157"/>
  <c r="AJ11" i="157"/>
  <c r="AH54" i="157"/>
  <c r="AH55" i="157" s="1"/>
  <c r="AH56" i="157" s="1"/>
  <c r="AH57" i="157" s="1"/>
  <c r="AH58" i="157" s="1"/>
  <c r="AH59" i="157" s="1"/>
  <c r="AJ6" i="157" s="1"/>
  <c r="AJ10" i="157"/>
  <c r="AF54" i="157"/>
  <c r="AF55" i="157" s="1"/>
  <c r="AF56" i="157" s="1"/>
  <c r="AF57" i="157" s="1"/>
  <c r="AF58" i="157" s="1"/>
  <c r="AF59" i="157" s="1"/>
  <c r="Z6" i="157" s="1"/>
  <c r="Z11" i="157"/>
  <c r="Z10" i="157"/>
  <c r="AJ8" i="155"/>
  <c r="Z8" i="156"/>
  <c r="AJ8" i="156"/>
  <c r="B19" i="16" l="1"/>
  <c r="R16" i="16"/>
  <c r="M16" i="16"/>
  <c r="R15" i="16"/>
  <c r="M15" i="16"/>
  <c r="R14" i="16"/>
  <c r="M14" i="16"/>
  <c r="R13" i="16"/>
  <c r="M13" i="16"/>
  <c r="R12" i="16"/>
  <c r="M12" i="16"/>
  <c r="R11" i="16"/>
  <c r="M11" i="16"/>
  <c r="R10" i="16"/>
  <c r="M10" i="16"/>
  <c r="R9" i="16"/>
  <c r="M9" i="16"/>
  <c r="R8" i="16"/>
  <c r="M8" i="16"/>
  <c r="R7" i="16"/>
  <c r="M7" i="16"/>
  <c r="R6" i="16"/>
  <c r="M6" i="16"/>
  <c r="B4" i="16"/>
  <c r="A1" i="16"/>
  <c r="B5" i="16" s="1"/>
  <c r="B19" i="12"/>
  <c r="R16" i="12"/>
  <c r="M16" i="12"/>
  <c r="R15" i="12"/>
  <c r="M15" i="12"/>
  <c r="R14" i="12"/>
  <c r="M14" i="12"/>
  <c r="R13" i="12"/>
  <c r="M13" i="12"/>
  <c r="R12" i="12"/>
  <c r="M12" i="12"/>
  <c r="R11" i="12"/>
  <c r="M11" i="12"/>
  <c r="R10" i="12"/>
  <c r="M10" i="12"/>
  <c r="R9" i="12"/>
  <c r="M9" i="12"/>
  <c r="R8" i="12"/>
  <c r="M8" i="12"/>
  <c r="R7" i="12"/>
  <c r="M7" i="12"/>
  <c r="R6" i="12"/>
  <c r="M6" i="12"/>
  <c r="B4" i="12"/>
  <c r="A1" i="12"/>
  <c r="B5" i="12" s="1"/>
  <c r="B19" i="15"/>
  <c r="R17" i="15"/>
  <c r="M17" i="15"/>
  <c r="R16" i="15"/>
  <c r="M16" i="15"/>
  <c r="R15" i="15"/>
  <c r="M15" i="15"/>
  <c r="R14" i="15"/>
  <c r="M14" i="15"/>
  <c r="R13" i="15"/>
  <c r="M13" i="15"/>
  <c r="R12" i="15"/>
  <c r="M12" i="15"/>
  <c r="R11" i="15"/>
  <c r="M11" i="15"/>
  <c r="R10" i="15"/>
  <c r="M10" i="15"/>
  <c r="R9" i="15"/>
  <c r="M9" i="15"/>
  <c r="R8" i="15"/>
  <c r="M8" i="15"/>
  <c r="R7" i="15"/>
  <c r="M7" i="15"/>
  <c r="R6" i="15"/>
  <c r="M6" i="15"/>
  <c r="B4" i="15"/>
  <c r="A1" i="15"/>
  <c r="B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5E3E96F-A920-40C5-ADC9-9249C0D716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819B4F8-4CB6-4250-88AC-688AC8D9A20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575B608-A209-4884-AB7B-F69C2FE563B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6DEC192-B17A-43C6-A6A2-91A64168E7C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20F7C2C-C475-450E-8646-491484DA1C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4BAE026-2ED8-49EB-B4A4-192FEBCE297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17067223-A8AA-4098-A8D1-8E35EB5AF1C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0CE0C50-0A19-44BB-B15F-DC649A2C17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250B18E-5AF2-4005-AAAD-585F0387AB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5AC0C7E-EFB1-48D7-B75C-3437C2DF3FC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A6A6177-11FE-4EB8-A028-378EAF02EF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ED09F08B-FF5D-4411-88B7-FB357164F22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7F27E7B-AEDF-437D-A988-109E3B25309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DAEDC51-3997-4E87-AC09-22AB09E3E5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E083669-293D-4726-AC3B-CC4712C93DC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1EE0A1E-A0B1-4C80-AB8E-BA91229867B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0EF15755-7A43-40FC-B238-8175105683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D20FABCF-51AE-4CFF-86D6-0F0F94D5E6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CEFBBDE0-D684-498C-8B2A-47BAD1CD440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F38B909-7AF8-4F27-8FE7-1BBEB364749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64FE539-953E-48E2-B0DE-0C373EE03FD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4FF6801-056F-49CF-A50D-49F26183792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EA94509-A5AA-4AC2-AE01-86D090E5530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B8B109B-15BD-4EAF-8315-65857059510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39ADC86F-465F-4B3B-8188-B6D70C2D881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5B83E15B-25C7-4B9D-8E5D-BD34C019C4B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D44A4196-7C73-4CA9-BFDF-E1E443DDEFB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95760929-2D4D-41BB-A5CF-DB1453E3FA1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606C633C-FBB2-4C9F-ADC0-33C69E11DC1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F27A9E4-B60B-4A02-9840-2E160BE18A6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D48DE63-3574-4581-B569-235BB39EF99D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tc={8991A492-03C0-4C9A-B1C5-128A6BD97A1A}</author>
    <author>Evelina Vaitkunaitè</author>
  </authors>
  <commentList>
    <comment ref="A1" authorId="0" shapeId="0" xr:uid="{22BD9912-6491-49B0-AED2-97852575D83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A326B69E-0E76-4A42-A80F-D9D88DFC19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FD1E5A5-EC22-4FB1-99BD-61B6FDDD441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C4E2D09-EEE2-448A-A9C9-EE9DEA19369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312EAC8-DE61-482A-8311-23BE1640344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198A76D-C1FB-4437-A1CB-E47F639E4D8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D5A3A4D5-5733-4AFB-B570-FB31B5F6E7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27A7B76-D29C-4A22-8446-3B39ECAFE29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AA2C70D-BF0E-4B63-B05D-799E8B26288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C63DC8F-68E0-44F7-9341-473BD26077D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E755857E-0C20-4DCA-903C-E02E0059B75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X11" authorId="3" shapeId="0" xr:uid="{8991A492-03C0-4C9A-B1C5-128A6BD97A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taken from WTG 1, zone 1 because it has a similar depth  = 39-55m. THere is also measurements from locations in zone 2, but depth here is higher than 60 m</t>
      </text>
    </comment>
    <comment ref="R12" authorId="2" shapeId="0" xr:uid="{80411A64-118F-44F6-974A-1CFED0D53B5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FA8B99A-120D-4385-A947-E297807EF3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7A1BBFF-F06F-40CE-BE37-BDD16A0340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8E0D38C-D326-47A4-BD52-F256E54DF4C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4" shapeId="0" xr:uid="{8488A304-9B97-496C-976B-1124CCEBF33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5BEE0D0-732D-4AEA-89A4-DA4E701BBA5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188C066-D470-4B43-9143-800DE9C7ADF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E7E3F02-8015-4913-A194-3B3F3C200F5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EA70CB7-931E-47E2-97E8-C84786F7A2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31F3B50-33AD-43FE-9C9C-0DC0EEAA147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AE9D9E6-951B-4D79-ADEC-EBBA7EA9CA1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1FA1B4F-32B0-46D8-99E6-EAF83683FAF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2AA8A18-F5B0-45AB-8054-FF2B0C88F33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A8A5590C-1483-4C19-AA63-9DE5706496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211D1784-D9A3-4D04-BEF4-E9DA92A3DE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F4ACEB75-02FD-41C3-9E80-5180C7E57AB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E086324D-646A-4117-B4F5-AF261CEEE2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8141B54-5D1F-446E-A084-768239CE4A9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7C7B415-CF44-4C8A-ABF4-062CB0B9D3A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31C215B-C21D-437B-82CD-C3E7148B322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F77FC15-2B4B-4C3E-AA5B-DDEDB648E6F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3B3F08C-4179-4C76-96D2-94D487F7606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EF87DAD-AFCC-4FB3-8261-EF5E4A69953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86DDFDA-8D2D-4F90-B5EC-C717E171A72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5429F16-38BC-4184-9080-F87556A959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EA01B00-1639-4784-88B5-C26817B659B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9FA9A7C1-A9F0-47CA-9624-7E4735DBB2F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AD34191-F506-4735-BE67-674DFC70FC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6A2C988-0DD0-4BC1-8B8B-0324BFBEF03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1A05875-DA9E-435E-9A39-4C9253EE3CA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36F742C-F4D6-4546-878B-3E95804B06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1D44845F-9640-43FA-A74D-6753D278FB6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7B5B197A-212D-4B99-8E0A-72385603FD6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A145429-5B51-4A29-B115-AE9D9D8129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68377A59-EA01-4A8F-8AA8-0950B2ADABD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A92AED0-1262-4DB8-9E1D-2E6EDC8C7A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B0B9873-F61E-4215-B697-D06E1F16B70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25683F3-18B9-4184-B7EC-E469B5E26CF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9D9D74C-C279-461F-8CE7-F88B2090283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0413FE7-E8D7-4B44-9096-CD87283324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E361FFB-C37E-4E71-BB7B-2E1A9D45840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34B2D9A-66B5-4AD5-879A-8BCCF219892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3285736-1DB2-4D54-813B-F31959FBAD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7F421F0-2FC1-463F-86EF-570528C6FBF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78D8E0D-81DA-4713-A16B-BA8FC36A33B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C69930F-780B-47AB-8B20-506A4DB2716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1782A2E3-1D61-4B34-8D58-F749F7261CF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A266893-78CF-493C-9796-18BDDF42B23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CC0FC01-DC55-4A5F-A644-F3A5CA140DB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96CFF335-F80A-4EF5-A14D-8C2388CE13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080603D-E38C-40F5-87CA-1F5EB14975F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68BB396-03F1-457E-AB50-8CA5A07926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664DC76-EE33-4AF3-8083-29DB475E84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BFA1426-292F-4C72-8658-C0357AE3A583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7191EDD-551D-492E-8D6B-3BC00A2EEE2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5C002AC-56D9-4D9B-8FED-4A5641B34BA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62175F6-B623-49FE-97EF-F20681B02C9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6566FAD9-C493-4830-9109-63CB7EA7F3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86285FA-5148-443F-A10F-D7783413447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E04D5C6-C869-4081-B72C-D309DE60EA0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F05FBD8-E49E-415C-8F97-CBAA38144D7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C68C2E4C-B2C7-4481-BCBF-60991CB78CE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82E8976A-4976-4660-BA5F-265236EAB3C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2F1C4A4C-36E9-49FB-AE74-C16ACFA620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634F702-0693-409F-B94F-B6A8B6379DC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8ABFB4E-9DA8-4FEE-915C-F1F0BB69341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3EEBCCC-3CF5-4AA1-94B8-E63DB43D09D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sharedStrings.xml><?xml version="1.0" encoding="utf-8"?>
<sst xmlns="http://schemas.openxmlformats.org/spreadsheetml/2006/main" count="1499" uniqueCount="124">
  <si>
    <t>layer</t>
  </si>
  <si>
    <t>model_py</t>
  </si>
  <si>
    <t>model_axial</t>
  </si>
  <si>
    <t>toplevel</t>
  </si>
  <si>
    <t>cu</t>
  </si>
  <si>
    <t>delta_cu</t>
  </si>
  <si>
    <t>gamma_eff</t>
  </si>
  <si>
    <t>phi</t>
  </si>
  <si>
    <t>epsilon50</t>
  </si>
  <si>
    <t>delta_epsilon50</t>
  </si>
  <si>
    <t>J</t>
  </si>
  <si>
    <t>G0</t>
  </si>
  <si>
    <t>delta_G0</t>
  </si>
  <si>
    <t>delta_eff</t>
  </si>
  <si>
    <t>c_eff</t>
  </si>
  <si>
    <t>limit_skin</t>
  </si>
  <si>
    <t>limit_alpha</t>
  </si>
  <si>
    <t>limit_tip</t>
  </si>
  <si>
    <t>poisson</t>
  </si>
  <si>
    <t>q_ur</t>
  </si>
  <si>
    <t>k_rm</t>
  </si>
  <si>
    <t>RQD</t>
  </si>
  <si>
    <t>Soil</t>
  </si>
  <si>
    <t>Pile</t>
  </si>
  <si>
    <t>head</t>
  </si>
  <si>
    <t>section</t>
  </si>
  <si>
    <t>cross_section.toplevel</t>
  </si>
  <si>
    <t>cross_section.thickness</t>
  </si>
  <si>
    <t>m</t>
  </si>
  <si>
    <t>m VREF</t>
  </si>
  <si>
    <t>[m VREF]</t>
  </si>
  <si>
    <t>[text]</t>
  </si>
  <si>
    <t>[kN/m³]</t>
  </si>
  <si>
    <t>[kPa]</t>
  </si>
  <si>
    <t>[-]</t>
  </si>
  <si>
    <t>[kPa/m]</t>
  </si>
  <si>
    <t>[degrees]</t>
  </si>
  <si>
    <t xml:space="preserve">delta_q_ur </t>
  </si>
  <si>
    <t>[number]</t>
  </si>
  <si>
    <t>Scour</t>
  </si>
  <si>
    <t>local</t>
  </si>
  <si>
    <t>ORD</t>
  </si>
  <si>
    <t>density</t>
  </si>
  <si>
    <t>sigma_y</t>
  </si>
  <si>
    <t>E</t>
  </si>
  <si>
    <t>G</t>
  </si>
  <si>
    <t>kN/m³</t>
  </si>
  <si>
    <t>kPa</t>
  </si>
  <si>
    <t>Loads</t>
  </si>
  <si>
    <t>H</t>
  </si>
  <si>
    <t>M</t>
  </si>
  <si>
    <t>Vc</t>
  </si>
  <si>
    <t>Vt</t>
  </si>
  <si>
    <t>kN</t>
  </si>
  <si>
    <t>kNm</t>
  </si>
  <si>
    <t>Settings</t>
  </si>
  <si>
    <t>pile_type</t>
  </si>
  <si>
    <t>open</t>
  </si>
  <si>
    <t>-</t>
  </si>
  <si>
    <t>[m]</t>
  </si>
  <si>
    <t>n_layers</t>
  </si>
  <si>
    <t>n_sections</t>
  </si>
  <si>
    <r>
      <t>[m</t>
    </r>
    <r>
      <rPr>
        <vertAlign val="superscript"/>
        <sz val="11"/>
        <color theme="0" tint="-0.14999847407452621"/>
        <rFont val="Calibri"/>
        <family val="2"/>
        <scheme val="minor"/>
      </rPr>
      <t>-1</t>
    </r>
    <r>
      <rPr>
        <sz val="11"/>
        <color theme="0" tint="-0.14999847407452621"/>
        <rFont val="Calibri"/>
        <family val="2"/>
        <scheme val="minor"/>
      </rPr>
      <t>]</t>
    </r>
  </si>
  <si>
    <t>text</t>
  </si>
  <si>
    <t>API sand</t>
  </si>
  <si>
    <t>API clay</t>
  </si>
  <si>
    <t>Nq</t>
  </si>
  <si>
    <t>water depth</t>
  </si>
  <si>
    <t>length (start)</t>
  </si>
  <si>
    <t>length (end)</t>
  </si>
  <si>
    <t>length (increment)</t>
  </si>
  <si>
    <t>Axial degradation factor</t>
  </si>
  <si>
    <t>t-multiplier</t>
  </si>
  <si>
    <t>K0</t>
  </si>
  <si>
    <t>outer diameter</t>
  </si>
  <si>
    <t>model_py = 'API sand'</t>
  </si>
  <si>
    <t>model_py = 'Weak rock'</t>
  </si>
  <si>
    <t>model_axial = 'API sand'</t>
  </si>
  <si>
    <r>
      <t>model_axial = 'API clay' (</t>
    </r>
    <r>
      <rPr>
        <sz val="11"/>
        <color theme="0" tint="-0.14999847407452621"/>
        <rFont val="Calibri"/>
        <family val="2"/>
      </rPr>
      <t>β</t>
    </r>
    <r>
      <rPr>
        <sz val="11"/>
        <color theme="0" tint="-0.14999847407452621"/>
        <rFont val="Calibri"/>
        <family val="2"/>
        <scheme val="minor"/>
      </rPr>
      <t>), 'API sand'</t>
    </r>
  </si>
  <si>
    <t xml:space="preserve"> model_py = 'API clay', 'Reese stiff clay', 'Stiff clay w/o free water'</t>
  </si>
  <si>
    <t>model_py = 'API clay', 'Stiff clay w/o free water'</t>
  </si>
  <si>
    <t>model_axial = 'API clay' (β)</t>
  </si>
  <si>
    <r>
      <t>model_axial = 'API clay' (</t>
    </r>
    <r>
      <rPr>
        <sz val="11"/>
        <color theme="0" tint="-0.14999847407452621"/>
        <rFont val="Calibri"/>
        <family val="2"/>
      </rPr>
      <t>α</t>
    </r>
    <r>
      <rPr>
        <sz val="11"/>
        <color theme="0" tint="-0.14999847407452621"/>
        <rFont val="Calibri"/>
        <family val="2"/>
        <scheme val="minor"/>
      </rPr>
      <t>)</t>
    </r>
  </si>
  <si>
    <r>
      <t>model_axial = 'API clay' (</t>
    </r>
    <r>
      <rPr>
        <sz val="11"/>
        <color theme="0" tint="-0.14999847407452621"/>
        <rFont val="Calibri"/>
        <family val="2"/>
      </rPr>
      <t>α, β</t>
    </r>
    <r>
      <rPr>
        <sz val="11"/>
        <color theme="0" tint="-0.14999847407452621"/>
        <rFont val="Calibri"/>
        <family val="2"/>
        <scheme val="minor"/>
      </rPr>
      <t>), 'API sand'</t>
    </r>
  </si>
  <si>
    <t>very loose</t>
  </si>
  <si>
    <t>loose-medium</t>
  </si>
  <si>
    <t>very dense</t>
  </si>
  <si>
    <t>stiff</t>
  </si>
  <si>
    <t>medium dense</t>
  </si>
  <si>
    <t>loose</t>
  </si>
  <si>
    <t>Es</t>
  </si>
  <si>
    <t>z-multiplier</t>
  </si>
  <si>
    <t>p-multiplier</t>
  </si>
  <si>
    <t>y-multiplier</t>
  </si>
  <si>
    <t/>
  </si>
  <si>
    <t>delta_Es</t>
  </si>
  <si>
    <t>Mxy</t>
  </si>
  <si>
    <t>Mz</t>
  </si>
  <si>
    <t>ksf</t>
  </si>
  <si>
    <t>delta</t>
  </si>
  <si>
    <t>f1</t>
  </si>
  <si>
    <t>q1</t>
  </si>
  <si>
    <t>delta_phi</t>
  </si>
  <si>
    <t>[degrees/m]</t>
  </si>
  <si>
    <t>skin</t>
  </si>
  <si>
    <t>tip</t>
  </si>
  <si>
    <t>Kirsch sand</t>
  </si>
  <si>
    <t>Kirsch soft clay</t>
  </si>
  <si>
    <t>Dr</t>
  </si>
  <si>
    <t>[%]</t>
  </si>
  <si>
    <t>zone 2</t>
  </si>
  <si>
    <t>Cyclic_Pisa_Multiplier_P_M</t>
  </si>
  <si>
    <t>Cyclic_Pisa_Multiplier_Y_Thehta</t>
  </si>
  <si>
    <t>02a</t>
  </si>
  <si>
    <t>02b</t>
  </si>
  <si>
    <t>10a</t>
  </si>
  <si>
    <t>10b</t>
  </si>
  <si>
    <t>14a</t>
  </si>
  <si>
    <t>14b</t>
  </si>
  <si>
    <t>15b</t>
  </si>
  <si>
    <t>21a</t>
  </si>
  <si>
    <t>23d</t>
  </si>
  <si>
    <t>Cowden Clay</t>
  </si>
  <si>
    <t>Cyclic_Multiplier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</si>
</sst>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3" fillId="0" borderId="0"/>
    <xf numFmtId="0" fontId="3" fillId="0" borderId="0"/>
    <xf numFmtId="0" fontId="2" fillId="0" borderId="0"/>
    <xf numFmtId="0" fontId="13" fillId="0" borderId="0"/>
    <xf numFmtId="0" fontId="1" fillId="0" borderId="0"/>
  </cellStyleXfs>
  <cellXfs count="9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4" fillId="0" borderId="0" xfId="0" quotePrefix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0" fillId="0" borderId="0" xfId="0" applyNumberFormat="1"/>
    <xf numFmtId="0" fontId="13" fillId="0" borderId="0" xfId="1"/>
    <xf numFmtId="0" fontId="9" fillId="0" borderId="0" xfId="1" applyFont="1"/>
    <xf numFmtId="0" fontId="13" fillId="0" borderId="0" xfId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13" fillId="0" borderId="0" xfId="1" applyAlignment="1">
      <alignment horizontal="left"/>
    </xf>
    <xf numFmtId="0" fontId="13" fillId="0" borderId="0" xfId="1" applyAlignment="1"/>
    <xf numFmtId="0" fontId="5" fillId="0" borderId="0" xfId="1" applyFont="1" applyAlignment="1"/>
    <xf numFmtId="0" fontId="13" fillId="0" borderId="0" xfId="1" applyAlignment="1">
      <alignment horizontal="center"/>
    </xf>
    <xf numFmtId="0" fontId="4" fillId="0" borderId="0" xfId="1" applyFont="1" applyAlignment="1"/>
    <xf numFmtId="0" fontId="5" fillId="0" borderId="0" xfId="1" applyFont="1"/>
    <xf numFmtId="0" fontId="4" fillId="0" borderId="0" xfId="1" applyFont="1" applyFill="1"/>
    <xf numFmtId="0" fontId="4" fillId="0" borderId="0" xfId="1" applyFont="1" applyAlignment="1">
      <alignment horizontal="center" vertical="center"/>
    </xf>
    <xf numFmtId="0" fontId="4" fillId="0" borderId="0" xfId="1" quotePrefix="1" applyFont="1" applyAlignment="1" applyProtection="1">
      <alignment horizontal="center" vertical="center"/>
    </xf>
    <xf numFmtId="0" fontId="4" fillId="0" borderId="0" xfId="1" quotePrefix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vertical="center"/>
    </xf>
    <xf numFmtId="0" fontId="13" fillId="0" borderId="0" xfId="1" applyAlignment="1">
      <alignment vertical="center"/>
    </xf>
    <xf numFmtId="0" fontId="4" fillId="0" borderId="0" xfId="1" applyFont="1"/>
    <xf numFmtId="0" fontId="4" fillId="0" borderId="0" xfId="1" applyFont="1" applyAlignment="1">
      <alignment vertical="center"/>
    </xf>
    <xf numFmtId="1" fontId="4" fillId="0" borderId="0" xfId="1" applyNumberFormat="1" applyFont="1"/>
    <xf numFmtId="0" fontId="4" fillId="0" borderId="0" xfId="1" quotePrefix="1" applyFont="1" applyAlignment="1">
      <alignment horizontal="right"/>
    </xf>
    <xf numFmtId="164" fontId="4" fillId="0" borderId="0" xfId="1" applyNumberFormat="1" applyFont="1"/>
    <xf numFmtId="0" fontId="13" fillId="0" borderId="0" xfId="1" applyAlignment="1">
      <alignment vertical="center" wrapText="1"/>
    </xf>
    <xf numFmtId="2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13" fillId="0" borderId="0" xfId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2" borderId="0" xfId="1" applyFont="1" applyFill="1" applyAlignment="1">
      <alignment horizontal="center"/>
    </xf>
    <xf numFmtId="0" fontId="0" fillId="0" borderId="0" xfId="1" applyFont="1" applyAlignment="1"/>
    <xf numFmtId="0" fontId="4" fillId="0" borderId="0" xfId="1" applyFont="1" applyAlignment="1">
      <alignment horizontal="center" vertical="center" wrapText="1"/>
    </xf>
    <xf numFmtId="0" fontId="0" fillId="0" borderId="0" xfId="1" applyFont="1"/>
    <xf numFmtId="165" fontId="4" fillId="0" borderId="0" xfId="1" applyNumberFormat="1" applyFont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/>
    </xf>
    <xf numFmtId="165" fontId="0" fillId="0" borderId="1" xfId="0" applyNumberFormat="1" applyBorder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2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166" fontId="13" fillId="0" borderId="0" xfId="1" applyNumberFormat="1" applyFont="1" applyAlignment="1">
      <alignment horizontal="center" vertical="center"/>
    </xf>
    <xf numFmtId="0" fontId="13" fillId="0" borderId="0" xfId="1" applyFont="1"/>
    <xf numFmtId="165" fontId="13" fillId="0" borderId="0" xfId="1" applyNumberFormat="1" applyFont="1" applyAlignment="1">
      <alignment horizontal="center" vertical="center"/>
    </xf>
    <xf numFmtId="0" fontId="13" fillId="0" borderId="0" xfId="4" quotePrefix="1" applyFont="1" applyAlignment="1">
      <alignment horizontal="center" vertical="center"/>
    </xf>
    <xf numFmtId="0" fontId="13" fillId="0" borderId="0" xfId="1" quotePrefix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13" fillId="2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6">
    <cellStyle name="Normal" xfId="0" builtinId="0"/>
    <cellStyle name="Normal 2" xfId="1" xr:uid="{552F32EA-5476-4460-A856-A7400DE53AEF}"/>
    <cellStyle name="Normal 2 2" xfId="2" xr:uid="{8081F8D7-64DD-4731-9D5D-EB57B48E81BB}"/>
    <cellStyle name="Normal 2 4" xfId="4" xr:uid="{4AF76F3E-4A52-4141-8125-A3F030D2F28C}"/>
    <cellStyle name="Normal 3" xfId="3" xr:uid="{CC751CDE-DB87-4608-B195-B5D52AEE4E22}"/>
    <cellStyle name="Normal 4" xfId="5" xr:uid="{B6465EF0-735A-479C-8ED4-81BEFF4C5615}"/>
  </cellStyles>
  <dxfs count="1269"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F3E66-AD47-4CAB-B481-DBD1E0D6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93F92B-DC01-4FF3-AFEE-939800223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6954610"/>
          <a:ext cx="6997009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121744-AEB9-46AE-BC09-2B6C554F9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3768" y="9322253"/>
          <a:ext cx="6991929" cy="716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28781-F26C-499B-A616-B5E1DA793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AAA03-3BFA-4A72-836D-67E2DF9E0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67E9A5-2A97-4D94-A891-23B57B52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0C1F4-F4F9-4375-AD4F-368BEB55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B9B2D4-079E-4C3C-923D-0D5F02EC4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øren Dam Nielsen" id="{0B95801C-883E-42F1-B0E8-D42327B1A83D}" userId="S::SDNN@COWI.Com::07ff2b87-a297-48b6-83d6-41c330a8b8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1" dT="2021-03-06T07:51:50.90" personId="{0B95801C-883E-42F1-B0E8-D42327B1A83D}" id="{8991A492-03C0-4C9A-B1C5-128A6BD97A1A}">
    <text>This is taken from WTG 1, zone 1 because it has a similar depth  = 39-55m. THere is also measurements from locations in zone 2, but depth here is higher than 60 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4A8B-8397-4934-B6E1-EBBEBD3C8892}">
  <sheetPr>
    <tabColor theme="2"/>
  </sheetPr>
  <dimension ref="A1:AO255"/>
  <sheetViews>
    <sheetView zoomScaleNormal="100" workbookViewId="0">
      <selection activeCell="F23" sqref="F2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89"/>
      <c r="S3" s="89"/>
      <c r="T3" s="72"/>
      <c r="U3" s="89"/>
      <c r="V3" s="89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9" si="0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30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/>
      <c r="AB7" s="50"/>
      <c r="AC7" s="51">
        <v>7410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36</v>
      </c>
      <c r="R8" s="50">
        <f t="shared" ref="R8:R11" si="1">Q8-5</f>
        <v>31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99.799999999999969</v>
      </c>
      <c r="AA8" s="53"/>
      <c r="AB8" s="50">
        <f t="shared" ref="AB8:AB11" si="2">VLOOKUP(R8,$AE$39:$AG$59,3)</f>
        <v>10080</v>
      </c>
      <c r="AC8" s="51"/>
      <c r="AD8" s="51"/>
      <c r="AE8" s="51"/>
      <c r="AF8" s="51"/>
      <c r="AG8" s="51"/>
      <c r="AH8" s="51"/>
      <c r="AI8" s="51"/>
      <c r="AJ8" s="50">
        <f t="shared" si="0"/>
        <v>42.000000000000007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34</v>
      </c>
      <c r="R9" s="50">
        <f t="shared" si="1"/>
        <v>29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3">VLOOKUP(R9,$AE$39:$AF$59,2)</f>
        <v>92.999999999999972</v>
      </c>
      <c r="AA9" s="53"/>
      <c r="AB9" s="50">
        <f t="shared" si="2"/>
        <v>8640</v>
      </c>
      <c r="AC9" s="51"/>
      <c r="AD9" s="51"/>
      <c r="AE9" s="51"/>
      <c r="AF9" s="51"/>
      <c r="AG9" s="51"/>
      <c r="AH9" s="51"/>
      <c r="AI9" s="51"/>
      <c r="AJ9" s="50">
        <f t="shared" si="0"/>
        <v>36.000000000000007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89.5</v>
      </c>
      <c r="P10" s="51">
        <v>5.3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/>
      <c r="AB10" s="50"/>
      <c r="AC10" s="51">
        <v>85730</v>
      </c>
      <c r="AD10" s="51">
        <v>6777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34</v>
      </c>
      <c r="R11" s="50">
        <f t="shared" si="1"/>
        <v>29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3"/>
        <v>92.999999999999972</v>
      </c>
      <c r="AA11" s="53"/>
      <c r="AB11" s="50">
        <f t="shared" si="2"/>
        <v>8640</v>
      </c>
      <c r="AC11" s="51"/>
      <c r="AD11" s="51"/>
      <c r="AE11" s="51"/>
      <c r="AF11" s="51"/>
      <c r="AG11" s="51"/>
      <c r="AH11" s="51"/>
      <c r="AI11" s="51"/>
      <c r="AJ11" s="50">
        <v>0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163.9</v>
      </c>
      <c r="P12" s="51">
        <v>5.3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/>
      <c r="AB12" s="50"/>
      <c r="AC12" s="51">
        <v>187000</v>
      </c>
      <c r="AD12" s="51">
        <v>7844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0 AJ6:AJ15 N6:N14 AM6:AO14 S10:T13 Q6:R14 Z6:Z15 AB6:AB15 W12:Y13 W11 Y11">
    <cfRule type="expression" dxfId="1268" priority="204">
      <formula>$L6="API sand"</formula>
    </cfRule>
  </conditionalFormatting>
  <conditionalFormatting sqref="R18:S20 R29:S36 S21:S28 AD21:AD28 AB18:AB35 AK6:AL14 N6:N14">
    <cfRule type="expression" dxfId="1267" priority="203">
      <formula>$M6="API sand"</formula>
    </cfRule>
  </conditionalFormatting>
  <conditionalFormatting sqref="R18:T20 R29:T36 S21:T28 AD21:AD28 AB18:AB35 AK6:AL14 N6:N14">
    <cfRule type="expression" dxfId="1266" priority="202">
      <formula>$M6="API clay"</formula>
    </cfRule>
  </conditionalFormatting>
  <conditionalFormatting sqref="U18:W36 AM6:AN14 N6:P14 AC6:AI13 AA6:AA14 U6:V14">
    <cfRule type="expression" dxfId="1265" priority="199">
      <formula>$L6="Stiff clay w/o free water"</formula>
    </cfRule>
    <cfRule type="expression" dxfId="1264" priority="201">
      <formula>$L6="API clay"</formula>
    </cfRule>
  </conditionalFormatting>
  <conditionalFormatting sqref="U18:Y36 AM6:AN14 N6:P14 AC6:AI13 AA6:AA14 U6:V14">
    <cfRule type="expression" dxfId="1263" priority="200">
      <formula>$L6="Kirsch soft clay"</formula>
    </cfRule>
  </conditionalFormatting>
  <conditionalFormatting sqref="U18:Y36 AM6:AN14 N6:P14 AC6:AI13 AA6:AA14 U6:V14">
    <cfRule type="expression" dxfId="1262" priority="198">
      <formula>$L6="Kirsch stiff clay"</formula>
    </cfRule>
  </conditionalFormatting>
  <conditionalFormatting sqref="W10:Y10 AJ6:AJ15 N6:N14 AM6:AO14 S10:T13 Q6:R14 Z6:Z15 AB6:AB15 W12:Y13 W11 Y11">
    <cfRule type="expression" dxfId="1261" priority="197">
      <formula>$L6="Kirsch sand"</formula>
    </cfRule>
  </conditionalFormatting>
  <conditionalFormatting sqref="AC18:AI18 AC19:AD19 AI19 AM6:AN14 N6:N14">
    <cfRule type="expression" dxfId="1260" priority="196">
      <formula>$L6="Modified Weak rock"</formula>
    </cfRule>
  </conditionalFormatting>
  <conditionalFormatting sqref="U18:V36 AM6:AN14 N6:P14 AC6:AI13 AA6:AA14 U6:V14">
    <cfRule type="expression" dxfId="1259" priority="195">
      <formula>$L6="Reese stiff clay"</formula>
    </cfRule>
  </conditionalFormatting>
  <conditionalFormatting sqref="N18:N36 Q18:Q36 AM18:AN36">
    <cfRule type="expression" dxfId="1258" priority="194">
      <formula>$L18="API sand"</formula>
    </cfRule>
  </conditionalFormatting>
  <conditionalFormatting sqref="N18:N36 AB36 AJ18:AL36 Z18:Z36">
    <cfRule type="expression" dxfId="1257" priority="193">
      <formula>$M18="API sand"</formula>
    </cfRule>
  </conditionalFormatting>
  <conditionalFormatting sqref="Z36:AB36 AK18:AL36 N18:N36 Z18:AA35">
    <cfRule type="expression" dxfId="1256" priority="192">
      <formula>$M18="API clay"</formula>
    </cfRule>
  </conditionalFormatting>
  <conditionalFormatting sqref="N18:P18 AM18:AN36 N29:P36 N19:N28 P19:P28">
    <cfRule type="expression" dxfId="1255" priority="189">
      <formula>$L18="Stiff clay w/o free water"</formula>
    </cfRule>
    <cfRule type="expression" dxfId="1254" priority="191">
      <formula>$L18="API clay"</formula>
    </cfRule>
  </conditionalFormatting>
  <conditionalFormatting sqref="N18:P18 AM18:AN36 N29:P36 N19:N28 P19:P28">
    <cfRule type="expression" dxfId="1253" priority="190">
      <formula>$L18="Kirsch soft clay"</formula>
    </cfRule>
  </conditionalFormatting>
  <conditionalFormatting sqref="N18:P18 AM18:AN36 N29:P36 N19:N28 P19:P28">
    <cfRule type="expression" dxfId="1252" priority="188">
      <formula>$L18="Kirsch stiff clay"</formula>
    </cfRule>
  </conditionalFormatting>
  <conditionalFormatting sqref="N18:N36 Q18:Q36 X18:Y36 AM18:AN36">
    <cfRule type="expression" dxfId="1251" priority="187">
      <formula>$L18="Kirsch sand"</formula>
    </cfRule>
  </conditionalFormatting>
  <conditionalFormatting sqref="N18:N36 AM18:AN36 AC20:AD36 AI20:AI36">
    <cfRule type="expression" dxfId="1250" priority="186">
      <formula>$L18="Modified Weak rock"</formula>
    </cfRule>
  </conditionalFormatting>
  <conditionalFormatting sqref="N18:P18 AM18:AN36 N29:P36 N19:N28 P19:P28">
    <cfRule type="expression" dxfId="1249" priority="185">
      <formula>$L18="Reese stiff clay"</formula>
    </cfRule>
  </conditionalFormatting>
  <conditionalFormatting sqref="AM6:AN14 N6:P14 AC6:AI13 AA6:AA14 U6:V14">
    <cfRule type="expression" dxfId="1248" priority="184">
      <formula>$L6="PISA clay"</formula>
    </cfRule>
  </conditionalFormatting>
  <conditionalFormatting sqref="AM6:AN14 N6:N14">
    <cfRule type="expression" dxfId="1247" priority="183">
      <formula>$L6="PISA sand"</formula>
    </cfRule>
  </conditionalFormatting>
  <conditionalFormatting sqref="O19:O21">
    <cfRule type="expression" dxfId="1246" priority="182">
      <formula>$L19="API sand"</formula>
    </cfRule>
  </conditionalFormatting>
  <conditionalFormatting sqref="O19:O21">
    <cfRule type="expression" dxfId="1245" priority="181">
      <formula>$L19="Kirsch sand"</formula>
    </cfRule>
  </conditionalFormatting>
  <conditionalFormatting sqref="O22:O28">
    <cfRule type="expression" dxfId="1244" priority="180">
      <formula>$L22="API sand"</formula>
    </cfRule>
  </conditionalFormatting>
  <conditionalFormatting sqref="O22:O28">
    <cfRule type="expression" dxfId="1243" priority="179">
      <formula>$L22="Kirsch sand"</formula>
    </cfRule>
  </conditionalFormatting>
  <conditionalFormatting sqref="S6:T9 W6:Y9">
    <cfRule type="expression" dxfId="1242" priority="178">
      <formula>$L6="API sand"</formula>
    </cfRule>
  </conditionalFormatting>
  <conditionalFormatting sqref="S6:T9 W6:Y9">
    <cfRule type="expression" dxfId="1241" priority="177">
      <formula>$L6="Kirsch sand"</formula>
    </cfRule>
  </conditionalFormatting>
  <conditionalFormatting sqref="AE37:AH37">
    <cfRule type="expression" dxfId="1240" priority="205">
      <formula>$L19="Modified Weak rock"</formula>
    </cfRule>
  </conditionalFormatting>
  <conditionalFormatting sqref="S14:T14 W14:Y14">
    <cfRule type="expression" dxfId="1239" priority="176">
      <formula>$L14="API sand"</formula>
    </cfRule>
  </conditionalFormatting>
  <conditionalFormatting sqref="S14:T14 W14:Y14">
    <cfRule type="expression" dxfId="1238" priority="175">
      <formula>$L14="Kirsch sand"</formula>
    </cfRule>
  </conditionalFormatting>
  <conditionalFormatting sqref="AD14:AI14">
    <cfRule type="expression" dxfId="1237" priority="172">
      <formula>$L14="Stiff clay w/o free water"</formula>
    </cfRule>
    <cfRule type="expression" dxfId="1236" priority="174">
      <formula>$L14="API clay"</formula>
    </cfRule>
  </conditionalFormatting>
  <conditionalFormatting sqref="AD14:AI14">
    <cfRule type="expression" dxfId="1235" priority="173">
      <formula>$L14="Kirsch soft clay"</formula>
    </cfRule>
  </conditionalFormatting>
  <conditionalFormatting sqref="AD14:AI14">
    <cfRule type="expression" dxfId="1234" priority="171">
      <formula>$L14="Kirsch stiff clay"</formula>
    </cfRule>
  </conditionalFormatting>
  <conditionalFormatting sqref="AD14:AI14">
    <cfRule type="expression" dxfId="1233" priority="170">
      <formula>$L14="Reese stiff clay"</formula>
    </cfRule>
  </conditionalFormatting>
  <conditionalFormatting sqref="AD14:AI14">
    <cfRule type="expression" dxfId="1232" priority="169">
      <formula>$L14="PISA clay"</formula>
    </cfRule>
  </conditionalFormatting>
  <conditionalFormatting sqref="AM15:AN15">
    <cfRule type="expression" dxfId="1231" priority="168">
      <formula>$L15="API sand"</formula>
    </cfRule>
  </conditionalFormatting>
  <conditionalFormatting sqref="AK15:AL15">
    <cfRule type="expression" dxfId="1230" priority="167">
      <formula>$M15="API sand"</formula>
    </cfRule>
  </conditionalFormatting>
  <conditionalFormatting sqref="AK15:AL15">
    <cfRule type="expression" dxfId="1229" priority="166">
      <formula>$M15="API clay"</formula>
    </cfRule>
  </conditionalFormatting>
  <conditionalFormatting sqref="AM15:AN15">
    <cfRule type="expression" dxfId="1228" priority="163">
      <formula>$L15="Stiff clay w/o free water"</formula>
    </cfRule>
    <cfRule type="expression" dxfId="1227" priority="165">
      <formula>$L15="API clay"</formula>
    </cfRule>
  </conditionalFormatting>
  <conditionalFormatting sqref="AM15:AN15">
    <cfRule type="expression" dxfId="1226" priority="164">
      <formula>$L15="Kirsch soft clay"</formula>
    </cfRule>
  </conditionalFormatting>
  <conditionalFormatting sqref="AM15:AN15">
    <cfRule type="expression" dxfId="1225" priority="162">
      <formula>$L15="Kirsch stiff clay"</formula>
    </cfRule>
  </conditionalFormatting>
  <conditionalFormatting sqref="AM15:AN15">
    <cfRule type="expression" dxfId="1224" priority="161">
      <formula>$L15="Kirsch sand"</formula>
    </cfRule>
  </conditionalFormatting>
  <conditionalFormatting sqref="AM15:AN15">
    <cfRule type="expression" dxfId="1223" priority="160">
      <formula>$L15="Modified Weak rock"</formula>
    </cfRule>
  </conditionalFormatting>
  <conditionalFormatting sqref="AM15:AN15">
    <cfRule type="expression" dxfId="1222" priority="159">
      <formula>$L15="Reese stiff clay"</formula>
    </cfRule>
  </conditionalFormatting>
  <conditionalFormatting sqref="AM15:AN15">
    <cfRule type="expression" dxfId="1221" priority="158">
      <formula>$L15="PISA clay"</formula>
    </cfRule>
  </conditionalFormatting>
  <conditionalFormatting sqref="AM15:AN15">
    <cfRule type="expression" dxfId="1220" priority="157">
      <formula>$L15="PISA sand"</formula>
    </cfRule>
  </conditionalFormatting>
  <conditionalFormatting sqref="N15 Q15 S15:T15 W15 Y15">
    <cfRule type="expression" dxfId="1219" priority="156">
      <formula>$L15="API sand"</formula>
    </cfRule>
  </conditionalFormatting>
  <conditionalFormatting sqref="N15">
    <cfRule type="expression" dxfId="1218" priority="155">
      <formula>$M15="API sand"</formula>
    </cfRule>
  </conditionalFormatting>
  <conditionalFormatting sqref="N15">
    <cfRule type="expression" dxfId="1217" priority="154">
      <formula>$M15="API clay"</formula>
    </cfRule>
  </conditionalFormatting>
  <conditionalFormatting sqref="N15:P15">
    <cfRule type="expression" dxfId="1216" priority="151">
      <formula>$L15="Stiff clay w/o free water"</formula>
    </cfRule>
    <cfRule type="expression" dxfId="1215" priority="153">
      <formula>$L15="API clay"</formula>
    </cfRule>
  </conditionalFormatting>
  <conditionalFormatting sqref="N15:P15">
    <cfRule type="expression" dxfId="1214" priority="152">
      <formula>$L15="Kirsch soft clay"</formula>
    </cfRule>
  </conditionalFormatting>
  <conditionalFormatting sqref="N15:P15">
    <cfRule type="expression" dxfId="1213" priority="150">
      <formula>$L15="Kirsch stiff clay"</formula>
    </cfRule>
  </conditionalFormatting>
  <conditionalFormatting sqref="N15 Q15 S15:T15 W15 Y15">
    <cfRule type="expression" dxfId="1212" priority="149">
      <formula>$L15="Kirsch sand"</formula>
    </cfRule>
  </conditionalFormatting>
  <conditionalFormatting sqref="N15">
    <cfRule type="expression" dxfId="1211" priority="148">
      <formula>$L15="Modified Weak rock"</formula>
    </cfRule>
  </conditionalFormatting>
  <conditionalFormatting sqref="N15:P15">
    <cfRule type="expression" dxfId="1210" priority="147">
      <formula>$L15="Reese stiff clay"</formula>
    </cfRule>
  </conditionalFormatting>
  <conditionalFormatting sqref="N15:P15">
    <cfRule type="expression" dxfId="1209" priority="146">
      <formula>$L15="PISA clay"</formula>
    </cfRule>
  </conditionalFormatting>
  <conditionalFormatting sqref="N15">
    <cfRule type="expression" dxfId="1208" priority="145">
      <formula>$L15="PISA sand"</formula>
    </cfRule>
  </conditionalFormatting>
  <conditionalFormatting sqref="R15">
    <cfRule type="expression" dxfId="1207" priority="144">
      <formula>$L15="API sand"</formula>
    </cfRule>
  </conditionalFormatting>
  <conditionalFormatting sqref="R15">
    <cfRule type="expression" dxfId="1206" priority="143">
      <formula>$L15="Kirsch sand"</formula>
    </cfRule>
  </conditionalFormatting>
  <conditionalFormatting sqref="AD15:AI15">
    <cfRule type="expression" dxfId="1205" priority="140">
      <formula>$L15="Stiff clay w/o free water"</formula>
    </cfRule>
    <cfRule type="expression" dxfId="1204" priority="142">
      <formula>$L15="API clay"</formula>
    </cfRule>
  </conditionalFormatting>
  <conditionalFormatting sqref="AD15:AI15">
    <cfRule type="expression" dxfId="1203" priority="141">
      <formula>$L15="Kirsch soft clay"</formula>
    </cfRule>
  </conditionalFormatting>
  <conditionalFormatting sqref="AD15:AI15">
    <cfRule type="expression" dxfId="1202" priority="139">
      <formula>$L15="Kirsch stiff clay"</formula>
    </cfRule>
  </conditionalFormatting>
  <conditionalFormatting sqref="AD15:AI15">
    <cfRule type="expression" dxfId="1201" priority="138">
      <formula>$L15="Reese stiff clay"</formula>
    </cfRule>
  </conditionalFormatting>
  <conditionalFormatting sqref="AD15:AI15">
    <cfRule type="expression" dxfId="1200" priority="137">
      <formula>$L15="PISA clay"</formula>
    </cfRule>
  </conditionalFormatting>
  <conditionalFormatting sqref="AA15">
    <cfRule type="expression" dxfId="1199" priority="134">
      <formula>$L15="Stiff clay w/o free water"</formula>
    </cfRule>
    <cfRule type="expression" dxfId="1198" priority="136">
      <formula>$L15="API clay"</formula>
    </cfRule>
  </conditionalFormatting>
  <conditionalFormatting sqref="AA15">
    <cfRule type="expression" dxfId="1197" priority="135">
      <formula>$L15="Kirsch soft clay"</formula>
    </cfRule>
  </conditionalFormatting>
  <conditionalFormatting sqref="AA15">
    <cfRule type="expression" dxfId="1196" priority="133">
      <formula>$L15="Kirsch stiff clay"</formula>
    </cfRule>
  </conditionalFormatting>
  <conditionalFormatting sqref="AA15">
    <cfRule type="expression" dxfId="1195" priority="132">
      <formula>$L15="Reese stiff clay"</formula>
    </cfRule>
  </conditionalFormatting>
  <conditionalFormatting sqref="AA15">
    <cfRule type="expression" dxfId="1194" priority="131">
      <formula>$L15="PISA clay"</formula>
    </cfRule>
  </conditionalFormatting>
  <conditionalFormatting sqref="AC15">
    <cfRule type="expression" dxfId="1193" priority="128">
      <formula>$L15="Stiff clay w/o free water"</formula>
    </cfRule>
    <cfRule type="expression" dxfId="1192" priority="130">
      <formula>$L15="API clay"</formula>
    </cfRule>
  </conditionalFormatting>
  <conditionalFormatting sqref="AC15">
    <cfRule type="expression" dxfId="1191" priority="129">
      <formula>$L15="Kirsch soft clay"</formula>
    </cfRule>
  </conditionalFormatting>
  <conditionalFormatting sqref="AC15">
    <cfRule type="expression" dxfId="1190" priority="127">
      <formula>$L15="Kirsch stiff clay"</formula>
    </cfRule>
  </conditionalFormatting>
  <conditionalFormatting sqref="AC15">
    <cfRule type="expression" dxfId="1189" priority="126">
      <formula>$L15="Reese stiff clay"</formula>
    </cfRule>
  </conditionalFormatting>
  <conditionalFormatting sqref="AC15">
    <cfRule type="expression" dxfId="1188" priority="125">
      <formula>$L15="PISA clay"</formula>
    </cfRule>
  </conditionalFormatting>
  <conditionalFormatting sqref="X15">
    <cfRule type="expression" dxfId="1187" priority="124">
      <formula>$L15="API sand"</formula>
    </cfRule>
  </conditionalFormatting>
  <conditionalFormatting sqref="X15">
    <cfRule type="expression" dxfId="1186" priority="123">
      <formula>$L15="Kirsch sand"</formula>
    </cfRule>
  </conditionalFormatting>
  <conditionalFormatting sqref="AM16:AN16">
    <cfRule type="expression" dxfId="1185" priority="122">
      <formula>$L16="API sand"</formula>
    </cfRule>
  </conditionalFormatting>
  <conditionalFormatting sqref="AK16:AL16">
    <cfRule type="expression" dxfId="1184" priority="121">
      <formula>$M16="API sand"</formula>
    </cfRule>
  </conditionalFormatting>
  <conditionalFormatting sqref="AK16:AL16">
    <cfRule type="expression" dxfId="1183" priority="120">
      <formula>$M16="API clay"</formula>
    </cfRule>
  </conditionalFormatting>
  <conditionalFormatting sqref="AM16:AN16">
    <cfRule type="expression" dxfId="1182" priority="117">
      <formula>$L16="Stiff clay w/o free water"</formula>
    </cfRule>
    <cfRule type="expression" dxfId="1181" priority="119">
      <formula>$L16="API clay"</formula>
    </cfRule>
  </conditionalFormatting>
  <conditionalFormatting sqref="AM16:AN16">
    <cfRule type="expression" dxfId="1180" priority="118">
      <formula>$L16="Kirsch soft clay"</formula>
    </cfRule>
  </conditionalFormatting>
  <conditionalFormatting sqref="AM16:AN16">
    <cfRule type="expression" dxfId="1179" priority="116">
      <formula>$L16="Kirsch stiff clay"</formula>
    </cfRule>
  </conditionalFormatting>
  <conditionalFormatting sqref="AM16:AN16">
    <cfRule type="expression" dxfId="1178" priority="115">
      <formula>$L16="Kirsch sand"</formula>
    </cfRule>
  </conditionalFormatting>
  <conditionalFormatting sqref="AM16:AN16">
    <cfRule type="expression" dxfId="1177" priority="114">
      <formula>$L16="Modified Weak rock"</formula>
    </cfRule>
  </conditionalFormatting>
  <conditionalFormatting sqref="AM16:AN16">
    <cfRule type="expression" dxfId="1176" priority="113">
      <formula>$L16="Reese stiff clay"</formula>
    </cfRule>
  </conditionalFormatting>
  <conditionalFormatting sqref="AM16:AN16">
    <cfRule type="expression" dxfId="1175" priority="112">
      <formula>$L16="PISA clay"</formula>
    </cfRule>
  </conditionalFormatting>
  <conditionalFormatting sqref="AM16:AN16">
    <cfRule type="expression" dxfId="1174" priority="111">
      <formula>$L16="PISA sand"</formula>
    </cfRule>
  </conditionalFormatting>
  <conditionalFormatting sqref="N16 Q16 S16:T16 W16:Y16">
    <cfRule type="expression" dxfId="1173" priority="110">
      <formula>$L16="API sand"</formula>
    </cfRule>
  </conditionalFormatting>
  <conditionalFormatting sqref="N16">
    <cfRule type="expression" dxfId="1172" priority="109">
      <formula>$M16="API sand"</formula>
    </cfRule>
  </conditionalFormatting>
  <conditionalFormatting sqref="N16">
    <cfRule type="expression" dxfId="1171" priority="108">
      <formula>$M16="API clay"</formula>
    </cfRule>
  </conditionalFormatting>
  <conditionalFormatting sqref="N16:P16">
    <cfRule type="expression" dxfId="1170" priority="105">
      <formula>$L16="Stiff clay w/o free water"</formula>
    </cfRule>
    <cfRule type="expression" dxfId="1169" priority="107">
      <formula>$L16="API clay"</formula>
    </cfRule>
  </conditionalFormatting>
  <conditionalFormatting sqref="N16:P16">
    <cfRule type="expression" dxfId="1168" priority="106">
      <formula>$L16="Kirsch soft clay"</formula>
    </cfRule>
  </conditionalFormatting>
  <conditionalFormatting sqref="N16:P16">
    <cfRule type="expression" dxfId="1167" priority="104">
      <formula>$L16="Kirsch stiff clay"</formula>
    </cfRule>
  </conditionalFormatting>
  <conditionalFormatting sqref="N16 Q16 S16:T16 W16:Y16">
    <cfRule type="expression" dxfId="1166" priority="103">
      <formula>$L16="Kirsch sand"</formula>
    </cfRule>
  </conditionalFormatting>
  <conditionalFormatting sqref="N16">
    <cfRule type="expression" dxfId="1165" priority="102">
      <formula>$L16="Modified Weak rock"</formula>
    </cfRule>
  </conditionalFormatting>
  <conditionalFormatting sqref="N16:P16">
    <cfRule type="expression" dxfId="1164" priority="101">
      <formula>$L16="Reese stiff clay"</formula>
    </cfRule>
  </conditionalFormatting>
  <conditionalFormatting sqref="N16:P16">
    <cfRule type="expression" dxfId="1163" priority="100">
      <formula>$L16="PISA clay"</formula>
    </cfRule>
  </conditionalFormatting>
  <conditionalFormatting sqref="N16">
    <cfRule type="expression" dxfId="1162" priority="99">
      <formula>$L16="PISA sand"</formula>
    </cfRule>
  </conditionalFormatting>
  <conditionalFormatting sqref="R16">
    <cfRule type="expression" dxfId="1161" priority="98">
      <formula>$L16="API sand"</formula>
    </cfRule>
  </conditionalFormatting>
  <conditionalFormatting sqref="R16">
    <cfRule type="expression" dxfId="1160" priority="97">
      <formula>$L16="Kirsch sand"</formula>
    </cfRule>
  </conditionalFormatting>
  <conditionalFormatting sqref="AC16:AI16">
    <cfRule type="expression" dxfId="1159" priority="94">
      <formula>$L16="Stiff clay w/o free water"</formula>
    </cfRule>
    <cfRule type="expression" dxfId="1158" priority="96">
      <formula>$L16="API clay"</formula>
    </cfRule>
  </conditionalFormatting>
  <conditionalFormatting sqref="AC16:AI16">
    <cfRule type="expression" dxfId="1157" priority="95">
      <formula>$L16="Kirsch soft clay"</formula>
    </cfRule>
  </conditionalFormatting>
  <conditionalFormatting sqref="AC16:AI16">
    <cfRule type="expression" dxfId="1156" priority="93">
      <formula>$L16="Kirsch stiff clay"</formula>
    </cfRule>
  </conditionalFormatting>
  <conditionalFormatting sqref="AC16:AI16">
    <cfRule type="expression" dxfId="1155" priority="92">
      <formula>$L16="Reese stiff clay"</formula>
    </cfRule>
  </conditionalFormatting>
  <conditionalFormatting sqref="AC16:AI16">
    <cfRule type="expression" dxfId="1154" priority="91">
      <formula>$L16="PISA clay"</formula>
    </cfRule>
  </conditionalFormatting>
  <conditionalFormatting sqref="AA16">
    <cfRule type="expression" dxfId="1153" priority="88">
      <formula>$L16="Stiff clay w/o free water"</formula>
    </cfRule>
    <cfRule type="expression" dxfId="1152" priority="90">
      <formula>$L16="API clay"</formula>
    </cfRule>
  </conditionalFormatting>
  <conditionalFormatting sqref="AA16">
    <cfRule type="expression" dxfId="1151" priority="89">
      <formula>$L16="Kirsch soft clay"</formula>
    </cfRule>
  </conditionalFormatting>
  <conditionalFormatting sqref="AA16">
    <cfRule type="expression" dxfId="1150" priority="87">
      <formula>$L16="Kirsch stiff clay"</formula>
    </cfRule>
  </conditionalFormatting>
  <conditionalFormatting sqref="AA16">
    <cfRule type="expression" dxfId="1149" priority="86">
      <formula>$L16="Reese stiff clay"</formula>
    </cfRule>
  </conditionalFormatting>
  <conditionalFormatting sqref="AA16">
    <cfRule type="expression" dxfId="1148" priority="85">
      <formula>$L16="PISA clay"</formula>
    </cfRule>
  </conditionalFormatting>
  <conditionalFormatting sqref="AM17:AN17">
    <cfRule type="expression" dxfId="1147" priority="84">
      <formula>$L17="API sand"</formula>
    </cfRule>
  </conditionalFormatting>
  <conditionalFormatting sqref="AK17:AL17">
    <cfRule type="expression" dxfId="1146" priority="83">
      <formula>$M17="API sand"</formula>
    </cfRule>
  </conditionalFormatting>
  <conditionalFormatting sqref="AK17:AL17">
    <cfRule type="expression" dxfId="1145" priority="82">
      <formula>$M17="API clay"</formula>
    </cfRule>
  </conditionalFormatting>
  <conditionalFormatting sqref="AM17:AN17">
    <cfRule type="expression" dxfId="1144" priority="79">
      <formula>$L17="Stiff clay w/o free water"</formula>
    </cfRule>
    <cfRule type="expression" dxfId="1143" priority="81">
      <formula>$L17="API clay"</formula>
    </cfRule>
  </conditionalFormatting>
  <conditionalFormatting sqref="AM17:AN17">
    <cfRule type="expression" dxfId="1142" priority="80">
      <formula>$L17="Kirsch soft clay"</formula>
    </cfRule>
  </conditionalFormatting>
  <conditionalFormatting sqref="AM17:AN17">
    <cfRule type="expression" dxfId="1141" priority="78">
      <formula>$L17="Kirsch stiff clay"</formula>
    </cfRule>
  </conditionalFormatting>
  <conditionalFormatting sqref="AM17:AN17">
    <cfRule type="expression" dxfId="1140" priority="77">
      <formula>$L17="Kirsch sand"</formula>
    </cfRule>
  </conditionalFormatting>
  <conditionalFormatting sqref="AM17:AN17">
    <cfRule type="expression" dxfId="1139" priority="76">
      <formula>$L17="Modified Weak rock"</formula>
    </cfRule>
  </conditionalFormatting>
  <conditionalFormatting sqref="AM17:AN17">
    <cfRule type="expression" dxfId="1138" priority="75">
      <formula>$L17="Reese stiff clay"</formula>
    </cfRule>
  </conditionalFormatting>
  <conditionalFormatting sqref="AM17:AN17">
    <cfRule type="expression" dxfId="1137" priority="74">
      <formula>$L17="PISA clay"</formula>
    </cfRule>
  </conditionalFormatting>
  <conditionalFormatting sqref="AM17:AN17">
    <cfRule type="expression" dxfId="1136" priority="73">
      <formula>$L17="PISA sand"</formula>
    </cfRule>
  </conditionalFormatting>
  <conditionalFormatting sqref="N17 Q17 S17:T17 W17 Y17">
    <cfRule type="expression" dxfId="1135" priority="72">
      <formula>$L17="API sand"</formula>
    </cfRule>
  </conditionalFormatting>
  <conditionalFormatting sqref="N17">
    <cfRule type="expression" dxfId="1134" priority="71">
      <formula>$M17="API sand"</formula>
    </cfRule>
  </conditionalFormatting>
  <conditionalFormatting sqref="N17">
    <cfRule type="expression" dxfId="1133" priority="70">
      <formula>$M17="API clay"</formula>
    </cfRule>
  </conditionalFormatting>
  <conditionalFormatting sqref="N17:P17">
    <cfRule type="expression" dxfId="1132" priority="67">
      <formula>$L17="Stiff clay w/o free water"</formula>
    </cfRule>
    <cfRule type="expression" dxfId="1131" priority="69">
      <formula>$L17="API clay"</formula>
    </cfRule>
  </conditionalFormatting>
  <conditionalFormatting sqref="N17:P17">
    <cfRule type="expression" dxfId="1130" priority="68">
      <formula>$L17="Kirsch soft clay"</formula>
    </cfRule>
  </conditionalFormatting>
  <conditionalFormatting sqref="N17:P17">
    <cfRule type="expression" dxfId="1129" priority="66">
      <formula>$L17="Kirsch stiff clay"</formula>
    </cfRule>
  </conditionalFormatting>
  <conditionalFormatting sqref="N17 Q17 S17:T17 W17 Y17">
    <cfRule type="expression" dxfId="1128" priority="65">
      <formula>$L17="Kirsch sand"</formula>
    </cfRule>
  </conditionalFormatting>
  <conditionalFormatting sqref="N17">
    <cfRule type="expression" dxfId="1127" priority="64">
      <formula>$L17="Modified Weak rock"</formula>
    </cfRule>
  </conditionalFormatting>
  <conditionalFormatting sqref="N17:P17">
    <cfRule type="expression" dxfId="1126" priority="63">
      <formula>$L17="Reese stiff clay"</formula>
    </cfRule>
  </conditionalFormatting>
  <conditionalFormatting sqref="N17:P17">
    <cfRule type="expression" dxfId="1125" priority="62">
      <formula>$L17="PISA clay"</formula>
    </cfRule>
  </conditionalFormatting>
  <conditionalFormatting sqref="N17">
    <cfRule type="expression" dxfId="1124" priority="61">
      <formula>$L17="PISA sand"</formula>
    </cfRule>
  </conditionalFormatting>
  <conditionalFormatting sqref="R17">
    <cfRule type="expression" dxfId="1123" priority="60">
      <formula>$L17="API sand"</formula>
    </cfRule>
  </conditionalFormatting>
  <conditionalFormatting sqref="R17">
    <cfRule type="expression" dxfId="1122" priority="59">
      <formula>$L17="Kirsch sand"</formula>
    </cfRule>
  </conditionalFormatting>
  <conditionalFormatting sqref="AD17:AI17">
    <cfRule type="expression" dxfId="1121" priority="56">
      <formula>$L17="Stiff clay w/o free water"</formula>
    </cfRule>
    <cfRule type="expression" dxfId="1120" priority="58">
      <formula>$L17="API clay"</formula>
    </cfRule>
  </conditionalFormatting>
  <conditionalFormatting sqref="AD17:AI17">
    <cfRule type="expression" dxfId="1119" priority="57">
      <formula>$L17="Kirsch soft clay"</formula>
    </cfRule>
  </conditionalFormatting>
  <conditionalFormatting sqref="AD17:AI17">
    <cfRule type="expression" dxfId="1118" priority="55">
      <formula>$L17="Kirsch stiff clay"</formula>
    </cfRule>
  </conditionalFormatting>
  <conditionalFormatting sqref="AD17:AI17">
    <cfRule type="expression" dxfId="1117" priority="54">
      <formula>$L17="Reese stiff clay"</formula>
    </cfRule>
  </conditionalFormatting>
  <conditionalFormatting sqref="AD17:AI17">
    <cfRule type="expression" dxfId="1116" priority="53">
      <formula>$L17="PISA clay"</formula>
    </cfRule>
  </conditionalFormatting>
  <conditionalFormatting sqref="AA17">
    <cfRule type="expression" dxfId="1115" priority="50">
      <formula>$L17="Stiff clay w/o free water"</formula>
    </cfRule>
    <cfRule type="expression" dxfId="1114" priority="52">
      <formula>$L17="API clay"</formula>
    </cfRule>
  </conditionalFormatting>
  <conditionalFormatting sqref="AA17">
    <cfRule type="expression" dxfId="1113" priority="51">
      <formula>$L17="Kirsch soft clay"</formula>
    </cfRule>
  </conditionalFormatting>
  <conditionalFormatting sqref="AA17">
    <cfRule type="expression" dxfId="1112" priority="49">
      <formula>$L17="Kirsch stiff clay"</formula>
    </cfRule>
  </conditionalFormatting>
  <conditionalFormatting sqref="AA17">
    <cfRule type="expression" dxfId="1111" priority="48">
      <formula>$L17="Reese stiff clay"</formula>
    </cfRule>
  </conditionalFormatting>
  <conditionalFormatting sqref="AA17">
    <cfRule type="expression" dxfId="1110" priority="47">
      <formula>$L17="PISA clay"</formula>
    </cfRule>
  </conditionalFormatting>
  <conditionalFormatting sqref="AC17">
    <cfRule type="expression" dxfId="1109" priority="44">
      <formula>$L17="Stiff clay w/o free water"</formula>
    </cfRule>
    <cfRule type="expression" dxfId="1108" priority="46">
      <formula>$L17="API clay"</formula>
    </cfRule>
  </conditionalFormatting>
  <conditionalFormatting sqref="AC17">
    <cfRule type="expression" dxfId="1107" priority="45">
      <formula>$L17="Kirsch soft clay"</formula>
    </cfRule>
  </conditionalFormatting>
  <conditionalFormatting sqref="AC17">
    <cfRule type="expression" dxfId="1106" priority="43">
      <formula>$L17="Kirsch stiff clay"</formula>
    </cfRule>
  </conditionalFormatting>
  <conditionalFormatting sqref="AC17">
    <cfRule type="expression" dxfId="1105" priority="42">
      <formula>$L17="Reese stiff clay"</formula>
    </cfRule>
  </conditionalFormatting>
  <conditionalFormatting sqref="AC17">
    <cfRule type="expression" dxfId="1104" priority="41">
      <formula>$L17="PISA clay"</formula>
    </cfRule>
  </conditionalFormatting>
  <conditionalFormatting sqref="X17">
    <cfRule type="expression" dxfId="1103" priority="40">
      <formula>$L17="API sand"</formula>
    </cfRule>
  </conditionalFormatting>
  <conditionalFormatting sqref="X17">
    <cfRule type="expression" dxfId="1102" priority="39">
      <formula>$L17="Kirsch sand"</formula>
    </cfRule>
  </conditionalFormatting>
  <conditionalFormatting sqref="Z16:Z17">
    <cfRule type="expression" dxfId="1101" priority="38">
      <formula>$L16="API sand"</formula>
    </cfRule>
  </conditionalFormatting>
  <conditionalFormatting sqref="Z16:Z17">
    <cfRule type="expression" dxfId="1100" priority="37">
      <formula>$L16="Kirsch sand"</formula>
    </cfRule>
  </conditionalFormatting>
  <conditionalFormatting sqref="AB16:AB17">
    <cfRule type="expression" dxfId="1099" priority="36">
      <formula>$L16="API sand"</formula>
    </cfRule>
  </conditionalFormatting>
  <conditionalFormatting sqref="AB16:AB17">
    <cfRule type="expression" dxfId="1098" priority="35">
      <formula>$L16="Kirsch sand"</formula>
    </cfRule>
  </conditionalFormatting>
  <conditionalFormatting sqref="AJ16:AJ17">
    <cfRule type="expression" dxfId="1097" priority="34">
      <formula>$L16="API sand"</formula>
    </cfRule>
  </conditionalFormatting>
  <conditionalFormatting sqref="AJ16:AJ17">
    <cfRule type="expression" dxfId="1096" priority="33">
      <formula>$L16="Kirsch sand"</formula>
    </cfRule>
  </conditionalFormatting>
  <conditionalFormatting sqref="U15:V15">
    <cfRule type="expression" dxfId="1095" priority="30">
      <formula>$L15="Stiff clay w/o free water"</formula>
    </cfRule>
    <cfRule type="expression" dxfId="1094" priority="32">
      <formula>$L15="API clay"</formula>
    </cfRule>
  </conditionalFormatting>
  <conditionalFormatting sqref="U15:V15">
    <cfRule type="expression" dxfId="1093" priority="31">
      <formula>$L15="Kirsch soft clay"</formula>
    </cfRule>
  </conditionalFormatting>
  <conditionalFormatting sqref="U15:V15">
    <cfRule type="expression" dxfId="1092" priority="29">
      <formula>$L15="Kirsch stiff clay"</formula>
    </cfRule>
  </conditionalFormatting>
  <conditionalFormatting sqref="U15:V15">
    <cfRule type="expression" dxfId="1091" priority="28">
      <formula>$L15="Reese stiff clay"</formula>
    </cfRule>
  </conditionalFormatting>
  <conditionalFormatting sqref="U15:V15">
    <cfRule type="expression" dxfId="1090" priority="27">
      <formula>$L15="PISA clay"</formula>
    </cfRule>
  </conditionalFormatting>
  <conditionalFormatting sqref="U16:V16">
    <cfRule type="expression" dxfId="1089" priority="24">
      <formula>$L16="Stiff clay w/o free water"</formula>
    </cfRule>
    <cfRule type="expression" dxfId="1088" priority="26">
      <formula>$L16="API clay"</formula>
    </cfRule>
  </conditionalFormatting>
  <conditionalFormatting sqref="U16:V16">
    <cfRule type="expression" dxfId="1087" priority="25">
      <formula>$L16="Kirsch soft clay"</formula>
    </cfRule>
  </conditionalFormatting>
  <conditionalFormatting sqref="U16:V16">
    <cfRule type="expression" dxfId="1086" priority="23">
      <formula>$L16="Kirsch stiff clay"</formula>
    </cfRule>
  </conditionalFormatting>
  <conditionalFormatting sqref="U16:V16">
    <cfRule type="expression" dxfId="1085" priority="22">
      <formula>$L16="Reese stiff clay"</formula>
    </cfRule>
  </conditionalFormatting>
  <conditionalFormatting sqref="U16:V16">
    <cfRule type="expression" dxfId="1084" priority="21">
      <formula>$L16="PISA clay"</formula>
    </cfRule>
  </conditionalFormatting>
  <conditionalFormatting sqref="U17:V17">
    <cfRule type="expression" dxfId="1083" priority="18">
      <formula>$L17="Stiff clay w/o free water"</formula>
    </cfRule>
    <cfRule type="expression" dxfId="1082" priority="20">
      <formula>$L17="API clay"</formula>
    </cfRule>
  </conditionalFormatting>
  <conditionalFormatting sqref="U17:V17">
    <cfRule type="expression" dxfId="1081" priority="19">
      <formula>$L17="Kirsch soft clay"</formula>
    </cfRule>
  </conditionalFormatting>
  <conditionalFormatting sqref="U17:V17">
    <cfRule type="expression" dxfId="1080" priority="17">
      <formula>$L17="Kirsch stiff clay"</formula>
    </cfRule>
  </conditionalFormatting>
  <conditionalFormatting sqref="U17:V17">
    <cfRule type="expression" dxfId="1079" priority="16">
      <formula>$L17="Reese stiff clay"</formula>
    </cfRule>
  </conditionalFormatting>
  <conditionalFormatting sqref="U17:V17">
    <cfRule type="expression" dxfId="1078" priority="15">
      <formula>$L17="PISA clay"</formula>
    </cfRule>
  </conditionalFormatting>
  <conditionalFormatting sqref="AO15">
    <cfRule type="expression" dxfId="1077" priority="14">
      <formula>$L15="API sand"</formula>
    </cfRule>
  </conditionalFormatting>
  <conditionalFormatting sqref="AO15">
    <cfRule type="expression" dxfId="1076" priority="13">
      <formula>$L15="Kirsch sand"</formula>
    </cfRule>
  </conditionalFormatting>
  <conditionalFormatting sqref="AO16">
    <cfRule type="expression" dxfId="1075" priority="12">
      <formula>$L16="API sand"</formula>
    </cfRule>
  </conditionalFormatting>
  <conditionalFormatting sqref="AO16">
    <cfRule type="expression" dxfId="1074" priority="11">
      <formula>$L16="Kirsch sand"</formula>
    </cfRule>
  </conditionalFormatting>
  <conditionalFormatting sqref="AO17">
    <cfRule type="expression" dxfId="1073" priority="10">
      <formula>$L17="API sand"</formula>
    </cfRule>
  </conditionalFormatting>
  <conditionalFormatting sqref="AO17">
    <cfRule type="expression" dxfId="1072" priority="9">
      <formula>$L17="Kirsch sand"</formula>
    </cfRule>
  </conditionalFormatting>
  <conditionalFormatting sqref="AC14">
    <cfRule type="expression" dxfId="1071" priority="6">
      <formula>$L14="Stiff clay w/o free water"</formula>
    </cfRule>
    <cfRule type="expression" dxfId="1070" priority="8">
      <formula>$L14="API clay"</formula>
    </cfRule>
  </conditionalFormatting>
  <conditionalFormatting sqref="AC14">
    <cfRule type="expression" dxfId="1069" priority="7">
      <formula>$L14="Kirsch soft clay"</formula>
    </cfRule>
  </conditionalFormatting>
  <conditionalFormatting sqref="AC14">
    <cfRule type="expression" dxfId="1068" priority="5">
      <formula>$L14="Kirsch stiff clay"</formula>
    </cfRule>
  </conditionalFormatting>
  <conditionalFormatting sqref="AC14">
    <cfRule type="expression" dxfId="1067" priority="4">
      <formula>$L14="Reese stiff clay"</formula>
    </cfRule>
  </conditionalFormatting>
  <conditionalFormatting sqref="AC14">
    <cfRule type="expression" dxfId="1066" priority="3">
      <formula>$L14="PISA clay"</formula>
    </cfRule>
  </conditionalFormatting>
  <conditionalFormatting sqref="X11">
    <cfRule type="expression" dxfId="1065" priority="2">
      <formula>$L11="API sand"</formula>
    </cfRule>
  </conditionalFormatting>
  <conditionalFormatting sqref="X11">
    <cfRule type="expression" dxfId="1064" priority="1">
      <formula>$L11="Kirsch sand"</formula>
    </cfRule>
  </conditionalFormatting>
  <dataValidations count="3">
    <dataValidation type="list" showInputMessage="1" showErrorMessage="1" sqref="M6:M17" xr:uid="{29B37991-9890-4272-ABFE-549ADDDA2ADD}">
      <formula1>"Zero soil,API sand,API clay"</formula1>
    </dataValidation>
    <dataValidation type="list" showInputMessage="1" showErrorMessage="1" sqref="L6:L255" xr:uid="{41B09CF0-2C99-4385-9A58-DA691EA51850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5CB61DA1-FC26-4D2A-9FDD-7D8A9BBD3CAC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32"/>
  <sheetViews>
    <sheetView zoomScale="70" zoomScaleNormal="70" workbookViewId="0">
      <selection activeCell="Q6" sqref="Q6:Q16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.5703125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90" t="s">
        <v>78</v>
      </c>
      <c r="S3" s="90"/>
      <c r="T3" s="30" t="s">
        <v>81</v>
      </c>
      <c r="U3" s="90" t="s">
        <v>79</v>
      </c>
      <c r="V3" s="90"/>
      <c r="W3" s="30" t="s">
        <v>80</v>
      </c>
      <c r="X3" s="30" t="s">
        <v>78</v>
      </c>
      <c r="Y3" s="30" t="s">
        <v>82</v>
      </c>
      <c r="Z3" s="30" t="s">
        <v>83</v>
      </c>
      <c r="AA3" s="91" t="s">
        <v>76</v>
      </c>
      <c r="AB3" s="91"/>
      <c r="AC3" s="91"/>
      <c r="AD3" s="91"/>
      <c r="AE3" s="91"/>
      <c r="AF3" s="91"/>
      <c r="AG3" s="91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35.75</v>
      </c>
      <c r="R7" s="29">
        <f>2/3*Q7</f>
        <v>23.833333333333332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41.25</v>
      </c>
      <c r="R8" s="29">
        <f t="shared" ref="R8:R16" si="1">2/3*Q8</f>
        <v>27.5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46.750000000000007</v>
      </c>
      <c r="R11" s="29">
        <f t="shared" si="1"/>
        <v>31.166666666666671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46.750000000000007</v>
      </c>
      <c r="R12" s="29">
        <f t="shared" si="1"/>
        <v>31.166666666666671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46.750000000000007</v>
      </c>
      <c r="R14" s="29">
        <f t="shared" si="1"/>
        <v>31.166666666666671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  <c r="R30" s="32"/>
      <c r="S30" s="32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A37C-7816-41EE-A8C6-02E5304D8438}">
  <sheetPr>
    <tabColor theme="7" tint="0.59999389629810485"/>
  </sheetPr>
  <dimension ref="A1:AS255"/>
  <sheetViews>
    <sheetView tabSelected="1" zoomScale="70" zoomScaleNormal="70" workbookViewId="0">
      <selection activeCell="D23" sqref="D2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43" width="9.28515625" style="33"/>
    <col min="44" max="16384" width="9.140625" style="33"/>
  </cols>
  <sheetData>
    <row r="1" spans="1:45" x14ac:dyDescent="0.25">
      <c r="A1" s="34" t="str">
        <f ca="1">TRIM(MID(CELL("filename",A1),FIND("]",CELL("filename",A1),1)+1,255))</f>
        <v>benchmark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76"/>
      <c r="R3" s="89"/>
      <c r="S3" s="89"/>
      <c r="T3" s="76"/>
      <c r="U3" s="89"/>
      <c r="V3" s="89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  <c r="AO3" s="76"/>
      <c r="AP3" s="76"/>
    </row>
    <row r="4" spans="1:45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5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86" t="s">
        <v>122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86" t="str">
        <f>"EW_sand_Ruled"&amp;"_"&amp;AR7</f>
        <v>EW_sand_Ruled_75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15778.957475994512</v>
      </c>
      <c r="H8" s="45" t="s">
        <v>53</v>
      </c>
      <c r="I8" s="56" t="s">
        <v>115</v>
      </c>
      <c r="J8" s="79">
        <v>3</v>
      </c>
      <c r="K8" s="85">
        <v>-4.2</v>
      </c>
      <c r="L8" s="86" t="str">
        <f t="shared" ref="L8:L15" si="3">"EW_sand_Ruled"&amp;"_"&amp;AR8</f>
        <v>EW_sand_Ruled_56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4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</row>
    <row r="9" spans="1:45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86" t="str">
        <f t="shared" si="3"/>
        <v>EW_sand_Ruled_68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4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</row>
    <row r="10" spans="1:45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6" t="str">
        <f t="shared" si="3"/>
        <v>EW_sand_Ruled_79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4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6" t="str">
        <f t="shared" si="3"/>
        <v>EW_sand_Ruled_59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4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</row>
    <row r="12" spans="1:45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6" t="s">
        <v>122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4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6" t="str">
        <f t="shared" si="3"/>
        <v>EW_sand_Ruled_80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4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6" t="str">
        <f t="shared" si="3"/>
        <v>EW_sand_Ruled_80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4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6" t="str">
        <f t="shared" si="3"/>
        <v>EW_sand_Ruled_68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4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6" t="s">
        <v>122</v>
      </c>
      <c r="M16" s="8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4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7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7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2" x14ac:dyDescent="0.25">
      <c r="L42" s="49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2" x14ac:dyDescent="0.25">
      <c r="L43" s="49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2" x14ac:dyDescent="0.25">
      <c r="L44" s="49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2" x14ac:dyDescent="0.25">
      <c r="L47" s="49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2" x14ac:dyDescent="0.25">
      <c r="L48" s="49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9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9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9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9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9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9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9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063" priority="146">
      <formula>$L17="API sand"</formula>
    </cfRule>
  </conditionalFormatting>
  <conditionalFormatting sqref="R29:S36 AB29:AB35 AK17:AL17">
    <cfRule type="expression" dxfId="1062" priority="145">
      <formula>$M17="API sand"</formula>
    </cfRule>
  </conditionalFormatting>
  <conditionalFormatting sqref="R29:T36 AB29:AB35 AK17:AL17">
    <cfRule type="expression" dxfId="1061" priority="144">
      <formula>$M17="API clay"</formula>
    </cfRule>
  </conditionalFormatting>
  <conditionalFormatting sqref="U29:W36 AA17 AE17:AI17 V17 AM17:AP17 AM29:AP36">
    <cfRule type="expression" dxfId="1060" priority="141">
      <formula>$L17="Stiff clay w/o free water"</formula>
    </cfRule>
    <cfRule type="expression" dxfId="1059" priority="143">
      <formula>$L17="API clay"</formula>
    </cfRule>
  </conditionalFormatting>
  <conditionalFormatting sqref="U29:Y36 AA17 AE17:AI17 V17 AM17:AP17 AM29:AP36">
    <cfRule type="expression" dxfId="1058" priority="142">
      <formula>$L17="Kirsch soft clay"</formula>
    </cfRule>
  </conditionalFormatting>
  <conditionalFormatting sqref="U29:Y36 AA17 AE17:AI17 V17 AM17:AP17 AM29:AP36">
    <cfRule type="expression" dxfId="1057" priority="140">
      <formula>$L17="Kirsch stiff clay"</formula>
    </cfRule>
  </conditionalFormatting>
  <conditionalFormatting sqref="T17 AJ17 R17 AB17 Y17:Z17 AM17:AQ17 AM29:AP36">
    <cfRule type="expression" dxfId="1056" priority="139">
      <formula>$L17="Kirsch sand"</formula>
    </cfRule>
  </conditionalFormatting>
  <conditionalFormatting sqref="AM17:AP17 AM29:AP36">
    <cfRule type="expression" dxfId="1055" priority="138">
      <formula>$L17="Modified Weak rock"</formula>
    </cfRule>
  </conditionalFormatting>
  <conditionalFormatting sqref="U29:V36 AA17 AE17:AI17 V17 AM17:AP17 AM29:AP36">
    <cfRule type="expression" dxfId="1054" priority="137">
      <formula>$L17="Reese stiff clay"</formula>
    </cfRule>
  </conditionalFormatting>
  <conditionalFormatting sqref="N30:N36 Q29:Q36">
    <cfRule type="expression" dxfId="1053" priority="136">
      <formula>$L29="API sand"</formula>
    </cfRule>
  </conditionalFormatting>
  <conditionalFormatting sqref="N30:N36 AB36 AJ29:AL36 Z29:Z36">
    <cfRule type="expression" dxfId="1052" priority="135">
      <formula>$M29="API sand"</formula>
    </cfRule>
  </conditionalFormatting>
  <conditionalFormatting sqref="Z36:AB36 AK29:AL36 N30:N36 Z29:AA35">
    <cfRule type="expression" dxfId="1051" priority="134">
      <formula>$M29="API clay"</formula>
    </cfRule>
  </conditionalFormatting>
  <conditionalFormatting sqref="N30:P36 O29:P29">
    <cfRule type="expression" dxfId="1050" priority="131">
      <formula>$L29="Stiff clay w/o free water"</formula>
    </cfRule>
    <cfRule type="expression" dxfId="1049" priority="133">
      <formula>$L29="API clay"</formula>
    </cfRule>
  </conditionalFormatting>
  <conditionalFormatting sqref="N30:P36 O29:P29">
    <cfRule type="expression" dxfId="1048" priority="132">
      <formula>$L29="Kirsch soft clay"</formula>
    </cfRule>
  </conditionalFormatting>
  <conditionalFormatting sqref="N30:P36 O29:P29">
    <cfRule type="expression" dxfId="1047" priority="130">
      <formula>$L29="Kirsch stiff clay"</formula>
    </cfRule>
  </conditionalFormatting>
  <conditionalFormatting sqref="N30:N36 Q29:Q36 X29:Y36">
    <cfRule type="expression" dxfId="1046" priority="129">
      <formula>$L29="Kirsch sand"</formula>
    </cfRule>
  </conditionalFormatting>
  <conditionalFormatting sqref="N30:N36 AC29:AD36 AI29:AI36">
    <cfRule type="expression" dxfId="1045" priority="128">
      <formula>$L29="Modified Weak rock"</formula>
    </cfRule>
  </conditionalFormatting>
  <conditionalFormatting sqref="N30:P36 O29:P29">
    <cfRule type="expression" dxfId="1044" priority="127">
      <formula>$L29="Reese stiff clay"</formula>
    </cfRule>
  </conditionalFormatting>
  <conditionalFormatting sqref="AA17 AE17:AI17 V17 AM17:AP17">
    <cfRule type="expression" dxfId="1043" priority="126">
      <formula>$L17="PISA clay"</formula>
    </cfRule>
  </conditionalFormatting>
  <conditionalFormatting sqref="AM17:AP17">
    <cfRule type="expression" dxfId="1042" priority="125">
      <formula>$L17="PISA sand"</formula>
    </cfRule>
  </conditionalFormatting>
  <conditionalFormatting sqref="AE37:AH37">
    <cfRule type="expression" dxfId="1041" priority="147">
      <formula>$L19="Modified Weak rock"</formula>
    </cfRule>
  </conditionalFormatting>
  <conditionalFormatting sqref="Q17 S17 W17">
    <cfRule type="expression" dxfId="1040" priority="66">
      <formula>$L17="API sand"</formula>
    </cfRule>
  </conditionalFormatting>
  <conditionalFormatting sqref="O17:P17">
    <cfRule type="expression" dxfId="1039" priority="61">
      <formula>$L17="Stiff clay w/o free water"</formula>
    </cfRule>
    <cfRule type="expression" dxfId="1038" priority="63">
      <formula>$L17="API clay"</formula>
    </cfRule>
  </conditionalFormatting>
  <conditionalFormatting sqref="O17:P17">
    <cfRule type="expression" dxfId="1037" priority="62">
      <formula>$L17="Kirsch soft clay"</formula>
    </cfRule>
  </conditionalFormatting>
  <conditionalFormatting sqref="O17:P17">
    <cfRule type="expression" dxfId="1036" priority="60">
      <formula>$L17="Kirsch stiff clay"</formula>
    </cfRule>
  </conditionalFormatting>
  <conditionalFormatting sqref="Q17 S17 W17">
    <cfRule type="expression" dxfId="1035" priority="59">
      <formula>$L17="Kirsch sand"</formula>
    </cfRule>
  </conditionalFormatting>
  <conditionalFormatting sqref="O17:P17">
    <cfRule type="expression" dxfId="1034" priority="57">
      <formula>$L17="Reese stiff clay"</formula>
    </cfRule>
  </conditionalFormatting>
  <conditionalFormatting sqref="O17:P17">
    <cfRule type="expression" dxfId="1033" priority="56">
      <formula>$L17="PISA clay"</formula>
    </cfRule>
  </conditionalFormatting>
  <conditionalFormatting sqref="AD17">
    <cfRule type="expression" dxfId="1032" priority="52">
      <formula>$L17="Stiff clay w/o free water"</formula>
    </cfRule>
    <cfRule type="expression" dxfId="1031" priority="54">
      <formula>$L17="API clay"</formula>
    </cfRule>
  </conditionalFormatting>
  <conditionalFormatting sqref="AD17">
    <cfRule type="expression" dxfId="1030" priority="53">
      <formula>$L17="Kirsch soft clay"</formula>
    </cfRule>
  </conditionalFormatting>
  <conditionalFormatting sqref="AD17">
    <cfRule type="expression" dxfId="1029" priority="51">
      <formula>$L17="Kirsch stiff clay"</formula>
    </cfRule>
  </conditionalFormatting>
  <conditionalFormatting sqref="AD17">
    <cfRule type="expression" dxfId="1028" priority="50">
      <formula>$L17="Reese stiff clay"</formula>
    </cfRule>
  </conditionalFormatting>
  <conditionalFormatting sqref="AD17">
    <cfRule type="expression" dxfId="1027" priority="49">
      <formula>$L17="PISA clay"</formula>
    </cfRule>
  </conditionalFormatting>
  <conditionalFormatting sqref="AC17">
    <cfRule type="expression" dxfId="1026" priority="46">
      <formula>$L17="Stiff clay w/o free water"</formula>
    </cfRule>
    <cfRule type="expression" dxfId="1025" priority="48">
      <formula>$L17="API clay"</formula>
    </cfRule>
  </conditionalFormatting>
  <conditionalFormatting sqref="AC17">
    <cfRule type="expression" dxfId="1024" priority="47">
      <formula>$L17="Kirsch soft clay"</formula>
    </cfRule>
  </conditionalFormatting>
  <conditionalFormatting sqref="AC17">
    <cfRule type="expression" dxfId="1023" priority="45">
      <formula>$L17="Kirsch stiff clay"</formula>
    </cfRule>
  </conditionalFormatting>
  <conditionalFormatting sqref="AC17">
    <cfRule type="expression" dxfId="1022" priority="44">
      <formula>$L17="Reese stiff clay"</formula>
    </cfRule>
  </conditionalFormatting>
  <conditionalFormatting sqref="AC17">
    <cfRule type="expression" dxfId="1021" priority="43">
      <formula>$L17="PISA clay"</formula>
    </cfRule>
  </conditionalFormatting>
  <conditionalFormatting sqref="X17">
    <cfRule type="expression" dxfId="1020" priority="42">
      <formula>$L17="API sand"</formula>
    </cfRule>
  </conditionalFormatting>
  <conditionalFormatting sqref="X17">
    <cfRule type="expression" dxfId="1019" priority="41">
      <formula>$L17="Kirsch sand"</formula>
    </cfRule>
  </conditionalFormatting>
  <conditionalFormatting sqref="U17">
    <cfRule type="expression" dxfId="1018" priority="32">
      <formula>$L17="Stiff clay w/o free water"</formula>
    </cfRule>
    <cfRule type="expression" dxfId="1017" priority="34">
      <formula>$L17="API clay"</formula>
    </cfRule>
  </conditionalFormatting>
  <conditionalFormatting sqref="U17">
    <cfRule type="expression" dxfId="1016" priority="33">
      <formula>$L17="Kirsch soft clay"</formula>
    </cfRule>
  </conditionalFormatting>
  <conditionalFormatting sqref="U17">
    <cfRule type="expression" dxfId="1015" priority="31">
      <formula>$L17="Kirsch stiff clay"</formula>
    </cfRule>
  </conditionalFormatting>
  <conditionalFormatting sqref="U17">
    <cfRule type="expression" dxfId="1014" priority="30">
      <formula>$L17="Reese stiff clay"</formula>
    </cfRule>
  </conditionalFormatting>
  <conditionalFormatting sqref="U17">
    <cfRule type="expression" dxfId="1013" priority="29">
      <formula>$L17="PISA clay"</formula>
    </cfRule>
  </conditionalFormatting>
  <conditionalFormatting sqref="AR17">
    <cfRule type="expression" dxfId="1012" priority="20">
      <formula>$L17="API sand"</formula>
    </cfRule>
  </conditionalFormatting>
  <conditionalFormatting sqref="AR17">
    <cfRule type="expression" dxfId="1011" priority="19">
      <formula>$L17="Kirsch sand"</formula>
    </cfRule>
  </conditionalFormatting>
  <dataValidations count="3">
    <dataValidation type="list" showInputMessage="1" showErrorMessage="1" sqref="M18:M36" xr:uid="{7CFCC843-76A8-4FA5-9E28-B4C5C777B852}">
      <formula1>"',API sand,API clay"</formula1>
    </dataValidation>
    <dataValidation type="list" showInputMessage="1" showErrorMessage="1" sqref="L19:L255" xr:uid="{2A0B7D60-65D1-439D-B430-03D09E71416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5CD4E006-0AD7-40AD-8A7D-62E435CF30D6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17EA-2CB2-494B-AE6C-54318414A5FE}">
  <sheetPr>
    <tabColor theme="2"/>
  </sheetPr>
  <dimension ref="A1:AO255"/>
  <sheetViews>
    <sheetView topLeftCell="Q1" zoomScaleNormal="100" workbookViewId="0">
      <selection activeCell="AE19" sqref="AE1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89"/>
      <c r="S3" s="89"/>
      <c r="T3" s="72"/>
      <c r="U3" s="89"/>
      <c r="V3" s="89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45</v>
      </c>
      <c r="R6" s="50">
        <f>Q6-5</f>
        <v>40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123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f>VLOOKUP(R6,$AE$39:$AF$59,2)</f>
        <v>114.99999999999996</v>
      </c>
      <c r="AB7" s="50"/>
      <c r="AC7" s="51">
        <v>77860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44</v>
      </c>
      <c r="R8" s="50">
        <f>Q8-5</f>
        <v>39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114.99999999999996</v>
      </c>
      <c r="AA8" s="53"/>
      <c r="AB8" s="50">
        <f t="shared" ref="AB8:AB9" si="0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ref="AJ8:AJ11" si="1">VLOOKUP(R8,$AE$39:$AH$59,4)</f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43</v>
      </c>
      <c r="R9" s="50">
        <f>Q9-5</f>
        <v>38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2">VLOOKUP(R9,$AE$39:$AF$59,2)</f>
        <v>114.99999999999996</v>
      </c>
      <c r="AA9" s="53"/>
      <c r="AB9" s="50">
        <f t="shared" si="0"/>
        <v>12000</v>
      </c>
      <c r="AC9" s="51"/>
      <c r="AD9" s="51"/>
      <c r="AE9" s="51"/>
      <c r="AF9" s="51"/>
      <c r="AG9" s="51"/>
      <c r="AH9" s="51"/>
      <c r="AI9" s="51"/>
      <c r="AJ9" s="50">
        <f t="shared" si="1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483.2</v>
      </c>
      <c r="P10" s="51">
        <v>-0.93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>
        <f t="shared" ref="AA10:AA12" si="3">VLOOKUP(R9,$AE$39:$AF$59,2)</f>
        <v>114.99999999999996</v>
      </c>
      <c r="AB10" s="50"/>
      <c r="AC10" s="51">
        <v>602500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42</v>
      </c>
      <c r="R11" s="50">
        <f t="shared" ref="R11" si="4">Q11-5</f>
        <v>37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2"/>
        <v>114.99999999999996</v>
      </c>
      <c r="AA11" s="53"/>
      <c r="AB11" s="50">
        <v>0</v>
      </c>
      <c r="AC11" s="51"/>
      <c r="AD11" s="51"/>
      <c r="AE11" s="51"/>
      <c r="AF11" s="51"/>
      <c r="AG11" s="51"/>
      <c r="AH11" s="51"/>
      <c r="AI11" s="51"/>
      <c r="AJ11" s="50">
        <f t="shared" si="1"/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720.1</v>
      </c>
      <c r="P12" s="51">
        <v>26.83</v>
      </c>
      <c r="Q12" s="50">
        <v>0</v>
      </c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f t="shared" si="3"/>
        <v>114.99999999999996</v>
      </c>
      <c r="AB12" s="50"/>
      <c r="AC12" s="51">
        <v>1021000</v>
      </c>
      <c r="AD12" s="51">
        <v>49333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AB6:AB15 N6:N14 AM6:AO14 S10:T13 Q6:R14 Z6:Z15 AJ6:AJ15">
    <cfRule type="expression" dxfId="1010" priority="202">
      <formula>$L6="API sand"</formula>
    </cfRule>
  </conditionalFormatting>
  <conditionalFormatting sqref="R18:S20 R29:S36 S21:S28 AD21:AD28 AB18:AB35 AK6:AL14 N6:N14">
    <cfRule type="expression" dxfId="1009" priority="201">
      <formula>$M6="API sand"</formula>
    </cfRule>
  </conditionalFormatting>
  <conditionalFormatting sqref="R18:T20 R29:T36 S21:T28 AD21:AD28 AB18:AB35 AK6:AL14 N6:N14">
    <cfRule type="expression" dxfId="1008" priority="200">
      <formula>$M6="API clay"</formula>
    </cfRule>
  </conditionalFormatting>
  <conditionalFormatting sqref="U18:W36 AM6:AN14 N6:P14 AC6:AI13 U6:V14 AA6:AA14">
    <cfRule type="expression" dxfId="1007" priority="197">
      <formula>$L6="Stiff clay w/o free water"</formula>
    </cfRule>
    <cfRule type="expression" dxfId="1006" priority="199">
      <formula>$L6="API clay"</formula>
    </cfRule>
  </conditionalFormatting>
  <conditionalFormatting sqref="U18:Y36 AM6:AN14 N6:P14 AC6:AI13 U6:V14 AA6:AA14">
    <cfRule type="expression" dxfId="1005" priority="198">
      <formula>$L6="Kirsch soft clay"</formula>
    </cfRule>
  </conditionalFormatting>
  <conditionalFormatting sqref="U18:Y36 AM6:AN14 N6:P14 AC6:AI13 U6:V14 AA6:AA14">
    <cfRule type="expression" dxfId="1004" priority="196">
      <formula>$L6="Kirsch stiff clay"</formula>
    </cfRule>
  </conditionalFormatting>
  <conditionalFormatting sqref="W10:Y13 AB6:AB15 N6:N14 AM6:AO14 S10:T13 Q6:R14 Z6:Z15 AJ6:AJ15">
    <cfRule type="expression" dxfId="1003" priority="195">
      <formula>$L6="Kirsch sand"</formula>
    </cfRule>
  </conditionalFormatting>
  <conditionalFormatting sqref="AC18:AI18 AC19:AD19 AI19 AM6:AN14 N6:N14">
    <cfRule type="expression" dxfId="1002" priority="194">
      <formula>$L6="Modified Weak rock"</formula>
    </cfRule>
  </conditionalFormatting>
  <conditionalFormatting sqref="U18:V36 AM6:AN14 N6:P14 AC6:AI13 U6:V14 AA6:AA14">
    <cfRule type="expression" dxfId="1001" priority="193">
      <formula>$L6="Reese stiff clay"</formula>
    </cfRule>
  </conditionalFormatting>
  <conditionalFormatting sqref="N18:N36 Q18:Q36 AM18:AN36">
    <cfRule type="expression" dxfId="1000" priority="192">
      <formula>$L18="API sand"</formula>
    </cfRule>
  </conditionalFormatting>
  <conditionalFormatting sqref="N18:N36 AB36 AJ18:AL36 Z18:Z36">
    <cfRule type="expression" dxfId="999" priority="191">
      <formula>$M18="API sand"</formula>
    </cfRule>
  </conditionalFormatting>
  <conditionalFormatting sqref="Z36:AB36 AK18:AL36 N18:N36 Z18:AA35">
    <cfRule type="expression" dxfId="998" priority="190">
      <formula>$M18="API clay"</formula>
    </cfRule>
  </conditionalFormatting>
  <conditionalFormatting sqref="N18:P18 AM18:AN36 N29:P36 N19:N28 P19:P28">
    <cfRule type="expression" dxfId="997" priority="187">
      <formula>$L18="Stiff clay w/o free water"</formula>
    </cfRule>
    <cfRule type="expression" dxfId="996" priority="189">
      <formula>$L18="API clay"</formula>
    </cfRule>
  </conditionalFormatting>
  <conditionalFormatting sqref="N18:P18 AM18:AN36 N29:P36 N19:N28 P19:P28">
    <cfRule type="expression" dxfId="995" priority="188">
      <formula>$L18="Kirsch soft clay"</formula>
    </cfRule>
  </conditionalFormatting>
  <conditionalFormatting sqref="N18:P18 AM18:AN36 N29:P36 N19:N28 P19:P28">
    <cfRule type="expression" dxfId="994" priority="186">
      <formula>$L18="Kirsch stiff clay"</formula>
    </cfRule>
  </conditionalFormatting>
  <conditionalFormatting sqref="N18:N36 Q18:Q36 X18:Y36 AM18:AN36">
    <cfRule type="expression" dxfId="993" priority="185">
      <formula>$L18="Kirsch sand"</formula>
    </cfRule>
  </conditionalFormatting>
  <conditionalFormatting sqref="N18:N36 AM18:AN36 AC20:AD36 AI20:AI36">
    <cfRule type="expression" dxfId="992" priority="184">
      <formula>$L18="Modified Weak rock"</formula>
    </cfRule>
  </conditionalFormatting>
  <conditionalFormatting sqref="N18:P18 AM18:AN36 N29:P36 N19:N28 P19:P28">
    <cfRule type="expression" dxfId="991" priority="183">
      <formula>$L18="Reese stiff clay"</formula>
    </cfRule>
  </conditionalFormatting>
  <conditionalFormatting sqref="AM6:AN14 N6:P14 AC6:AI13 U6:V14 AA6:AA14">
    <cfRule type="expression" dxfId="990" priority="182">
      <formula>$L6="PISA clay"</formula>
    </cfRule>
  </conditionalFormatting>
  <conditionalFormatting sqref="AM6:AN14 N6:N14">
    <cfRule type="expression" dxfId="989" priority="181">
      <formula>$L6="PISA sand"</formula>
    </cfRule>
  </conditionalFormatting>
  <conditionalFormatting sqref="O19:O21">
    <cfRule type="expression" dxfId="988" priority="180">
      <formula>$L19="API sand"</formula>
    </cfRule>
  </conditionalFormatting>
  <conditionalFormatting sqref="O19:O21">
    <cfRule type="expression" dxfId="987" priority="179">
      <formula>$L19="Kirsch sand"</formula>
    </cfRule>
  </conditionalFormatting>
  <conditionalFormatting sqref="O22:O28">
    <cfRule type="expression" dxfId="986" priority="178">
      <formula>$L22="API sand"</formula>
    </cfRule>
  </conditionalFormatting>
  <conditionalFormatting sqref="O22:O28">
    <cfRule type="expression" dxfId="985" priority="177">
      <formula>$L22="Kirsch sand"</formula>
    </cfRule>
  </conditionalFormatting>
  <conditionalFormatting sqref="S6:T9 W6:Y9">
    <cfRule type="expression" dxfId="984" priority="176">
      <formula>$L6="API sand"</formula>
    </cfRule>
  </conditionalFormatting>
  <conditionalFormatting sqref="S6:T9 W6:Y9">
    <cfRule type="expression" dxfId="983" priority="175">
      <formula>$L6="Kirsch sand"</formula>
    </cfRule>
  </conditionalFormatting>
  <conditionalFormatting sqref="AE37:AH37">
    <cfRule type="expression" dxfId="982" priority="203">
      <formula>$L19="Modified Weak rock"</formula>
    </cfRule>
  </conditionalFormatting>
  <conditionalFormatting sqref="S14:T14 W14:Y14">
    <cfRule type="expression" dxfId="981" priority="174">
      <formula>$L14="API sand"</formula>
    </cfRule>
  </conditionalFormatting>
  <conditionalFormatting sqref="S14:T14 W14:Y14">
    <cfRule type="expression" dxfId="980" priority="173">
      <formula>$L14="Kirsch sand"</formula>
    </cfRule>
  </conditionalFormatting>
  <conditionalFormatting sqref="AD14:AI14">
    <cfRule type="expression" dxfId="979" priority="170">
      <formula>$L14="Stiff clay w/o free water"</formula>
    </cfRule>
    <cfRule type="expression" dxfId="978" priority="172">
      <formula>$L14="API clay"</formula>
    </cfRule>
  </conditionalFormatting>
  <conditionalFormatting sqref="AD14:AI14">
    <cfRule type="expression" dxfId="977" priority="171">
      <formula>$L14="Kirsch soft clay"</formula>
    </cfRule>
  </conditionalFormatting>
  <conditionalFormatting sqref="AD14:AI14">
    <cfRule type="expression" dxfId="976" priority="169">
      <formula>$L14="Kirsch stiff clay"</formula>
    </cfRule>
  </conditionalFormatting>
  <conditionalFormatting sqref="AD14:AI14">
    <cfRule type="expression" dxfId="975" priority="168">
      <formula>$L14="Reese stiff clay"</formula>
    </cfRule>
  </conditionalFormatting>
  <conditionalFormatting sqref="AD14:AI14">
    <cfRule type="expression" dxfId="974" priority="167">
      <formula>$L14="PISA clay"</formula>
    </cfRule>
  </conditionalFormatting>
  <conditionalFormatting sqref="AM15:AN15">
    <cfRule type="expression" dxfId="973" priority="166">
      <formula>$L15="API sand"</formula>
    </cfRule>
  </conditionalFormatting>
  <conditionalFormatting sqref="AK15:AL15">
    <cfRule type="expression" dxfId="972" priority="165">
      <formula>$M15="API sand"</formula>
    </cfRule>
  </conditionalFormatting>
  <conditionalFormatting sqref="AK15:AL15">
    <cfRule type="expression" dxfId="971" priority="164">
      <formula>$M15="API clay"</formula>
    </cfRule>
  </conditionalFormatting>
  <conditionalFormatting sqref="AM15:AN15">
    <cfRule type="expression" dxfId="970" priority="161">
      <formula>$L15="Stiff clay w/o free water"</formula>
    </cfRule>
    <cfRule type="expression" dxfId="969" priority="163">
      <formula>$L15="API clay"</formula>
    </cfRule>
  </conditionalFormatting>
  <conditionalFormatting sqref="AM15:AN15">
    <cfRule type="expression" dxfId="968" priority="162">
      <formula>$L15="Kirsch soft clay"</formula>
    </cfRule>
  </conditionalFormatting>
  <conditionalFormatting sqref="AM15:AN15">
    <cfRule type="expression" dxfId="967" priority="160">
      <formula>$L15="Kirsch stiff clay"</formula>
    </cfRule>
  </conditionalFormatting>
  <conditionalFormatting sqref="AM15:AN15">
    <cfRule type="expression" dxfId="966" priority="159">
      <formula>$L15="Kirsch sand"</formula>
    </cfRule>
  </conditionalFormatting>
  <conditionalFormatting sqref="AM15:AN15">
    <cfRule type="expression" dxfId="965" priority="158">
      <formula>$L15="Modified Weak rock"</formula>
    </cfRule>
  </conditionalFormatting>
  <conditionalFormatting sqref="AM15:AN15">
    <cfRule type="expression" dxfId="964" priority="157">
      <formula>$L15="Reese stiff clay"</formula>
    </cfRule>
  </conditionalFormatting>
  <conditionalFormatting sqref="AM15:AN15">
    <cfRule type="expression" dxfId="963" priority="156">
      <formula>$L15="PISA clay"</formula>
    </cfRule>
  </conditionalFormatting>
  <conditionalFormatting sqref="AM15:AN15">
    <cfRule type="expression" dxfId="962" priority="155">
      <formula>$L15="PISA sand"</formula>
    </cfRule>
  </conditionalFormatting>
  <conditionalFormatting sqref="N15 Q15 S15:T15 W15 Y15">
    <cfRule type="expression" dxfId="961" priority="154">
      <formula>$L15="API sand"</formula>
    </cfRule>
  </conditionalFormatting>
  <conditionalFormatting sqref="N15">
    <cfRule type="expression" dxfId="960" priority="153">
      <formula>$M15="API sand"</formula>
    </cfRule>
  </conditionalFormatting>
  <conditionalFormatting sqref="N15">
    <cfRule type="expression" dxfId="959" priority="152">
      <formula>$M15="API clay"</formula>
    </cfRule>
  </conditionalFormatting>
  <conditionalFormatting sqref="N15:P15">
    <cfRule type="expression" dxfId="958" priority="149">
      <formula>$L15="Stiff clay w/o free water"</formula>
    </cfRule>
    <cfRule type="expression" dxfId="957" priority="151">
      <formula>$L15="API clay"</formula>
    </cfRule>
  </conditionalFormatting>
  <conditionalFormatting sqref="N15:P15">
    <cfRule type="expression" dxfId="956" priority="150">
      <formula>$L15="Kirsch soft clay"</formula>
    </cfRule>
  </conditionalFormatting>
  <conditionalFormatting sqref="N15:P15">
    <cfRule type="expression" dxfId="955" priority="148">
      <formula>$L15="Kirsch stiff clay"</formula>
    </cfRule>
  </conditionalFormatting>
  <conditionalFormatting sqref="N15 Q15 S15:T15 W15 Y15">
    <cfRule type="expression" dxfId="954" priority="147">
      <formula>$L15="Kirsch sand"</formula>
    </cfRule>
  </conditionalFormatting>
  <conditionalFormatting sqref="N15">
    <cfRule type="expression" dxfId="953" priority="146">
      <formula>$L15="Modified Weak rock"</formula>
    </cfRule>
  </conditionalFormatting>
  <conditionalFormatting sqref="N15:P15">
    <cfRule type="expression" dxfId="952" priority="145">
      <formula>$L15="Reese stiff clay"</formula>
    </cfRule>
  </conditionalFormatting>
  <conditionalFormatting sqref="N15:P15">
    <cfRule type="expression" dxfId="951" priority="144">
      <formula>$L15="PISA clay"</formula>
    </cfRule>
  </conditionalFormatting>
  <conditionalFormatting sqref="N15">
    <cfRule type="expression" dxfId="950" priority="143">
      <formula>$L15="PISA sand"</formula>
    </cfRule>
  </conditionalFormatting>
  <conditionalFormatting sqref="R15">
    <cfRule type="expression" dxfId="949" priority="142">
      <formula>$L15="API sand"</formula>
    </cfRule>
  </conditionalFormatting>
  <conditionalFormatting sqref="R15">
    <cfRule type="expression" dxfId="948" priority="141">
      <formula>$L15="Kirsch sand"</formula>
    </cfRule>
  </conditionalFormatting>
  <conditionalFormatting sqref="AD15:AI15">
    <cfRule type="expression" dxfId="947" priority="138">
      <formula>$L15="Stiff clay w/o free water"</formula>
    </cfRule>
    <cfRule type="expression" dxfId="946" priority="140">
      <formula>$L15="API clay"</formula>
    </cfRule>
  </conditionalFormatting>
  <conditionalFormatting sqref="AD15:AI15">
    <cfRule type="expression" dxfId="945" priority="139">
      <formula>$L15="Kirsch soft clay"</formula>
    </cfRule>
  </conditionalFormatting>
  <conditionalFormatting sqref="AD15:AI15">
    <cfRule type="expression" dxfId="944" priority="137">
      <formula>$L15="Kirsch stiff clay"</formula>
    </cfRule>
  </conditionalFormatting>
  <conditionalFormatting sqref="AD15:AI15">
    <cfRule type="expression" dxfId="943" priority="136">
      <formula>$L15="Reese stiff clay"</formula>
    </cfRule>
  </conditionalFormatting>
  <conditionalFormatting sqref="AD15:AI15">
    <cfRule type="expression" dxfId="942" priority="135">
      <formula>$L15="PISA clay"</formula>
    </cfRule>
  </conditionalFormatting>
  <conditionalFormatting sqref="AA15">
    <cfRule type="expression" dxfId="941" priority="132">
      <formula>$L15="Stiff clay w/o free water"</formula>
    </cfRule>
    <cfRule type="expression" dxfId="940" priority="134">
      <formula>$L15="API clay"</formula>
    </cfRule>
  </conditionalFormatting>
  <conditionalFormatting sqref="AA15">
    <cfRule type="expression" dxfId="939" priority="133">
      <formula>$L15="Kirsch soft clay"</formula>
    </cfRule>
  </conditionalFormatting>
  <conditionalFormatting sqref="AA15">
    <cfRule type="expression" dxfId="938" priority="131">
      <formula>$L15="Kirsch stiff clay"</formula>
    </cfRule>
  </conditionalFormatting>
  <conditionalFormatting sqref="AA15">
    <cfRule type="expression" dxfId="937" priority="130">
      <formula>$L15="Reese stiff clay"</formula>
    </cfRule>
  </conditionalFormatting>
  <conditionalFormatting sqref="AA15">
    <cfRule type="expression" dxfId="936" priority="129">
      <formula>$L15="PISA clay"</formula>
    </cfRule>
  </conditionalFormatting>
  <conditionalFormatting sqref="AC15">
    <cfRule type="expression" dxfId="935" priority="126">
      <formula>$L15="Stiff clay w/o free water"</formula>
    </cfRule>
    <cfRule type="expression" dxfId="934" priority="128">
      <formula>$L15="API clay"</formula>
    </cfRule>
  </conditionalFormatting>
  <conditionalFormatting sqref="AC15">
    <cfRule type="expression" dxfId="933" priority="127">
      <formula>$L15="Kirsch soft clay"</formula>
    </cfRule>
  </conditionalFormatting>
  <conditionalFormatting sqref="AC15">
    <cfRule type="expression" dxfId="932" priority="125">
      <formula>$L15="Kirsch stiff clay"</formula>
    </cfRule>
  </conditionalFormatting>
  <conditionalFormatting sqref="AC15">
    <cfRule type="expression" dxfId="931" priority="124">
      <formula>$L15="Reese stiff clay"</formula>
    </cfRule>
  </conditionalFormatting>
  <conditionalFormatting sqref="AC15">
    <cfRule type="expression" dxfId="930" priority="123">
      <formula>$L15="PISA clay"</formula>
    </cfRule>
  </conditionalFormatting>
  <conditionalFormatting sqref="X15">
    <cfRule type="expression" dxfId="929" priority="122">
      <formula>$L15="API sand"</formula>
    </cfRule>
  </conditionalFormatting>
  <conditionalFormatting sqref="X15">
    <cfRule type="expression" dxfId="928" priority="121">
      <formula>$L15="Kirsch sand"</formula>
    </cfRule>
  </conditionalFormatting>
  <conditionalFormatting sqref="AM16:AN16">
    <cfRule type="expression" dxfId="927" priority="120">
      <formula>$L16="API sand"</formula>
    </cfRule>
  </conditionalFormatting>
  <conditionalFormatting sqref="AK16:AL16">
    <cfRule type="expression" dxfId="926" priority="119">
      <formula>$M16="API sand"</formula>
    </cfRule>
  </conditionalFormatting>
  <conditionalFormatting sqref="AK16:AL16">
    <cfRule type="expression" dxfId="925" priority="118">
      <formula>$M16="API clay"</formula>
    </cfRule>
  </conditionalFormatting>
  <conditionalFormatting sqref="AM16:AN16">
    <cfRule type="expression" dxfId="924" priority="115">
      <formula>$L16="Stiff clay w/o free water"</formula>
    </cfRule>
    <cfRule type="expression" dxfId="923" priority="117">
      <formula>$L16="API clay"</formula>
    </cfRule>
  </conditionalFormatting>
  <conditionalFormatting sqref="AM16:AN16">
    <cfRule type="expression" dxfId="922" priority="116">
      <formula>$L16="Kirsch soft clay"</formula>
    </cfRule>
  </conditionalFormatting>
  <conditionalFormatting sqref="AM16:AN16">
    <cfRule type="expression" dxfId="921" priority="114">
      <formula>$L16="Kirsch stiff clay"</formula>
    </cfRule>
  </conditionalFormatting>
  <conditionalFormatting sqref="AM16:AN16">
    <cfRule type="expression" dxfId="920" priority="113">
      <formula>$L16="Kirsch sand"</formula>
    </cfRule>
  </conditionalFormatting>
  <conditionalFormatting sqref="AM16:AN16">
    <cfRule type="expression" dxfId="919" priority="112">
      <formula>$L16="Modified Weak rock"</formula>
    </cfRule>
  </conditionalFormatting>
  <conditionalFormatting sqref="AM16:AN16">
    <cfRule type="expression" dxfId="918" priority="111">
      <formula>$L16="Reese stiff clay"</formula>
    </cfRule>
  </conditionalFormatting>
  <conditionalFormatting sqref="AM16:AN16">
    <cfRule type="expression" dxfId="917" priority="110">
      <formula>$L16="PISA clay"</formula>
    </cfRule>
  </conditionalFormatting>
  <conditionalFormatting sqref="AM16:AN16">
    <cfRule type="expression" dxfId="916" priority="109">
      <formula>$L16="PISA sand"</formula>
    </cfRule>
  </conditionalFormatting>
  <conditionalFormatting sqref="N16 Q16 S16:T16 W16:Y16">
    <cfRule type="expression" dxfId="915" priority="108">
      <formula>$L16="API sand"</formula>
    </cfRule>
  </conditionalFormatting>
  <conditionalFormatting sqref="N16">
    <cfRule type="expression" dxfId="914" priority="107">
      <formula>$M16="API sand"</formula>
    </cfRule>
  </conditionalFormatting>
  <conditionalFormatting sqref="N16">
    <cfRule type="expression" dxfId="913" priority="106">
      <formula>$M16="API clay"</formula>
    </cfRule>
  </conditionalFormatting>
  <conditionalFormatting sqref="N16:P16">
    <cfRule type="expression" dxfId="912" priority="103">
      <formula>$L16="Stiff clay w/o free water"</formula>
    </cfRule>
    <cfRule type="expression" dxfId="911" priority="105">
      <formula>$L16="API clay"</formula>
    </cfRule>
  </conditionalFormatting>
  <conditionalFormatting sqref="N16:P16">
    <cfRule type="expression" dxfId="910" priority="104">
      <formula>$L16="Kirsch soft clay"</formula>
    </cfRule>
  </conditionalFormatting>
  <conditionalFormatting sqref="N16:P16">
    <cfRule type="expression" dxfId="909" priority="102">
      <formula>$L16="Kirsch stiff clay"</formula>
    </cfRule>
  </conditionalFormatting>
  <conditionalFormatting sqref="N16 Q16 S16:T16 W16:Y16">
    <cfRule type="expression" dxfId="908" priority="101">
      <formula>$L16="Kirsch sand"</formula>
    </cfRule>
  </conditionalFormatting>
  <conditionalFormatting sqref="N16">
    <cfRule type="expression" dxfId="907" priority="100">
      <formula>$L16="Modified Weak rock"</formula>
    </cfRule>
  </conditionalFormatting>
  <conditionalFormatting sqref="N16:P16">
    <cfRule type="expression" dxfId="906" priority="99">
      <formula>$L16="Reese stiff clay"</formula>
    </cfRule>
  </conditionalFormatting>
  <conditionalFormatting sqref="N16:P16">
    <cfRule type="expression" dxfId="905" priority="98">
      <formula>$L16="PISA clay"</formula>
    </cfRule>
  </conditionalFormatting>
  <conditionalFormatting sqref="N16">
    <cfRule type="expression" dxfId="904" priority="97">
      <formula>$L16="PISA sand"</formula>
    </cfRule>
  </conditionalFormatting>
  <conditionalFormatting sqref="R16">
    <cfRule type="expression" dxfId="903" priority="96">
      <formula>$L16="API sand"</formula>
    </cfRule>
  </conditionalFormatting>
  <conditionalFormatting sqref="R16">
    <cfRule type="expression" dxfId="902" priority="95">
      <formula>$L16="Kirsch sand"</formula>
    </cfRule>
  </conditionalFormatting>
  <conditionalFormatting sqref="AC16:AI16">
    <cfRule type="expression" dxfId="901" priority="92">
      <formula>$L16="Stiff clay w/o free water"</formula>
    </cfRule>
    <cfRule type="expression" dxfId="900" priority="94">
      <formula>$L16="API clay"</formula>
    </cfRule>
  </conditionalFormatting>
  <conditionalFormatting sqref="AC16:AI16">
    <cfRule type="expression" dxfId="899" priority="93">
      <formula>$L16="Kirsch soft clay"</formula>
    </cfRule>
  </conditionalFormatting>
  <conditionalFormatting sqref="AC16:AI16">
    <cfRule type="expression" dxfId="898" priority="91">
      <formula>$L16="Kirsch stiff clay"</formula>
    </cfRule>
  </conditionalFormatting>
  <conditionalFormatting sqref="AC16:AI16">
    <cfRule type="expression" dxfId="897" priority="90">
      <formula>$L16="Reese stiff clay"</formula>
    </cfRule>
  </conditionalFormatting>
  <conditionalFormatting sqref="AC16:AI16">
    <cfRule type="expression" dxfId="896" priority="89">
      <formula>$L16="PISA clay"</formula>
    </cfRule>
  </conditionalFormatting>
  <conditionalFormatting sqref="AA16">
    <cfRule type="expression" dxfId="895" priority="86">
      <formula>$L16="Stiff clay w/o free water"</formula>
    </cfRule>
    <cfRule type="expression" dxfId="894" priority="88">
      <formula>$L16="API clay"</formula>
    </cfRule>
  </conditionalFormatting>
  <conditionalFormatting sqref="AA16">
    <cfRule type="expression" dxfId="893" priority="87">
      <formula>$L16="Kirsch soft clay"</formula>
    </cfRule>
  </conditionalFormatting>
  <conditionalFormatting sqref="AA16">
    <cfRule type="expression" dxfId="892" priority="85">
      <formula>$L16="Kirsch stiff clay"</formula>
    </cfRule>
  </conditionalFormatting>
  <conditionalFormatting sqref="AA16">
    <cfRule type="expression" dxfId="891" priority="84">
      <formula>$L16="Reese stiff clay"</formula>
    </cfRule>
  </conditionalFormatting>
  <conditionalFormatting sqref="AA16">
    <cfRule type="expression" dxfId="890" priority="83">
      <formula>$L16="PISA clay"</formula>
    </cfRule>
  </conditionalFormatting>
  <conditionalFormatting sqref="AM17:AN17">
    <cfRule type="expression" dxfId="889" priority="82">
      <formula>$L17="API sand"</formula>
    </cfRule>
  </conditionalFormatting>
  <conditionalFormatting sqref="AK17:AL17">
    <cfRule type="expression" dxfId="888" priority="81">
      <formula>$M17="API sand"</formula>
    </cfRule>
  </conditionalFormatting>
  <conditionalFormatting sqref="AK17:AL17">
    <cfRule type="expression" dxfId="887" priority="80">
      <formula>$M17="API clay"</formula>
    </cfRule>
  </conditionalFormatting>
  <conditionalFormatting sqref="AM17:AN17">
    <cfRule type="expression" dxfId="886" priority="77">
      <formula>$L17="Stiff clay w/o free water"</formula>
    </cfRule>
    <cfRule type="expression" dxfId="885" priority="79">
      <formula>$L17="API clay"</formula>
    </cfRule>
  </conditionalFormatting>
  <conditionalFormatting sqref="AM17:AN17">
    <cfRule type="expression" dxfId="884" priority="78">
      <formula>$L17="Kirsch soft clay"</formula>
    </cfRule>
  </conditionalFormatting>
  <conditionalFormatting sqref="AM17:AN17">
    <cfRule type="expression" dxfId="883" priority="76">
      <formula>$L17="Kirsch stiff clay"</formula>
    </cfRule>
  </conditionalFormatting>
  <conditionalFormatting sqref="AM17:AN17">
    <cfRule type="expression" dxfId="882" priority="75">
      <formula>$L17="Kirsch sand"</formula>
    </cfRule>
  </conditionalFormatting>
  <conditionalFormatting sqref="AM17:AN17">
    <cfRule type="expression" dxfId="881" priority="74">
      <formula>$L17="Modified Weak rock"</formula>
    </cfRule>
  </conditionalFormatting>
  <conditionalFormatting sqref="AM17:AN17">
    <cfRule type="expression" dxfId="880" priority="73">
      <formula>$L17="Reese stiff clay"</formula>
    </cfRule>
  </conditionalFormatting>
  <conditionalFormatting sqref="AM17:AN17">
    <cfRule type="expression" dxfId="879" priority="72">
      <formula>$L17="PISA clay"</formula>
    </cfRule>
  </conditionalFormatting>
  <conditionalFormatting sqref="AM17:AN17">
    <cfRule type="expression" dxfId="878" priority="71">
      <formula>$L17="PISA sand"</formula>
    </cfRule>
  </conditionalFormatting>
  <conditionalFormatting sqref="N17 Q17 S17:T17 W17 Y17">
    <cfRule type="expression" dxfId="877" priority="70">
      <formula>$L17="API sand"</formula>
    </cfRule>
  </conditionalFormatting>
  <conditionalFormatting sqref="N17">
    <cfRule type="expression" dxfId="876" priority="69">
      <formula>$M17="API sand"</formula>
    </cfRule>
  </conditionalFormatting>
  <conditionalFormatting sqref="N17">
    <cfRule type="expression" dxfId="875" priority="68">
      <formula>$M17="API clay"</formula>
    </cfRule>
  </conditionalFormatting>
  <conditionalFormatting sqref="N17:P17">
    <cfRule type="expression" dxfId="874" priority="65">
      <formula>$L17="Stiff clay w/o free water"</formula>
    </cfRule>
    <cfRule type="expression" dxfId="873" priority="67">
      <formula>$L17="API clay"</formula>
    </cfRule>
  </conditionalFormatting>
  <conditionalFormatting sqref="N17:P17">
    <cfRule type="expression" dxfId="872" priority="66">
      <formula>$L17="Kirsch soft clay"</formula>
    </cfRule>
  </conditionalFormatting>
  <conditionalFormatting sqref="N17:P17">
    <cfRule type="expression" dxfId="871" priority="64">
      <formula>$L17="Kirsch stiff clay"</formula>
    </cfRule>
  </conditionalFormatting>
  <conditionalFormatting sqref="N17 Q17 S17:T17 W17 Y17">
    <cfRule type="expression" dxfId="870" priority="63">
      <formula>$L17="Kirsch sand"</formula>
    </cfRule>
  </conditionalFormatting>
  <conditionalFormatting sqref="N17">
    <cfRule type="expression" dxfId="869" priority="62">
      <formula>$L17="Modified Weak rock"</formula>
    </cfRule>
  </conditionalFormatting>
  <conditionalFormatting sqref="N17:P17">
    <cfRule type="expression" dxfId="868" priority="61">
      <formula>$L17="Reese stiff clay"</formula>
    </cfRule>
  </conditionalFormatting>
  <conditionalFormatting sqref="N17:P17">
    <cfRule type="expression" dxfId="867" priority="60">
      <formula>$L17="PISA clay"</formula>
    </cfRule>
  </conditionalFormatting>
  <conditionalFormatting sqref="N17">
    <cfRule type="expression" dxfId="866" priority="59">
      <formula>$L17="PISA sand"</formula>
    </cfRule>
  </conditionalFormatting>
  <conditionalFormatting sqref="R17">
    <cfRule type="expression" dxfId="865" priority="58">
      <formula>$L17="API sand"</formula>
    </cfRule>
  </conditionalFormatting>
  <conditionalFormatting sqref="R17">
    <cfRule type="expression" dxfId="864" priority="57">
      <formula>$L17="Kirsch sand"</formula>
    </cfRule>
  </conditionalFormatting>
  <conditionalFormatting sqref="AD17:AI17">
    <cfRule type="expression" dxfId="863" priority="54">
      <formula>$L17="Stiff clay w/o free water"</formula>
    </cfRule>
    <cfRule type="expression" dxfId="862" priority="56">
      <formula>$L17="API clay"</formula>
    </cfRule>
  </conditionalFormatting>
  <conditionalFormatting sqref="AD17:AI17">
    <cfRule type="expression" dxfId="861" priority="55">
      <formula>$L17="Kirsch soft clay"</formula>
    </cfRule>
  </conditionalFormatting>
  <conditionalFormatting sqref="AD17:AI17">
    <cfRule type="expression" dxfId="860" priority="53">
      <formula>$L17="Kirsch stiff clay"</formula>
    </cfRule>
  </conditionalFormatting>
  <conditionalFormatting sqref="AD17:AI17">
    <cfRule type="expression" dxfId="859" priority="52">
      <formula>$L17="Reese stiff clay"</formula>
    </cfRule>
  </conditionalFormatting>
  <conditionalFormatting sqref="AD17:AI17">
    <cfRule type="expression" dxfId="858" priority="51">
      <formula>$L17="PISA clay"</formula>
    </cfRule>
  </conditionalFormatting>
  <conditionalFormatting sqref="AA17">
    <cfRule type="expression" dxfId="857" priority="48">
      <formula>$L17="Stiff clay w/o free water"</formula>
    </cfRule>
    <cfRule type="expression" dxfId="856" priority="50">
      <formula>$L17="API clay"</formula>
    </cfRule>
  </conditionalFormatting>
  <conditionalFormatting sqref="AA17">
    <cfRule type="expression" dxfId="855" priority="49">
      <formula>$L17="Kirsch soft clay"</formula>
    </cfRule>
  </conditionalFormatting>
  <conditionalFormatting sqref="AA17">
    <cfRule type="expression" dxfId="854" priority="47">
      <formula>$L17="Kirsch stiff clay"</formula>
    </cfRule>
  </conditionalFormatting>
  <conditionalFormatting sqref="AA17">
    <cfRule type="expression" dxfId="853" priority="46">
      <formula>$L17="Reese stiff clay"</formula>
    </cfRule>
  </conditionalFormatting>
  <conditionalFormatting sqref="AA17">
    <cfRule type="expression" dxfId="852" priority="45">
      <formula>$L17="PISA clay"</formula>
    </cfRule>
  </conditionalFormatting>
  <conditionalFormatting sqref="AC17">
    <cfRule type="expression" dxfId="851" priority="42">
      <formula>$L17="Stiff clay w/o free water"</formula>
    </cfRule>
    <cfRule type="expression" dxfId="850" priority="44">
      <formula>$L17="API clay"</formula>
    </cfRule>
  </conditionalFormatting>
  <conditionalFormatting sqref="AC17">
    <cfRule type="expression" dxfId="849" priority="43">
      <formula>$L17="Kirsch soft clay"</formula>
    </cfRule>
  </conditionalFormatting>
  <conditionalFormatting sqref="AC17">
    <cfRule type="expression" dxfId="848" priority="41">
      <formula>$L17="Kirsch stiff clay"</formula>
    </cfRule>
  </conditionalFormatting>
  <conditionalFormatting sqref="AC17">
    <cfRule type="expression" dxfId="847" priority="40">
      <formula>$L17="Reese stiff clay"</formula>
    </cfRule>
  </conditionalFormatting>
  <conditionalFormatting sqref="AC17">
    <cfRule type="expression" dxfId="846" priority="39">
      <formula>$L17="PISA clay"</formula>
    </cfRule>
  </conditionalFormatting>
  <conditionalFormatting sqref="X17">
    <cfRule type="expression" dxfId="845" priority="38">
      <formula>$L17="API sand"</formula>
    </cfRule>
  </conditionalFormatting>
  <conditionalFormatting sqref="X17">
    <cfRule type="expression" dxfId="844" priority="37">
      <formula>$L17="Kirsch sand"</formula>
    </cfRule>
  </conditionalFormatting>
  <conditionalFormatting sqref="Z16:Z17">
    <cfRule type="expression" dxfId="843" priority="36">
      <formula>$L16="API sand"</formula>
    </cfRule>
  </conditionalFormatting>
  <conditionalFormatting sqref="Z16:Z17">
    <cfRule type="expression" dxfId="842" priority="35">
      <formula>$L16="Kirsch sand"</formula>
    </cfRule>
  </conditionalFormatting>
  <conditionalFormatting sqref="AB16:AB17">
    <cfRule type="expression" dxfId="841" priority="34">
      <formula>$L16="API sand"</formula>
    </cfRule>
  </conditionalFormatting>
  <conditionalFormatting sqref="AB16:AB17">
    <cfRule type="expression" dxfId="840" priority="33">
      <formula>$L16="Kirsch sand"</formula>
    </cfRule>
  </conditionalFormatting>
  <conditionalFormatting sqref="AJ16:AJ17">
    <cfRule type="expression" dxfId="839" priority="32">
      <formula>$L16="API sand"</formula>
    </cfRule>
  </conditionalFormatting>
  <conditionalFormatting sqref="AJ16:AJ17">
    <cfRule type="expression" dxfId="838" priority="31">
      <formula>$L16="Kirsch sand"</formula>
    </cfRule>
  </conditionalFormatting>
  <conditionalFormatting sqref="U15:V15">
    <cfRule type="expression" dxfId="837" priority="28">
      <formula>$L15="Stiff clay w/o free water"</formula>
    </cfRule>
    <cfRule type="expression" dxfId="836" priority="30">
      <formula>$L15="API clay"</formula>
    </cfRule>
  </conditionalFormatting>
  <conditionalFormatting sqref="U15:V15">
    <cfRule type="expression" dxfId="835" priority="29">
      <formula>$L15="Kirsch soft clay"</formula>
    </cfRule>
  </conditionalFormatting>
  <conditionalFormatting sqref="U15:V15">
    <cfRule type="expression" dxfId="834" priority="27">
      <formula>$L15="Kirsch stiff clay"</formula>
    </cfRule>
  </conditionalFormatting>
  <conditionalFormatting sqref="U15:V15">
    <cfRule type="expression" dxfId="833" priority="26">
      <formula>$L15="Reese stiff clay"</formula>
    </cfRule>
  </conditionalFormatting>
  <conditionalFormatting sqref="U15:V15">
    <cfRule type="expression" dxfId="832" priority="25">
      <formula>$L15="PISA clay"</formula>
    </cfRule>
  </conditionalFormatting>
  <conditionalFormatting sqref="U16:V16">
    <cfRule type="expression" dxfId="831" priority="22">
      <formula>$L16="Stiff clay w/o free water"</formula>
    </cfRule>
    <cfRule type="expression" dxfId="830" priority="24">
      <formula>$L16="API clay"</formula>
    </cfRule>
  </conditionalFormatting>
  <conditionalFormatting sqref="U16:V16">
    <cfRule type="expression" dxfId="829" priority="23">
      <formula>$L16="Kirsch soft clay"</formula>
    </cfRule>
  </conditionalFormatting>
  <conditionalFormatting sqref="U16:V16">
    <cfRule type="expression" dxfId="828" priority="21">
      <formula>$L16="Kirsch stiff clay"</formula>
    </cfRule>
  </conditionalFormatting>
  <conditionalFormatting sqref="U16:V16">
    <cfRule type="expression" dxfId="827" priority="20">
      <formula>$L16="Reese stiff clay"</formula>
    </cfRule>
  </conditionalFormatting>
  <conditionalFormatting sqref="U16:V16">
    <cfRule type="expression" dxfId="826" priority="19">
      <formula>$L16="PISA clay"</formula>
    </cfRule>
  </conditionalFormatting>
  <conditionalFormatting sqref="U17:V17">
    <cfRule type="expression" dxfId="825" priority="16">
      <formula>$L17="Stiff clay w/o free water"</formula>
    </cfRule>
    <cfRule type="expression" dxfId="824" priority="18">
      <formula>$L17="API clay"</formula>
    </cfRule>
  </conditionalFormatting>
  <conditionalFormatting sqref="U17:V17">
    <cfRule type="expression" dxfId="823" priority="17">
      <formula>$L17="Kirsch soft clay"</formula>
    </cfRule>
  </conditionalFormatting>
  <conditionalFormatting sqref="U17:V17">
    <cfRule type="expression" dxfId="822" priority="15">
      <formula>$L17="Kirsch stiff clay"</formula>
    </cfRule>
  </conditionalFormatting>
  <conditionalFormatting sqref="U17:V17">
    <cfRule type="expression" dxfId="821" priority="14">
      <formula>$L17="Reese stiff clay"</formula>
    </cfRule>
  </conditionalFormatting>
  <conditionalFormatting sqref="U17:V17">
    <cfRule type="expression" dxfId="820" priority="13">
      <formula>$L17="PISA clay"</formula>
    </cfRule>
  </conditionalFormatting>
  <conditionalFormatting sqref="AO15">
    <cfRule type="expression" dxfId="819" priority="12">
      <formula>$L15="API sand"</formula>
    </cfRule>
  </conditionalFormatting>
  <conditionalFormatting sqref="AO15">
    <cfRule type="expression" dxfId="818" priority="11">
      <formula>$L15="Kirsch sand"</formula>
    </cfRule>
  </conditionalFormatting>
  <conditionalFormatting sqref="AO16">
    <cfRule type="expression" dxfId="817" priority="10">
      <formula>$L16="API sand"</formula>
    </cfRule>
  </conditionalFormatting>
  <conditionalFormatting sqref="AO16">
    <cfRule type="expression" dxfId="816" priority="9">
      <formula>$L16="Kirsch sand"</formula>
    </cfRule>
  </conditionalFormatting>
  <conditionalFormatting sqref="AO17">
    <cfRule type="expression" dxfId="815" priority="8">
      <formula>$L17="API sand"</formula>
    </cfRule>
  </conditionalFormatting>
  <conditionalFormatting sqref="AO17">
    <cfRule type="expression" dxfId="814" priority="7">
      <formula>$L17="Kirsch sand"</formula>
    </cfRule>
  </conditionalFormatting>
  <conditionalFormatting sqref="AC14">
    <cfRule type="expression" dxfId="813" priority="4">
      <formula>$L14="Stiff clay w/o free water"</formula>
    </cfRule>
    <cfRule type="expression" dxfId="812" priority="6">
      <formula>$L14="API clay"</formula>
    </cfRule>
  </conditionalFormatting>
  <conditionalFormatting sqref="AC14">
    <cfRule type="expression" dxfId="811" priority="5">
      <formula>$L14="Kirsch soft clay"</formula>
    </cfRule>
  </conditionalFormatting>
  <conditionalFormatting sqref="AC14">
    <cfRule type="expression" dxfId="810" priority="3">
      <formula>$L14="Kirsch stiff clay"</formula>
    </cfRule>
  </conditionalFormatting>
  <conditionalFormatting sqref="AC14">
    <cfRule type="expression" dxfId="809" priority="2">
      <formula>$L14="Reese stiff clay"</formula>
    </cfRule>
  </conditionalFormatting>
  <conditionalFormatting sqref="AC14">
    <cfRule type="expression" dxfId="808" priority="1">
      <formula>$L14="PISA clay"</formula>
    </cfRule>
  </conditionalFormatting>
  <dataValidations count="3">
    <dataValidation type="list" showInputMessage="1" showErrorMessage="1" sqref="M18:M36" xr:uid="{49EA9D71-1B1E-4C6C-9CC2-643478A526F6}">
      <formula1>"',API sand,API clay"</formula1>
    </dataValidation>
    <dataValidation type="list" showInputMessage="1" showErrorMessage="1" sqref="L6:L255" xr:uid="{ADE8C7DB-A996-4675-9B25-8DC0B473837F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66A34587-41EF-4EA7-A8B7-45A9F999B667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8C7F-DFC9-46C2-988C-C4784AFAE0A5}">
  <sheetPr>
    <tabColor theme="2"/>
  </sheetPr>
  <dimension ref="A1:AO255"/>
  <sheetViews>
    <sheetView topLeftCell="K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89"/>
      <c r="S3" s="89"/>
      <c r="T3" s="72"/>
      <c r="U3" s="89"/>
      <c r="V3" s="89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32</v>
      </c>
      <c r="R6" s="50">
        <f>Q6-5</f>
        <v>27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86.999999999999972</v>
      </c>
      <c r="AA6" s="53"/>
      <c r="AB6" s="50">
        <f>VLOOKUP(R6,$AE$39:$AG$59,3)</f>
        <v>6720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28.000000000000007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AVERAGE(20.7,25.6)</f>
        <v>23.15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11380</v>
      </c>
      <c r="AD7" s="51">
        <v>7326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26.1</v>
      </c>
      <c r="P8" s="51">
        <v>54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14510</v>
      </c>
      <c r="AD8" s="51">
        <v>43560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3</v>
      </c>
      <c r="K9" s="47">
        <v>-3</v>
      </c>
      <c r="L9" s="70" t="s">
        <v>107</v>
      </c>
      <c r="M9" s="49" t="s">
        <v>65</v>
      </c>
      <c r="N9" s="50">
        <v>9.5</v>
      </c>
      <c r="O9" s="51">
        <v>80.099999999999994</v>
      </c>
      <c r="P9" s="51">
        <v>4.46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58400</v>
      </c>
      <c r="AD9" s="51">
        <v>5076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ref="R10:R11" si="1">Q10-5</f>
        <v>29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2">VLOOKUP(R10,$AE$39:$AF$59,2)</f>
        <v>92.999999999999972</v>
      </c>
      <c r="AA10" s="53"/>
      <c r="AB10" s="50">
        <f t="shared" ref="AB10:AB11" si="3">VLOOKUP(R10,$AE$39:$AG$59,3)</f>
        <v>8640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34</v>
      </c>
      <c r="R11" s="50">
        <f t="shared" si="1"/>
        <v>29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2"/>
        <v>92.999999999999972</v>
      </c>
      <c r="AA11" s="53"/>
      <c r="AB11" s="50">
        <f t="shared" si="3"/>
        <v>8640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36.000000000000007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266.5</v>
      </c>
      <c r="P12" s="51">
        <v>7.38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464700</v>
      </c>
      <c r="AD12" s="51">
        <v>25000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2:Y13 S11:T13 Q11:R14 Z12:Z15 N6:N14 AM6:AO14 AJ6:AJ15 Q6:T10 W6:Z11 AB6:AB15">
    <cfRule type="expression" dxfId="807" priority="202">
      <formula>$L6="API sand"</formula>
    </cfRule>
  </conditionalFormatting>
  <conditionalFormatting sqref="R18:S20 R29:S36 S21:S28 AD21:AD28 AB18:AB35 AK6:AL14 N6:N14">
    <cfRule type="expression" dxfId="806" priority="201">
      <formula>$M6="API sand"</formula>
    </cfRule>
  </conditionalFormatting>
  <conditionalFormatting sqref="R18:T20 R29:T36 S21:T28 AD21:AD28 AB18:AB35 AK6:AL14 N6:N14">
    <cfRule type="expression" dxfId="805" priority="200">
      <formula>$M6="API clay"</formula>
    </cfRule>
  </conditionalFormatting>
  <conditionalFormatting sqref="U18:W36 AM6:AN14 N6:P14 AC6:AI13 AA6:AA14 U6:V14">
    <cfRule type="expression" dxfId="804" priority="197">
      <formula>$L6="Stiff clay w/o free water"</formula>
    </cfRule>
    <cfRule type="expression" dxfId="803" priority="199">
      <formula>$L6="API clay"</formula>
    </cfRule>
  </conditionalFormatting>
  <conditionalFormatting sqref="U18:Y36 AM6:AN14 N6:P14 AC6:AI13 AA6:AA14 U6:V14">
    <cfRule type="expression" dxfId="802" priority="198">
      <formula>$L6="Kirsch soft clay"</formula>
    </cfRule>
  </conditionalFormatting>
  <conditionalFormatting sqref="U18:Y36 AM6:AN14 N6:P14 AC6:AI13 AA6:AA14 U6:V14">
    <cfRule type="expression" dxfId="801" priority="196">
      <formula>$L6="Kirsch stiff clay"</formula>
    </cfRule>
  </conditionalFormatting>
  <conditionalFormatting sqref="W12:Y13 S11:T13 Q11:R14 Z12:Z15 N6:N14 AM6:AO14 AJ6:AJ15 Q6:T10 W6:Z11 AB6:AB15">
    <cfRule type="expression" dxfId="800" priority="195">
      <formula>$L6="Kirsch sand"</formula>
    </cfRule>
  </conditionalFormatting>
  <conditionalFormatting sqref="AC18:AI18 AC19:AD19 AI19 AM6:AN14 N6:N14">
    <cfRule type="expression" dxfId="799" priority="194">
      <formula>$L6="Modified Weak rock"</formula>
    </cfRule>
  </conditionalFormatting>
  <conditionalFormatting sqref="U18:V36 AM6:AN14 N6:P14 AC6:AI13 AA6:AA14 U6:V14">
    <cfRule type="expression" dxfId="798" priority="193">
      <formula>$L6="Reese stiff clay"</formula>
    </cfRule>
  </conditionalFormatting>
  <conditionalFormatting sqref="N18:N36 Q18:Q36 AM18:AN36">
    <cfRule type="expression" dxfId="797" priority="192">
      <formula>$L18="API sand"</formula>
    </cfRule>
  </conditionalFormatting>
  <conditionalFormatting sqref="N18:N36 AB36 AJ18:AL36 Z18:Z36">
    <cfRule type="expression" dxfId="796" priority="191">
      <formula>$M18="API sand"</formula>
    </cfRule>
  </conditionalFormatting>
  <conditionalFormatting sqref="Z36:AB36 AK18:AL36 N18:N36 Z18:AA35">
    <cfRule type="expression" dxfId="795" priority="190">
      <formula>$M18="API clay"</formula>
    </cfRule>
  </conditionalFormatting>
  <conditionalFormatting sqref="N18:P18 AM18:AN36 N29:P36 N19:N28 P19:P28">
    <cfRule type="expression" dxfId="794" priority="187">
      <formula>$L18="Stiff clay w/o free water"</formula>
    </cfRule>
    <cfRule type="expression" dxfId="793" priority="189">
      <formula>$L18="API clay"</formula>
    </cfRule>
  </conditionalFormatting>
  <conditionalFormatting sqref="N18:P18 AM18:AN36 N29:P36 N19:N28 P19:P28">
    <cfRule type="expression" dxfId="792" priority="188">
      <formula>$L18="Kirsch soft clay"</formula>
    </cfRule>
  </conditionalFormatting>
  <conditionalFormatting sqref="N18:P18 AM18:AN36 N29:P36 N19:N28 P19:P28">
    <cfRule type="expression" dxfId="791" priority="186">
      <formula>$L18="Kirsch stiff clay"</formula>
    </cfRule>
  </conditionalFormatting>
  <conditionalFormatting sqref="N18:N36 Q18:Q36 X18:Y36 AM18:AN36">
    <cfRule type="expression" dxfId="790" priority="185">
      <formula>$L18="Kirsch sand"</formula>
    </cfRule>
  </conditionalFormatting>
  <conditionalFormatting sqref="N18:N36 AM18:AN36 AC20:AD36 AI20:AI36">
    <cfRule type="expression" dxfId="789" priority="184">
      <formula>$L18="Modified Weak rock"</formula>
    </cfRule>
  </conditionalFormatting>
  <conditionalFormatting sqref="N18:P18 AM18:AN36 N29:P36 N19:N28 P19:P28">
    <cfRule type="expression" dxfId="788" priority="183">
      <formula>$L18="Reese stiff clay"</formula>
    </cfRule>
  </conditionalFormatting>
  <conditionalFormatting sqref="AM6:AN14 N6:P14 AC6:AI13 AA6:AA14 U6:V14">
    <cfRule type="expression" dxfId="787" priority="182">
      <formula>$L6="PISA clay"</formula>
    </cfRule>
  </conditionalFormatting>
  <conditionalFormatting sqref="AM6:AN14 N6:N14">
    <cfRule type="expression" dxfId="786" priority="181">
      <formula>$L6="PISA sand"</formula>
    </cfRule>
  </conditionalFormatting>
  <conditionalFormatting sqref="O19:O21">
    <cfRule type="expression" dxfId="785" priority="180">
      <formula>$L19="API sand"</formula>
    </cfRule>
  </conditionalFormatting>
  <conditionalFormatting sqref="O19:O21">
    <cfRule type="expression" dxfId="784" priority="179">
      <formula>$L19="Kirsch sand"</formula>
    </cfRule>
  </conditionalFormatting>
  <conditionalFormatting sqref="O22:O28">
    <cfRule type="expression" dxfId="783" priority="178">
      <formula>$L22="API sand"</formula>
    </cfRule>
  </conditionalFormatting>
  <conditionalFormatting sqref="O22:O28">
    <cfRule type="expression" dxfId="782" priority="177">
      <formula>$L22="Kirsch sand"</formula>
    </cfRule>
  </conditionalFormatting>
  <conditionalFormatting sqref="AE37:AH37">
    <cfRule type="expression" dxfId="781" priority="203">
      <formula>$L19="Modified Weak rock"</formula>
    </cfRule>
  </conditionalFormatting>
  <conditionalFormatting sqref="S14:T14 W14:Y14">
    <cfRule type="expression" dxfId="780" priority="174">
      <formula>$L14="API sand"</formula>
    </cfRule>
  </conditionalFormatting>
  <conditionalFormatting sqref="S14:T14 W14:Y14">
    <cfRule type="expression" dxfId="779" priority="173">
      <formula>$L14="Kirsch sand"</formula>
    </cfRule>
  </conditionalFormatting>
  <conditionalFormatting sqref="AD14:AI14">
    <cfRule type="expression" dxfId="778" priority="170">
      <formula>$L14="Stiff clay w/o free water"</formula>
    </cfRule>
    <cfRule type="expression" dxfId="777" priority="172">
      <formula>$L14="API clay"</formula>
    </cfRule>
  </conditionalFormatting>
  <conditionalFormatting sqref="AD14:AI14">
    <cfRule type="expression" dxfId="776" priority="171">
      <formula>$L14="Kirsch soft clay"</formula>
    </cfRule>
  </conditionalFormatting>
  <conditionalFormatting sqref="AD14:AI14">
    <cfRule type="expression" dxfId="775" priority="169">
      <formula>$L14="Kirsch stiff clay"</formula>
    </cfRule>
  </conditionalFormatting>
  <conditionalFormatting sqref="AD14:AI14">
    <cfRule type="expression" dxfId="774" priority="168">
      <formula>$L14="Reese stiff clay"</formula>
    </cfRule>
  </conditionalFormatting>
  <conditionalFormatting sqref="AD14:AI14">
    <cfRule type="expression" dxfId="773" priority="167">
      <formula>$L14="PISA clay"</formula>
    </cfRule>
  </conditionalFormatting>
  <conditionalFormatting sqref="AM15:AN15">
    <cfRule type="expression" dxfId="772" priority="166">
      <formula>$L15="API sand"</formula>
    </cfRule>
  </conditionalFormatting>
  <conditionalFormatting sqref="AK15:AL15">
    <cfRule type="expression" dxfId="771" priority="165">
      <formula>$M15="API sand"</formula>
    </cfRule>
  </conditionalFormatting>
  <conditionalFormatting sqref="AK15:AL15">
    <cfRule type="expression" dxfId="770" priority="164">
      <formula>$M15="API clay"</formula>
    </cfRule>
  </conditionalFormatting>
  <conditionalFormatting sqref="AM15:AN15">
    <cfRule type="expression" dxfId="769" priority="161">
      <formula>$L15="Stiff clay w/o free water"</formula>
    </cfRule>
    <cfRule type="expression" dxfId="768" priority="163">
      <formula>$L15="API clay"</formula>
    </cfRule>
  </conditionalFormatting>
  <conditionalFormatting sqref="AM15:AN15">
    <cfRule type="expression" dxfId="767" priority="162">
      <formula>$L15="Kirsch soft clay"</formula>
    </cfRule>
  </conditionalFormatting>
  <conditionalFormatting sqref="AM15:AN15">
    <cfRule type="expression" dxfId="766" priority="160">
      <formula>$L15="Kirsch stiff clay"</formula>
    </cfRule>
  </conditionalFormatting>
  <conditionalFormatting sqref="AM15:AN15">
    <cfRule type="expression" dxfId="765" priority="159">
      <formula>$L15="Kirsch sand"</formula>
    </cfRule>
  </conditionalFormatting>
  <conditionalFormatting sqref="AM15:AN15">
    <cfRule type="expression" dxfId="764" priority="158">
      <formula>$L15="Modified Weak rock"</formula>
    </cfRule>
  </conditionalFormatting>
  <conditionalFormatting sqref="AM15:AN15">
    <cfRule type="expression" dxfId="763" priority="157">
      <formula>$L15="Reese stiff clay"</formula>
    </cfRule>
  </conditionalFormatting>
  <conditionalFormatting sqref="AM15:AN15">
    <cfRule type="expression" dxfId="762" priority="156">
      <formula>$L15="PISA clay"</formula>
    </cfRule>
  </conditionalFormatting>
  <conditionalFormatting sqref="AM15:AN15">
    <cfRule type="expression" dxfId="761" priority="155">
      <formula>$L15="PISA sand"</formula>
    </cfRule>
  </conditionalFormatting>
  <conditionalFormatting sqref="N15 Q15 S15:T15 W15 Y15">
    <cfRule type="expression" dxfId="760" priority="154">
      <formula>$L15="API sand"</formula>
    </cfRule>
  </conditionalFormatting>
  <conditionalFormatting sqref="N15">
    <cfRule type="expression" dxfId="759" priority="153">
      <formula>$M15="API sand"</formula>
    </cfRule>
  </conditionalFormatting>
  <conditionalFormatting sqref="N15">
    <cfRule type="expression" dxfId="758" priority="152">
      <formula>$M15="API clay"</formula>
    </cfRule>
  </conditionalFormatting>
  <conditionalFormatting sqref="N15:P15">
    <cfRule type="expression" dxfId="757" priority="149">
      <formula>$L15="Stiff clay w/o free water"</formula>
    </cfRule>
    <cfRule type="expression" dxfId="756" priority="151">
      <formula>$L15="API clay"</formula>
    </cfRule>
  </conditionalFormatting>
  <conditionalFormatting sqref="N15:P15">
    <cfRule type="expression" dxfId="755" priority="150">
      <formula>$L15="Kirsch soft clay"</formula>
    </cfRule>
  </conditionalFormatting>
  <conditionalFormatting sqref="N15:P15">
    <cfRule type="expression" dxfId="754" priority="148">
      <formula>$L15="Kirsch stiff clay"</formula>
    </cfRule>
  </conditionalFormatting>
  <conditionalFormatting sqref="N15 Q15 S15:T15 W15 Y15">
    <cfRule type="expression" dxfId="753" priority="147">
      <formula>$L15="Kirsch sand"</formula>
    </cfRule>
  </conditionalFormatting>
  <conditionalFormatting sqref="N15">
    <cfRule type="expression" dxfId="752" priority="146">
      <formula>$L15="Modified Weak rock"</formula>
    </cfRule>
  </conditionalFormatting>
  <conditionalFormatting sqref="N15:P15">
    <cfRule type="expression" dxfId="751" priority="145">
      <formula>$L15="Reese stiff clay"</formula>
    </cfRule>
  </conditionalFormatting>
  <conditionalFormatting sqref="N15:P15">
    <cfRule type="expression" dxfId="750" priority="144">
      <formula>$L15="PISA clay"</formula>
    </cfRule>
  </conditionalFormatting>
  <conditionalFormatting sqref="N15">
    <cfRule type="expression" dxfId="749" priority="143">
      <formula>$L15="PISA sand"</formula>
    </cfRule>
  </conditionalFormatting>
  <conditionalFormatting sqref="R15">
    <cfRule type="expression" dxfId="748" priority="142">
      <formula>$L15="API sand"</formula>
    </cfRule>
  </conditionalFormatting>
  <conditionalFormatting sqref="R15">
    <cfRule type="expression" dxfId="747" priority="141">
      <formula>$L15="Kirsch sand"</formula>
    </cfRule>
  </conditionalFormatting>
  <conditionalFormatting sqref="AD15:AI15">
    <cfRule type="expression" dxfId="746" priority="138">
      <formula>$L15="Stiff clay w/o free water"</formula>
    </cfRule>
    <cfRule type="expression" dxfId="745" priority="140">
      <formula>$L15="API clay"</formula>
    </cfRule>
  </conditionalFormatting>
  <conditionalFormatting sqref="AD15:AI15">
    <cfRule type="expression" dxfId="744" priority="139">
      <formula>$L15="Kirsch soft clay"</formula>
    </cfRule>
  </conditionalFormatting>
  <conditionalFormatting sqref="AD15:AI15">
    <cfRule type="expression" dxfId="743" priority="137">
      <formula>$L15="Kirsch stiff clay"</formula>
    </cfRule>
  </conditionalFormatting>
  <conditionalFormatting sqref="AD15:AI15">
    <cfRule type="expression" dxfId="742" priority="136">
      <formula>$L15="Reese stiff clay"</formula>
    </cfRule>
  </conditionalFormatting>
  <conditionalFormatting sqref="AD15:AI15">
    <cfRule type="expression" dxfId="741" priority="135">
      <formula>$L15="PISA clay"</formula>
    </cfRule>
  </conditionalFormatting>
  <conditionalFormatting sqref="AA15">
    <cfRule type="expression" dxfId="740" priority="132">
      <formula>$L15="Stiff clay w/o free water"</formula>
    </cfRule>
    <cfRule type="expression" dxfId="739" priority="134">
      <formula>$L15="API clay"</formula>
    </cfRule>
  </conditionalFormatting>
  <conditionalFormatting sqref="AA15">
    <cfRule type="expression" dxfId="738" priority="133">
      <formula>$L15="Kirsch soft clay"</formula>
    </cfRule>
  </conditionalFormatting>
  <conditionalFormatting sqref="AA15">
    <cfRule type="expression" dxfId="737" priority="131">
      <formula>$L15="Kirsch stiff clay"</formula>
    </cfRule>
  </conditionalFormatting>
  <conditionalFormatting sqref="AA15">
    <cfRule type="expression" dxfId="736" priority="130">
      <formula>$L15="Reese stiff clay"</formula>
    </cfRule>
  </conditionalFormatting>
  <conditionalFormatting sqref="AA15">
    <cfRule type="expression" dxfId="735" priority="129">
      <formula>$L15="PISA clay"</formula>
    </cfRule>
  </conditionalFormatting>
  <conditionalFormatting sqref="AC15">
    <cfRule type="expression" dxfId="734" priority="126">
      <formula>$L15="Stiff clay w/o free water"</formula>
    </cfRule>
    <cfRule type="expression" dxfId="733" priority="128">
      <formula>$L15="API clay"</formula>
    </cfRule>
  </conditionalFormatting>
  <conditionalFormatting sqref="AC15">
    <cfRule type="expression" dxfId="732" priority="127">
      <formula>$L15="Kirsch soft clay"</formula>
    </cfRule>
  </conditionalFormatting>
  <conditionalFormatting sqref="AC15">
    <cfRule type="expression" dxfId="731" priority="125">
      <formula>$L15="Kirsch stiff clay"</formula>
    </cfRule>
  </conditionalFormatting>
  <conditionalFormatting sqref="AC15">
    <cfRule type="expression" dxfId="730" priority="124">
      <formula>$L15="Reese stiff clay"</formula>
    </cfRule>
  </conditionalFormatting>
  <conditionalFormatting sqref="AC15">
    <cfRule type="expression" dxfId="729" priority="123">
      <formula>$L15="PISA clay"</formula>
    </cfRule>
  </conditionalFormatting>
  <conditionalFormatting sqref="X15">
    <cfRule type="expression" dxfId="728" priority="122">
      <formula>$L15="API sand"</formula>
    </cfRule>
  </conditionalFormatting>
  <conditionalFormatting sqref="X15">
    <cfRule type="expression" dxfId="727" priority="121">
      <formula>$L15="Kirsch sand"</formula>
    </cfRule>
  </conditionalFormatting>
  <conditionalFormatting sqref="AM16:AN16">
    <cfRule type="expression" dxfId="726" priority="120">
      <formula>$L16="API sand"</formula>
    </cfRule>
  </conditionalFormatting>
  <conditionalFormatting sqref="AK16:AL16">
    <cfRule type="expression" dxfId="725" priority="119">
      <formula>$M16="API sand"</formula>
    </cfRule>
  </conditionalFormatting>
  <conditionalFormatting sqref="AK16:AL16">
    <cfRule type="expression" dxfId="724" priority="118">
      <formula>$M16="API clay"</formula>
    </cfRule>
  </conditionalFormatting>
  <conditionalFormatting sqref="AM16:AN16">
    <cfRule type="expression" dxfId="723" priority="115">
      <formula>$L16="Stiff clay w/o free water"</formula>
    </cfRule>
    <cfRule type="expression" dxfId="722" priority="117">
      <formula>$L16="API clay"</formula>
    </cfRule>
  </conditionalFormatting>
  <conditionalFormatting sqref="AM16:AN16">
    <cfRule type="expression" dxfId="721" priority="116">
      <formula>$L16="Kirsch soft clay"</formula>
    </cfRule>
  </conditionalFormatting>
  <conditionalFormatting sqref="AM16:AN16">
    <cfRule type="expression" dxfId="720" priority="114">
      <formula>$L16="Kirsch stiff clay"</formula>
    </cfRule>
  </conditionalFormatting>
  <conditionalFormatting sqref="AM16:AN16">
    <cfRule type="expression" dxfId="719" priority="113">
      <formula>$L16="Kirsch sand"</formula>
    </cfRule>
  </conditionalFormatting>
  <conditionalFormatting sqref="AM16:AN16">
    <cfRule type="expression" dxfId="718" priority="112">
      <formula>$L16="Modified Weak rock"</formula>
    </cfRule>
  </conditionalFormatting>
  <conditionalFormatting sqref="AM16:AN16">
    <cfRule type="expression" dxfId="717" priority="111">
      <formula>$L16="Reese stiff clay"</formula>
    </cfRule>
  </conditionalFormatting>
  <conditionalFormatting sqref="AM16:AN16">
    <cfRule type="expression" dxfId="716" priority="110">
      <formula>$L16="PISA clay"</formula>
    </cfRule>
  </conditionalFormatting>
  <conditionalFormatting sqref="AM16:AN16">
    <cfRule type="expression" dxfId="715" priority="109">
      <formula>$L16="PISA sand"</formula>
    </cfRule>
  </conditionalFormatting>
  <conditionalFormatting sqref="N16 Q16 S16:T16 W16:Y16">
    <cfRule type="expression" dxfId="714" priority="108">
      <formula>$L16="API sand"</formula>
    </cfRule>
  </conditionalFormatting>
  <conditionalFormatting sqref="N16">
    <cfRule type="expression" dxfId="713" priority="107">
      <formula>$M16="API sand"</formula>
    </cfRule>
  </conditionalFormatting>
  <conditionalFormatting sqref="N16">
    <cfRule type="expression" dxfId="712" priority="106">
      <formula>$M16="API clay"</formula>
    </cfRule>
  </conditionalFormatting>
  <conditionalFormatting sqref="N16:P16">
    <cfRule type="expression" dxfId="711" priority="103">
      <formula>$L16="Stiff clay w/o free water"</formula>
    </cfRule>
    <cfRule type="expression" dxfId="710" priority="105">
      <formula>$L16="API clay"</formula>
    </cfRule>
  </conditionalFormatting>
  <conditionalFormatting sqref="N16:P16">
    <cfRule type="expression" dxfId="709" priority="104">
      <formula>$L16="Kirsch soft clay"</formula>
    </cfRule>
  </conditionalFormatting>
  <conditionalFormatting sqref="N16:P16">
    <cfRule type="expression" dxfId="708" priority="102">
      <formula>$L16="Kirsch stiff clay"</formula>
    </cfRule>
  </conditionalFormatting>
  <conditionalFormatting sqref="N16 Q16 S16:T16 W16:Y16">
    <cfRule type="expression" dxfId="707" priority="101">
      <formula>$L16="Kirsch sand"</formula>
    </cfRule>
  </conditionalFormatting>
  <conditionalFormatting sqref="N16">
    <cfRule type="expression" dxfId="706" priority="100">
      <formula>$L16="Modified Weak rock"</formula>
    </cfRule>
  </conditionalFormatting>
  <conditionalFormatting sqref="N16:P16">
    <cfRule type="expression" dxfId="705" priority="99">
      <formula>$L16="Reese stiff clay"</formula>
    </cfRule>
  </conditionalFormatting>
  <conditionalFormatting sqref="N16:P16">
    <cfRule type="expression" dxfId="704" priority="98">
      <formula>$L16="PISA clay"</formula>
    </cfRule>
  </conditionalFormatting>
  <conditionalFormatting sqref="N16">
    <cfRule type="expression" dxfId="703" priority="97">
      <formula>$L16="PISA sand"</formula>
    </cfRule>
  </conditionalFormatting>
  <conditionalFormatting sqref="R16">
    <cfRule type="expression" dxfId="702" priority="96">
      <formula>$L16="API sand"</formula>
    </cfRule>
  </conditionalFormatting>
  <conditionalFormatting sqref="R16">
    <cfRule type="expression" dxfId="701" priority="95">
      <formula>$L16="Kirsch sand"</formula>
    </cfRule>
  </conditionalFormatting>
  <conditionalFormatting sqref="AC16:AI16">
    <cfRule type="expression" dxfId="700" priority="92">
      <formula>$L16="Stiff clay w/o free water"</formula>
    </cfRule>
    <cfRule type="expression" dxfId="699" priority="94">
      <formula>$L16="API clay"</formula>
    </cfRule>
  </conditionalFormatting>
  <conditionalFormatting sqref="AC16:AI16">
    <cfRule type="expression" dxfId="698" priority="93">
      <formula>$L16="Kirsch soft clay"</formula>
    </cfRule>
  </conditionalFormatting>
  <conditionalFormatting sqref="AC16:AI16">
    <cfRule type="expression" dxfId="697" priority="91">
      <formula>$L16="Kirsch stiff clay"</formula>
    </cfRule>
  </conditionalFormatting>
  <conditionalFormatting sqref="AC16:AI16">
    <cfRule type="expression" dxfId="696" priority="90">
      <formula>$L16="Reese stiff clay"</formula>
    </cfRule>
  </conditionalFormatting>
  <conditionalFormatting sqref="AC16:AI16">
    <cfRule type="expression" dxfId="695" priority="89">
      <formula>$L16="PISA clay"</formula>
    </cfRule>
  </conditionalFormatting>
  <conditionalFormatting sqref="AA16">
    <cfRule type="expression" dxfId="694" priority="86">
      <formula>$L16="Stiff clay w/o free water"</formula>
    </cfRule>
    <cfRule type="expression" dxfId="693" priority="88">
      <formula>$L16="API clay"</formula>
    </cfRule>
  </conditionalFormatting>
  <conditionalFormatting sqref="AA16">
    <cfRule type="expression" dxfId="692" priority="87">
      <formula>$L16="Kirsch soft clay"</formula>
    </cfRule>
  </conditionalFormatting>
  <conditionalFormatting sqref="AA16">
    <cfRule type="expression" dxfId="691" priority="85">
      <formula>$L16="Kirsch stiff clay"</formula>
    </cfRule>
  </conditionalFormatting>
  <conditionalFormatting sqref="AA16">
    <cfRule type="expression" dxfId="690" priority="84">
      <formula>$L16="Reese stiff clay"</formula>
    </cfRule>
  </conditionalFormatting>
  <conditionalFormatting sqref="AA16">
    <cfRule type="expression" dxfId="689" priority="83">
      <formula>$L16="PISA clay"</formula>
    </cfRule>
  </conditionalFormatting>
  <conditionalFormatting sqref="AM17:AN17">
    <cfRule type="expression" dxfId="688" priority="82">
      <formula>$L17="API sand"</formula>
    </cfRule>
  </conditionalFormatting>
  <conditionalFormatting sqref="AK17:AL17">
    <cfRule type="expression" dxfId="687" priority="81">
      <formula>$M17="API sand"</formula>
    </cfRule>
  </conditionalFormatting>
  <conditionalFormatting sqref="AK17:AL17">
    <cfRule type="expression" dxfId="686" priority="80">
      <formula>$M17="API clay"</formula>
    </cfRule>
  </conditionalFormatting>
  <conditionalFormatting sqref="AM17:AN17">
    <cfRule type="expression" dxfId="685" priority="77">
      <formula>$L17="Stiff clay w/o free water"</formula>
    </cfRule>
    <cfRule type="expression" dxfId="684" priority="79">
      <formula>$L17="API clay"</formula>
    </cfRule>
  </conditionalFormatting>
  <conditionalFormatting sqref="AM17:AN17">
    <cfRule type="expression" dxfId="683" priority="78">
      <formula>$L17="Kirsch soft clay"</formula>
    </cfRule>
  </conditionalFormatting>
  <conditionalFormatting sqref="AM17:AN17">
    <cfRule type="expression" dxfId="682" priority="76">
      <formula>$L17="Kirsch stiff clay"</formula>
    </cfRule>
  </conditionalFormatting>
  <conditionalFormatting sqref="AM17:AN17">
    <cfRule type="expression" dxfId="681" priority="75">
      <formula>$L17="Kirsch sand"</formula>
    </cfRule>
  </conditionalFormatting>
  <conditionalFormatting sqref="AM17:AN17">
    <cfRule type="expression" dxfId="680" priority="74">
      <formula>$L17="Modified Weak rock"</formula>
    </cfRule>
  </conditionalFormatting>
  <conditionalFormatting sqref="AM17:AN17">
    <cfRule type="expression" dxfId="679" priority="73">
      <formula>$L17="Reese stiff clay"</formula>
    </cfRule>
  </conditionalFormatting>
  <conditionalFormatting sqref="AM17:AN17">
    <cfRule type="expression" dxfId="678" priority="72">
      <formula>$L17="PISA clay"</formula>
    </cfRule>
  </conditionalFormatting>
  <conditionalFormatting sqref="AM17:AN17">
    <cfRule type="expression" dxfId="677" priority="71">
      <formula>$L17="PISA sand"</formula>
    </cfRule>
  </conditionalFormatting>
  <conditionalFormatting sqref="N17 Q17 S17:T17 W17 Y17">
    <cfRule type="expression" dxfId="676" priority="70">
      <formula>$L17="API sand"</formula>
    </cfRule>
  </conditionalFormatting>
  <conditionalFormatting sqref="N17">
    <cfRule type="expression" dxfId="675" priority="69">
      <formula>$M17="API sand"</formula>
    </cfRule>
  </conditionalFormatting>
  <conditionalFormatting sqref="N17">
    <cfRule type="expression" dxfId="674" priority="68">
      <formula>$M17="API clay"</formula>
    </cfRule>
  </conditionalFormatting>
  <conditionalFormatting sqref="N17:P17">
    <cfRule type="expression" dxfId="673" priority="65">
      <formula>$L17="Stiff clay w/o free water"</formula>
    </cfRule>
    <cfRule type="expression" dxfId="672" priority="67">
      <formula>$L17="API clay"</formula>
    </cfRule>
  </conditionalFormatting>
  <conditionalFormatting sqref="N17:P17">
    <cfRule type="expression" dxfId="671" priority="66">
      <formula>$L17="Kirsch soft clay"</formula>
    </cfRule>
  </conditionalFormatting>
  <conditionalFormatting sqref="N17:P17">
    <cfRule type="expression" dxfId="670" priority="64">
      <formula>$L17="Kirsch stiff clay"</formula>
    </cfRule>
  </conditionalFormatting>
  <conditionalFormatting sqref="N17 Q17 S17:T17 W17 Y17">
    <cfRule type="expression" dxfId="669" priority="63">
      <formula>$L17="Kirsch sand"</formula>
    </cfRule>
  </conditionalFormatting>
  <conditionalFormatting sqref="N17">
    <cfRule type="expression" dxfId="668" priority="62">
      <formula>$L17="Modified Weak rock"</formula>
    </cfRule>
  </conditionalFormatting>
  <conditionalFormatting sqref="N17:P17">
    <cfRule type="expression" dxfId="667" priority="61">
      <formula>$L17="Reese stiff clay"</formula>
    </cfRule>
  </conditionalFormatting>
  <conditionalFormatting sqref="N17:P17">
    <cfRule type="expression" dxfId="666" priority="60">
      <formula>$L17="PISA clay"</formula>
    </cfRule>
  </conditionalFormatting>
  <conditionalFormatting sqref="N17">
    <cfRule type="expression" dxfId="665" priority="59">
      <formula>$L17="PISA sand"</formula>
    </cfRule>
  </conditionalFormatting>
  <conditionalFormatting sqref="R17">
    <cfRule type="expression" dxfId="664" priority="58">
      <formula>$L17="API sand"</formula>
    </cfRule>
  </conditionalFormatting>
  <conditionalFormatting sqref="R17">
    <cfRule type="expression" dxfId="663" priority="57">
      <formula>$L17="Kirsch sand"</formula>
    </cfRule>
  </conditionalFormatting>
  <conditionalFormatting sqref="AD17:AI17">
    <cfRule type="expression" dxfId="662" priority="54">
      <formula>$L17="Stiff clay w/o free water"</formula>
    </cfRule>
    <cfRule type="expression" dxfId="661" priority="56">
      <formula>$L17="API clay"</formula>
    </cfRule>
  </conditionalFormatting>
  <conditionalFormatting sqref="AD17:AI17">
    <cfRule type="expression" dxfId="660" priority="55">
      <formula>$L17="Kirsch soft clay"</formula>
    </cfRule>
  </conditionalFormatting>
  <conditionalFormatting sqref="AD17:AI17">
    <cfRule type="expression" dxfId="659" priority="53">
      <formula>$L17="Kirsch stiff clay"</formula>
    </cfRule>
  </conditionalFormatting>
  <conditionalFormatting sqref="AD17:AI17">
    <cfRule type="expression" dxfId="658" priority="52">
      <formula>$L17="Reese stiff clay"</formula>
    </cfRule>
  </conditionalFormatting>
  <conditionalFormatting sqref="AD17:AI17">
    <cfRule type="expression" dxfId="657" priority="51">
      <formula>$L17="PISA clay"</formula>
    </cfRule>
  </conditionalFormatting>
  <conditionalFormatting sqref="AA17">
    <cfRule type="expression" dxfId="656" priority="48">
      <formula>$L17="Stiff clay w/o free water"</formula>
    </cfRule>
    <cfRule type="expression" dxfId="655" priority="50">
      <formula>$L17="API clay"</formula>
    </cfRule>
  </conditionalFormatting>
  <conditionalFormatting sqref="AA17">
    <cfRule type="expression" dxfId="654" priority="49">
      <formula>$L17="Kirsch soft clay"</formula>
    </cfRule>
  </conditionalFormatting>
  <conditionalFormatting sqref="AA17">
    <cfRule type="expression" dxfId="653" priority="47">
      <formula>$L17="Kirsch stiff clay"</formula>
    </cfRule>
  </conditionalFormatting>
  <conditionalFormatting sqref="AA17">
    <cfRule type="expression" dxfId="652" priority="46">
      <formula>$L17="Reese stiff clay"</formula>
    </cfRule>
  </conditionalFormatting>
  <conditionalFormatting sqref="AA17">
    <cfRule type="expression" dxfId="651" priority="45">
      <formula>$L17="PISA clay"</formula>
    </cfRule>
  </conditionalFormatting>
  <conditionalFormatting sqref="AC17">
    <cfRule type="expression" dxfId="650" priority="42">
      <formula>$L17="Stiff clay w/o free water"</formula>
    </cfRule>
    <cfRule type="expression" dxfId="649" priority="44">
      <formula>$L17="API clay"</formula>
    </cfRule>
  </conditionalFormatting>
  <conditionalFormatting sqref="AC17">
    <cfRule type="expression" dxfId="648" priority="43">
      <formula>$L17="Kirsch soft clay"</formula>
    </cfRule>
  </conditionalFormatting>
  <conditionalFormatting sqref="AC17">
    <cfRule type="expression" dxfId="647" priority="41">
      <formula>$L17="Kirsch stiff clay"</formula>
    </cfRule>
  </conditionalFormatting>
  <conditionalFormatting sqref="AC17">
    <cfRule type="expression" dxfId="646" priority="40">
      <formula>$L17="Reese stiff clay"</formula>
    </cfRule>
  </conditionalFormatting>
  <conditionalFormatting sqref="AC17">
    <cfRule type="expression" dxfId="645" priority="39">
      <formula>$L17="PISA clay"</formula>
    </cfRule>
  </conditionalFormatting>
  <conditionalFormatting sqref="X17">
    <cfRule type="expression" dxfId="644" priority="38">
      <formula>$L17="API sand"</formula>
    </cfRule>
  </conditionalFormatting>
  <conditionalFormatting sqref="X17">
    <cfRule type="expression" dxfId="643" priority="37">
      <formula>$L17="Kirsch sand"</formula>
    </cfRule>
  </conditionalFormatting>
  <conditionalFormatting sqref="Z16:Z17">
    <cfRule type="expression" dxfId="642" priority="36">
      <formula>$L16="API sand"</formula>
    </cfRule>
  </conditionalFormatting>
  <conditionalFormatting sqref="Z16:Z17">
    <cfRule type="expression" dxfId="641" priority="35">
      <formula>$L16="Kirsch sand"</formula>
    </cfRule>
  </conditionalFormatting>
  <conditionalFormatting sqref="AB16:AB17">
    <cfRule type="expression" dxfId="640" priority="34">
      <formula>$L16="API sand"</formula>
    </cfRule>
  </conditionalFormatting>
  <conditionalFormatting sqref="AB16:AB17">
    <cfRule type="expression" dxfId="639" priority="33">
      <formula>$L16="Kirsch sand"</formula>
    </cfRule>
  </conditionalFormatting>
  <conditionalFormatting sqref="AJ16:AJ17">
    <cfRule type="expression" dxfId="638" priority="32">
      <formula>$L16="API sand"</formula>
    </cfRule>
  </conditionalFormatting>
  <conditionalFormatting sqref="AJ16:AJ17">
    <cfRule type="expression" dxfId="637" priority="31">
      <formula>$L16="Kirsch sand"</formula>
    </cfRule>
  </conditionalFormatting>
  <conditionalFormatting sqref="U15:V15">
    <cfRule type="expression" dxfId="636" priority="28">
      <formula>$L15="Stiff clay w/o free water"</formula>
    </cfRule>
    <cfRule type="expression" dxfId="635" priority="30">
      <formula>$L15="API clay"</formula>
    </cfRule>
  </conditionalFormatting>
  <conditionalFormatting sqref="U15:V15">
    <cfRule type="expression" dxfId="634" priority="29">
      <formula>$L15="Kirsch soft clay"</formula>
    </cfRule>
  </conditionalFormatting>
  <conditionalFormatting sqref="U15:V15">
    <cfRule type="expression" dxfId="633" priority="27">
      <formula>$L15="Kirsch stiff clay"</formula>
    </cfRule>
  </conditionalFormatting>
  <conditionalFormatting sqref="U15:V15">
    <cfRule type="expression" dxfId="632" priority="26">
      <formula>$L15="Reese stiff clay"</formula>
    </cfRule>
  </conditionalFormatting>
  <conditionalFormatting sqref="U15:V15">
    <cfRule type="expression" dxfId="631" priority="25">
      <formula>$L15="PISA clay"</formula>
    </cfRule>
  </conditionalFormatting>
  <conditionalFormatting sqref="U16:V16">
    <cfRule type="expression" dxfId="630" priority="22">
      <formula>$L16="Stiff clay w/o free water"</formula>
    </cfRule>
    <cfRule type="expression" dxfId="629" priority="24">
      <formula>$L16="API clay"</formula>
    </cfRule>
  </conditionalFormatting>
  <conditionalFormatting sqref="U16:V16">
    <cfRule type="expression" dxfId="628" priority="23">
      <formula>$L16="Kirsch soft clay"</formula>
    </cfRule>
  </conditionalFormatting>
  <conditionalFormatting sqref="U16:V16">
    <cfRule type="expression" dxfId="627" priority="21">
      <formula>$L16="Kirsch stiff clay"</formula>
    </cfRule>
  </conditionalFormatting>
  <conditionalFormatting sqref="U16:V16">
    <cfRule type="expression" dxfId="626" priority="20">
      <formula>$L16="Reese stiff clay"</formula>
    </cfRule>
  </conditionalFormatting>
  <conditionalFormatting sqref="U16:V16">
    <cfRule type="expression" dxfId="625" priority="19">
      <formula>$L16="PISA clay"</formula>
    </cfRule>
  </conditionalFormatting>
  <conditionalFormatting sqref="U17:V17">
    <cfRule type="expression" dxfId="624" priority="16">
      <formula>$L17="Stiff clay w/o free water"</formula>
    </cfRule>
    <cfRule type="expression" dxfId="623" priority="18">
      <formula>$L17="API clay"</formula>
    </cfRule>
  </conditionalFormatting>
  <conditionalFormatting sqref="U17:V17">
    <cfRule type="expression" dxfId="622" priority="17">
      <formula>$L17="Kirsch soft clay"</formula>
    </cfRule>
  </conditionalFormatting>
  <conditionalFormatting sqref="U17:V17">
    <cfRule type="expression" dxfId="621" priority="15">
      <formula>$L17="Kirsch stiff clay"</formula>
    </cfRule>
  </conditionalFormatting>
  <conditionalFormatting sqref="U17:V17">
    <cfRule type="expression" dxfId="620" priority="14">
      <formula>$L17="Reese stiff clay"</formula>
    </cfRule>
  </conditionalFormatting>
  <conditionalFormatting sqref="U17:V17">
    <cfRule type="expression" dxfId="619" priority="13">
      <formula>$L17="PISA clay"</formula>
    </cfRule>
  </conditionalFormatting>
  <conditionalFormatting sqref="AO15">
    <cfRule type="expression" dxfId="618" priority="12">
      <formula>$L15="API sand"</formula>
    </cfRule>
  </conditionalFormatting>
  <conditionalFormatting sqref="AO15">
    <cfRule type="expression" dxfId="617" priority="11">
      <formula>$L15="Kirsch sand"</formula>
    </cfRule>
  </conditionalFormatting>
  <conditionalFormatting sqref="AO16">
    <cfRule type="expression" dxfId="616" priority="10">
      <formula>$L16="API sand"</formula>
    </cfRule>
  </conditionalFormatting>
  <conditionalFormatting sqref="AO16">
    <cfRule type="expression" dxfId="615" priority="9">
      <formula>$L16="Kirsch sand"</formula>
    </cfRule>
  </conditionalFormatting>
  <conditionalFormatting sqref="AO17">
    <cfRule type="expression" dxfId="614" priority="8">
      <formula>$L17="API sand"</formula>
    </cfRule>
  </conditionalFormatting>
  <conditionalFormatting sqref="AO17">
    <cfRule type="expression" dxfId="613" priority="7">
      <formula>$L17="Kirsch sand"</formula>
    </cfRule>
  </conditionalFormatting>
  <conditionalFormatting sqref="AC14">
    <cfRule type="expression" dxfId="612" priority="4">
      <formula>$L14="Stiff clay w/o free water"</formula>
    </cfRule>
    <cfRule type="expression" dxfId="611" priority="6">
      <formula>$L14="API clay"</formula>
    </cfRule>
  </conditionalFormatting>
  <conditionalFormatting sqref="AC14">
    <cfRule type="expression" dxfId="610" priority="5">
      <formula>$L14="Kirsch soft clay"</formula>
    </cfRule>
  </conditionalFormatting>
  <conditionalFormatting sqref="AC14">
    <cfRule type="expression" dxfId="609" priority="3">
      <formula>$L14="Kirsch stiff clay"</formula>
    </cfRule>
  </conditionalFormatting>
  <conditionalFormatting sqref="AC14">
    <cfRule type="expression" dxfId="608" priority="2">
      <formula>$L14="Reese stiff clay"</formula>
    </cfRule>
  </conditionalFormatting>
  <conditionalFormatting sqref="AC14">
    <cfRule type="expression" dxfId="607" priority="1">
      <formula>$L14="PISA clay"</formula>
    </cfRule>
  </conditionalFormatting>
  <dataValidations count="3">
    <dataValidation type="list" showInputMessage="1" showErrorMessage="1" sqref="M18:M36" xr:uid="{87390816-112D-4A75-B5E9-CEB74A5096A5}">
      <formula1>"',API sand,API clay"</formula1>
    </dataValidation>
    <dataValidation type="list" showInputMessage="1" showErrorMessage="1" sqref="L6:L255" xr:uid="{7FBEA95A-5A2D-494E-925B-146BF17684B5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3FACA08C-27E7-4DB6-976F-1A1565ED8D12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35DC-BEDA-4C6D-A42A-10AE79DAC7B3}">
  <sheetPr>
    <tabColor theme="2"/>
  </sheetPr>
  <dimension ref="A1:AO255"/>
  <sheetViews>
    <sheetView topLeftCell="H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89"/>
      <c r="S3" s="89"/>
      <c r="T3" s="72"/>
      <c r="U3" s="89"/>
      <c r="V3" s="89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109.2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85220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111.7</v>
      </c>
      <c r="P8" s="51">
        <v>273.89999999999998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80880</v>
      </c>
      <c r="AD8" s="51">
        <v>315620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v>385.7</v>
      </c>
      <c r="P9" s="51">
        <v>10.02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403900</v>
      </c>
      <c r="AD9" s="51">
        <v>14660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45</v>
      </c>
      <c r="R10" s="50">
        <f>Q10-5</f>
        <v>40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1">VLOOKUP(R10,$AE$39:$AF$59,2)</f>
        <v>114.99999999999996</v>
      </c>
      <c r="AA10" s="53"/>
      <c r="AB10" s="50">
        <f>VLOOKUP(R10,$AE$39:$AG$59,3)</f>
        <v>12000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46</v>
      </c>
      <c r="R11" s="50">
        <f>Q11-5</f>
        <v>41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1"/>
        <v>114.99999999999996</v>
      </c>
      <c r="AA11" s="53"/>
      <c r="AB11" s="50">
        <f>VLOOKUP(R11,$AE$39:$AG$59,3)</f>
        <v>12000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566.6</v>
      </c>
      <c r="P12" s="51">
        <v>15.71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773500</v>
      </c>
      <c r="AD12" s="51">
        <v>25040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S11:T13 Q11:R14 N6:N14 AM6:AO14 AJ6:AJ15 Q6:T10 Z6:Z15 W6:Y13 AB6:AB15">
    <cfRule type="expression" dxfId="606" priority="200">
      <formula>$L6="API sand"</formula>
    </cfRule>
  </conditionalFormatting>
  <conditionalFormatting sqref="R18:S20 R29:S36 S21:S28 AD21:AD28 AB18:AB35 AK6:AL14 N6:N14">
    <cfRule type="expression" dxfId="605" priority="199">
      <formula>$M6="API sand"</formula>
    </cfRule>
  </conditionalFormatting>
  <conditionalFormatting sqref="R18:T20 R29:T36 S21:T28 AD21:AD28 AB18:AB35 AK6:AL14 N6:N14">
    <cfRule type="expression" dxfId="604" priority="198">
      <formula>$M6="API clay"</formula>
    </cfRule>
  </conditionalFormatting>
  <conditionalFormatting sqref="U18:W36 AM6:AN14 N6:P14 AC6:AI13 AA6:AA14 U6:V14">
    <cfRule type="expression" dxfId="603" priority="195">
      <formula>$L6="Stiff clay w/o free water"</formula>
    </cfRule>
    <cfRule type="expression" dxfId="602" priority="197">
      <formula>$L6="API clay"</formula>
    </cfRule>
  </conditionalFormatting>
  <conditionalFormatting sqref="U18:Y36 AM6:AN14 N6:P14 AC6:AI13 AA6:AA14 U6:V14">
    <cfRule type="expression" dxfId="601" priority="196">
      <formula>$L6="Kirsch soft clay"</formula>
    </cfRule>
  </conditionalFormatting>
  <conditionalFormatting sqref="U18:Y36 AM6:AN14 N6:P14 AC6:AI13 AA6:AA14 U6:V14">
    <cfRule type="expression" dxfId="600" priority="194">
      <formula>$L6="Kirsch stiff clay"</formula>
    </cfRule>
  </conditionalFormatting>
  <conditionalFormatting sqref="S11:T13 Q11:R14 N6:N14 AM6:AO14 AJ6:AJ15 Q6:T10 Z6:Z15 W6:Y13 AB6:AB15">
    <cfRule type="expression" dxfId="599" priority="193">
      <formula>$L6="Kirsch sand"</formula>
    </cfRule>
  </conditionalFormatting>
  <conditionalFormatting sqref="AC18:AI18 AC19:AD19 AI19 AM6:AN14 N6:N14">
    <cfRule type="expression" dxfId="598" priority="192">
      <formula>$L6="Modified Weak rock"</formula>
    </cfRule>
  </conditionalFormatting>
  <conditionalFormatting sqref="U18:V36 AM6:AN14 N6:P14 AC6:AI13 AA6:AA14 U6:V14">
    <cfRule type="expression" dxfId="597" priority="191">
      <formula>$L6="Reese stiff clay"</formula>
    </cfRule>
  </conditionalFormatting>
  <conditionalFormatting sqref="N18:N36 Q18:Q36 AM18:AN36">
    <cfRule type="expression" dxfId="596" priority="190">
      <formula>$L18="API sand"</formula>
    </cfRule>
  </conditionalFormatting>
  <conditionalFormatting sqref="N18:N36 AB36 AJ18:AL36 Z18:Z36">
    <cfRule type="expression" dxfId="595" priority="189">
      <formula>$M18="API sand"</formula>
    </cfRule>
  </conditionalFormatting>
  <conditionalFormatting sqref="Z36:AB36 AK18:AL36 N18:N36 Z18:AA35">
    <cfRule type="expression" dxfId="594" priority="188">
      <formula>$M18="API clay"</formula>
    </cfRule>
  </conditionalFormatting>
  <conditionalFormatting sqref="N18:P18 AM18:AN36 N29:P36 N19:N28 P19:P28">
    <cfRule type="expression" dxfId="593" priority="185">
      <formula>$L18="Stiff clay w/o free water"</formula>
    </cfRule>
    <cfRule type="expression" dxfId="592" priority="187">
      <formula>$L18="API clay"</formula>
    </cfRule>
  </conditionalFormatting>
  <conditionalFormatting sqref="N18:P18 AM18:AN36 N29:P36 N19:N28 P19:P28">
    <cfRule type="expression" dxfId="591" priority="186">
      <formula>$L18="Kirsch soft clay"</formula>
    </cfRule>
  </conditionalFormatting>
  <conditionalFormatting sqref="N18:P18 AM18:AN36 N29:P36 N19:N28 P19:P28">
    <cfRule type="expression" dxfId="590" priority="184">
      <formula>$L18="Kirsch stiff clay"</formula>
    </cfRule>
  </conditionalFormatting>
  <conditionalFormatting sqref="N18:N36 Q18:Q36 X18:Y36 AM18:AN36">
    <cfRule type="expression" dxfId="589" priority="183">
      <formula>$L18="Kirsch sand"</formula>
    </cfRule>
  </conditionalFormatting>
  <conditionalFormatting sqref="N18:N36 AM18:AN36 AC20:AD36 AI20:AI36">
    <cfRule type="expression" dxfId="588" priority="182">
      <formula>$L18="Modified Weak rock"</formula>
    </cfRule>
  </conditionalFormatting>
  <conditionalFormatting sqref="N18:P18 AM18:AN36 N29:P36 N19:N28 P19:P28">
    <cfRule type="expression" dxfId="587" priority="181">
      <formula>$L18="Reese stiff clay"</formula>
    </cfRule>
  </conditionalFormatting>
  <conditionalFormatting sqref="AM6:AN14 N6:P14 AC6:AI13 AA6:AA14 U6:V14">
    <cfRule type="expression" dxfId="586" priority="180">
      <formula>$L6="PISA clay"</formula>
    </cfRule>
  </conditionalFormatting>
  <conditionalFormatting sqref="AM6:AN14 N6:N14">
    <cfRule type="expression" dxfId="585" priority="179">
      <formula>$L6="PISA sand"</formula>
    </cfRule>
  </conditionalFormatting>
  <conditionalFormatting sqref="O19:O21">
    <cfRule type="expression" dxfId="584" priority="178">
      <formula>$L19="API sand"</formula>
    </cfRule>
  </conditionalFormatting>
  <conditionalFormatting sqref="O19:O21">
    <cfRule type="expression" dxfId="583" priority="177">
      <formula>$L19="Kirsch sand"</formula>
    </cfRule>
  </conditionalFormatting>
  <conditionalFormatting sqref="O22:O28">
    <cfRule type="expression" dxfId="582" priority="176">
      <formula>$L22="API sand"</formula>
    </cfRule>
  </conditionalFormatting>
  <conditionalFormatting sqref="O22:O28">
    <cfRule type="expression" dxfId="581" priority="175">
      <formula>$L22="Kirsch sand"</formula>
    </cfRule>
  </conditionalFormatting>
  <conditionalFormatting sqref="AE37:AH37">
    <cfRule type="expression" dxfId="580" priority="201">
      <formula>$L19="Modified Weak rock"</formula>
    </cfRule>
  </conditionalFormatting>
  <conditionalFormatting sqref="S14:T14 W14:Y14">
    <cfRule type="expression" dxfId="579" priority="174">
      <formula>$L14="API sand"</formula>
    </cfRule>
  </conditionalFormatting>
  <conditionalFormatting sqref="S14:T14 W14:Y14">
    <cfRule type="expression" dxfId="578" priority="173">
      <formula>$L14="Kirsch sand"</formula>
    </cfRule>
  </conditionalFormatting>
  <conditionalFormatting sqref="AD14:AI14">
    <cfRule type="expression" dxfId="577" priority="170">
      <formula>$L14="Stiff clay w/o free water"</formula>
    </cfRule>
    <cfRule type="expression" dxfId="576" priority="172">
      <formula>$L14="API clay"</formula>
    </cfRule>
  </conditionalFormatting>
  <conditionalFormatting sqref="AD14:AI14">
    <cfRule type="expression" dxfId="575" priority="171">
      <formula>$L14="Kirsch soft clay"</formula>
    </cfRule>
  </conditionalFormatting>
  <conditionalFormatting sqref="AD14:AI14">
    <cfRule type="expression" dxfId="574" priority="169">
      <formula>$L14="Kirsch stiff clay"</formula>
    </cfRule>
  </conditionalFormatting>
  <conditionalFormatting sqref="AD14:AI14">
    <cfRule type="expression" dxfId="573" priority="168">
      <formula>$L14="Reese stiff clay"</formula>
    </cfRule>
  </conditionalFormatting>
  <conditionalFormatting sqref="AD14:AI14">
    <cfRule type="expression" dxfId="572" priority="167">
      <formula>$L14="PISA clay"</formula>
    </cfRule>
  </conditionalFormatting>
  <conditionalFormatting sqref="AM15:AN15">
    <cfRule type="expression" dxfId="571" priority="166">
      <formula>$L15="API sand"</formula>
    </cfRule>
  </conditionalFormatting>
  <conditionalFormatting sqref="AK15:AL15">
    <cfRule type="expression" dxfId="570" priority="165">
      <formula>$M15="API sand"</formula>
    </cfRule>
  </conditionalFormatting>
  <conditionalFormatting sqref="AK15:AL15">
    <cfRule type="expression" dxfId="569" priority="164">
      <formula>$M15="API clay"</formula>
    </cfRule>
  </conditionalFormatting>
  <conditionalFormatting sqref="AM15:AN15">
    <cfRule type="expression" dxfId="568" priority="161">
      <formula>$L15="Stiff clay w/o free water"</formula>
    </cfRule>
    <cfRule type="expression" dxfId="567" priority="163">
      <formula>$L15="API clay"</formula>
    </cfRule>
  </conditionalFormatting>
  <conditionalFormatting sqref="AM15:AN15">
    <cfRule type="expression" dxfId="566" priority="162">
      <formula>$L15="Kirsch soft clay"</formula>
    </cfRule>
  </conditionalFormatting>
  <conditionalFormatting sqref="AM15:AN15">
    <cfRule type="expression" dxfId="565" priority="160">
      <formula>$L15="Kirsch stiff clay"</formula>
    </cfRule>
  </conditionalFormatting>
  <conditionalFormatting sqref="AM15:AN15">
    <cfRule type="expression" dxfId="564" priority="159">
      <formula>$L15="Kirsch sand"</formula>
    </cfRule>
  </conditionalFormatting>
  <conditionalFormatting sqref="AM15:AN15">
    <cfRule type="expression" dxfId="563" priority="158">
      <formula>$L15="Modified Weak rock"</formula>
    </cfRule>
  </conditionalFormatting>
  <conditionalFormatting sqref="AM15:AN15">
    <cfRule type="expression" dxfId="562" priority="157">
      <formula>$L15="Reese stiff clay"</formula>
    </cfRule>
  </conditionalFormatting>
  <conditionalFormatting sqref="AM15:AN15">
    <cfRule type="expression" dxfId="561" priority="156">
      <formula>$L15="PISA clay"</formula>
    </cfRule>
  </conditionalFormatting>
  <conditionalFormatting sqref="AM15:AN15">
    <cfRule type="expression" dxfId="560" priority="155">
      <formula>$L15="PISA sand"</formula>
    </cfRule>
  </conditionalFormatting>
  <conditionalFormatting sqref="N15 Q15 S15:T15 W15 Y15">
    <cfRule type="expression" dxfId="559" priority="154">
      <formula>$L15="API sand"</formula>
    </cfRule>
  </conditionalFormatting>
  <conditionalFormatting sqref="N15">
    <cfRule type="expression" dxfId="558" priority="153">
      <formula>$M15="API sand"</formula>
    </cfRule>
  </conditionalFormatting>
  <conditionalFormatting sqref="N15">
    <cfRule type="expression" dxfId="557" priority="152">
      <formula>$M15="API clay"</formula>
    </cfRule>
  </conditionalFormatting>
  <conditionalFormatting sqref="N15:P15">
    <cfRule type="expression" dxfId="556" priority="149">
      <formula>$L15="Stiff clay w/o free water"</formula>
    </cfRule>
    <cfRule type="expression" dxfId="555" priority="151">
      <formula>$L15="API clay"</formula>
    </cfRule>
  </conditionalFormatting>
  <conditionalFormatting sqref="N15:P15">
    <cfRule type="expression" dxfId="554" priority="150">
      <formula>$L15="Kirsch soft clay"</formula>
    </cfRule>
  </conditionalFormatting>
  <conditionalFormatting sqref="N15:P15">
    <cfRule type="expression" dxfId="553" priority="148">
      <formula>$L15="Kirsch stiff clay"</formula>
    </cfRule>
  </conditionalFormatting>
  <conditionalFormatting sqref="N15 Q15 S15:T15 W15 Y15">
    <cfRule type="expression" dxfId="552" priority="147">
      <formula>$L15="Kirsch sand"</formula>
    </cfRule>
  </conditionalFormatting>
  <conditionalFormatting sqref="N15">
    <cfRule type="expression" dxfId="551" priority="146">
      <formula>$L15="Modified Weak rock"</formula>
    </cfRule>
  </conditionalFormatting>
  <conditionalFormatting sqref="N15:P15">
    <cfRule type="expression" dxfId="550" priority="145">
      <formula>$L15="Reese stiff clay"</formula>
    </cfRule>
  </conditionalFormatting>
  <conditionalFormatting sqref="N15:P15">
    <cfRule type="expression" dxfId="549" priority="144">
      <formula>$L15="PISA clay"</formula>
    </cfRule>
  </conditionalFormatting>
  <conditionalFormatting sqref="N15">
    <cfRule type="expression" dxfId="548" priority="143">
      <formula>$L15="PISA sand"</formula>
    </cfRule>
  </conditionalFormatting>
  <conditionalFormatting sqref="R15">
    <cfRule type="expression" dxfId="547" priority="142">
      <formula>$L15="API sand"</formula>
    </cfRule>
  </conditionalFormatting>
  <conditionalFormatting sqref="R15">
    <cfRule type="expression" dxfId="546" priority="141">
      <formula>$L15="Kirsch sand"</formula>
    </cfRule>
  </conditionalFormatting>
  <conditionalFormatting sqref="AD15:AI15">
    <cfRule type="expression" dxfId="545" priority="138">
      <formula>$L15="Stiff clay w/o free water"</formula>
    </cfRule>
    <cfRule type="expression" dxfId="544" priority="140">
      <formula>$L15="API clay"</formula>
    </cfRule>
  </conditionalFormatting>
  <conditionalFormatting sqref="AD15:AI15">
    <cfRule type="expression" dxfId="543" priority="139">
      <formula>$L15="Kirsch soft clay"</formula>
    </cfRule>
  </conditionalFormatting>
  <conditionalFormatting sqref="AD15:AI15">
    <cfRule type="expression" dxfId="542" priority="137">
      <formula>$L15="Kirsch stiff clay"</formula>
    </cfRule>
  </conditionalFormatting>
  <conditionalFormatting sqref="AD15:AI15">
    <cfRule type="expression" dxfId="541" priority="136">
      <formula>$L15="Reese stiff clay"</formula>
    </cfRule>
  </conditionalFormatting>
  <conditionalFormatting sqref="AD15:AI15">
    <cfRule type="expression" dxfId="540" priority="135">
      <formula>$L15="PISA clay"</formula>
    </cfRule>
  </conditionalFormatting>
  <conditionalFormatting sqref="AA15">
    <cfRule type="expression" dxfId="539" priority="132">
      <formula>$L15="Stiff clay w/o free water"</formula>
    </cfRule>
    <cfRule type="expression" dxfId="538" priority="134">
      <formula>$L15="API clay"</formula>
    </cfRule>
  </conditionalFormatting>
  <conditionalFormatting sqref="AA15">
    <cfRule type="expression" dxfId="537" priority="133">
      <formula>$L15="Kirsch soft clay"</formula>
    </cfRule>
  </conditionalFormatting>
  <conditionalFormatting sqref="AA15">
    <cfRule type="expression" dxfId="536" priority="131">
      <formula>$L15="Kirsch stiff clay"</formula>
    </cfRule>
  </conditionalFormatting>
  <conditionalFormatting sqref="AA15">
    <cfRule type="expression" dxfId="535" priority="130">
      <formula>$L15="Reese stiff clay"</formula>
    </cfRule>
  </conditionalFormatting>
  <conditionalFormatting sqref="AA15">
    <cfRule type="expression" dxfId="534" priority="129">
      <formula>$L15="PISA clay"</formula>
    </cfRule>
  </conditionalFormatting>
  <conditionalFormatting sqref="AC15">
    <cfRule type="expression" dxfId="533" priority="126">
      <formula>$L15="Stiff clay w/o free water"</formula>
    </cfRule>
    <cfRule type="expression" dxfId="532" priority="128">
      <formula>$L15="API clay"</formula>
    </cfRule>
  </conditionalFormatting>
  <conditionalFormatting sqref="AC15">
    <cfRule type="expression" dxfId="531" priority="127">
      <formula>$L15="Kirsch soft clay"</formula>
    </cfRule>
  </conditionalFormatting>
  <conditionalFormatting sqref="AC15">
    <cfRule type="expression" dxfId="530" priority="125">
      <formula>$L15="Kirsch stiff clay"</formula>
    </cfRule>
  </conditionalFormatting>
  <conditionalFormatting sqref="AC15">
    <cfRule type="expression" dxfId="529" priority="124">
      <formula>$L15="Reese stiff clay"</formula>
    </cfRule>
  </conditionalFormatting>
  <conditionalFormatting sqref="AC15">
    <cfRule type="expression" dxfId="528" priority="123">
      <formula>$L15="PISA clay"</formula>
    </cfRule>
  </conditionalFormatting>
  <conditionalFormatting sqref="X15">
    <cfRule type="expression" dxfId="527" priority="122">
      <formula>$L15="API sand"</formula>
    </cfRule>
  </conditionalFormatting>
  <conditionalFormatting sqref="X15">
    <cfRule type="expression" dxfId="526" priority="121">
      <formula>$L15="Kirsch sand"</formula>
    </cfRule>
  </conditionalFormatting>
  <conditionalFormatting sqref="AM16:AN16">
    <cfRule type="expression" dxfId="525" priority="120">
      <formula>$L16="API sand"</formula>
    </cfRule>
  </conditionalFormatting>
  <conditionalFormatting sqref="AK16:AL16">
    <cfRule type="expression" dxfId="524" priority="119">
      <formula>$M16="API sand"</formula>
    </cfRule>
  </conditionalFormatting>
  <conditionalFormatting sqref="AK16:AL16">
    <cfRule type="expression" dxfId="523" priority="118">
      <formula>$M16="API clay"</formula>
    </cfRule>
  </conditionalFormatting>
  <conditionalFormatting sqref="AM16:AN16">
    <cfRule type="expression" dxfId="522" priority="115">
      <formula>$L16="Stiff clay w/o free water"</formula>
    </cfRule>
    <cfRule type="expression" dxfId="521" priority="117">
      <formula>$L16="API clay"</formula>
    </cfRule>
  </conditionalFormatting>
  <conditionalFormatting sqref="AM16:AN16">
    <cfRule type="expression" dxfId="520" priority="116">
      <formula>$L16="Kirsch soft clay"</formula>
    </cfRule>
  </conditionalFormatting>
  <conditionalFormatting sqref="AM16:AN16">
    <cfRule type="expression" dxfId="519" priority="114">
      <formula>$L16="Kirsch stiff clay"</formula>
    </cfRule>
  </conditionalFormatting>
  <conditionalFormatting sqref="AM16:AN16">
    <cfRule type="expression" dxfId="518" priority="113">
      <formula>$L16="Kirsch sand"</formula>
    </cfRule>
  </conditionalFormatting>
  <conditionalFormatting sqref="AM16:AN16">
    <cfRule type="expression" dxfId="517" priority="112">
      <formula>$L16="Modified Weak rock"</formula>
    </cfRule>
  </conditionalFormatting>
  <conditionalFormatting sqref="AM16:AN16">
    <cfRule type="expression" dxfId="516" priority="111">
      <formula>$L16="Reese stiff clay"</formula>
    </cfRule>
  </conditionalFormatting>
  <conditionalFormatting sqref="AM16:AN16">
    <cfRule type="expression" dxfId="515" priority="110">
      <formula>$L16="PISA clay"</formula>
    </cfRule>
  </conditionalFormatting>
  <conditionalFormatting sqref="AM16:AN16">
    <cfRule type="expression" dxfId="514" priority="109">
      <formula>$L16="PISA sand"</formula>
    </cfRule>
  </conditionalFormatting>
  <conditionalFormatting sqref="N16 Q16 S16:T16 W16:Y16">
    <cfRule type="expression" dxfId="513" priority="108">
      <formula>$L16="API sand"</formula>
    </cfRule>
  </conditionalFormatting>
  <conditionalFormatting sqref="N16">
    <cfRule type="expression" dxfId="512" priority="107">
      <formula>$M16="API sand"</formula>
    </cfRule>
  </conditionalFormatting>
  <conditionalFormatting sqref="N16">
    <cfRule type="expression" dxfId="511" priority="106">
      <formula>$M16="API clay"</formula>
    </cfRule>
  </conditionalFormatting>
  <conditionalFormatting sqref="N16:P16">
    <cfRule type="expression" dxfId="510" priority="103">
      <formula>$L16="Stiff clay w/o free water"</formula>
    </cfRule>
    <cfRule type="expression" dxfId="509" priority="105">
      <formula>$L16="API clay"</formula>
    </cfRule>
  </conditionalFormatting>
  <conditionalFormatting sqref="N16:P16">
    <cfRule type="expression" dxfId="508" priority="104">
      <formula>$L16="Kirsch soft clay"</formula>
    </cfRule>
  </conditionalFormatting>
  <conditionalFormatting sqref="N16:P16">
    <cfRule type="expression" dxfId="507" priority="102">
      <formula>$L16="Kirsch stiff clay"</formula>
    </cfRule>
  </conditionalFormatting>
  <conditionalFormatting sqref="N16 Q16 S16:T16 W16:Y16">
    <cfRule type="expression" dxfId="506" priority="101">
      <formula>$L16="Kirsch sand"</formula>
    </cfRule>
  </conditionalFormatting>
  <conditionalFormatting sqref="N16">
    <cfRule type="expression" dxfId="505" priority="100">
      <formula>$L16="Modified Weak rock"</formula>
    </cfRule>
  </conditionalFormatting>
  <conditionalFormatting sqref="N16:P16">
    <cfRule type="expression" dxfId="504" priority="99">
      <formula>$L16="Reese stiff clay"</formula>
    </cfRule>
  </conditionalFormatting>
  <conditionalFormatting sqref="N16:P16">
    <cfRule type="expression" dxfId="503" priority="98">
      <formula>$L16="PISA clay"</formula>
    </cfRule>
  </conditionalFormatting>
  <conditionalFormatting sqref="N16">
    <cfRule type="expression" dxfId="502" priority="97">
      <formula>$L16="PISA sand"</formula>
    </cfRule>
  </conditionalFormatting>
  <conditionalFormatting sqref="R16">
    <cfRule type="expression" dxfId="501" priority="96">
      <formula>$L16="API sand"</formula>
    </cfRule>
  </conditionalFormatting>
  <conditionalFormatting sqref="R16">
    <cfRule type="expression" dxfId="500" priority="95">
      <formula>$L16="Kirsch sand"</formula>
    </cfRule>
  </conditionalFormatting>
  <conditionalFormatting sqref="AC16:AI16">
    <cfRule type="expression" dxfId="499" priority="92">
      <formula>$L16="Stiff clay w/o free water"</formula>
    </cfRule>
    <cfRule type="expression" dxfId="498" priority="94">
      <formula>$L16="API clay"</formula>
    </cfRule>
  </conditionalFormatting>
  <conditionalFormatting sqref="AC16:AI16">
    <cfRule type="expression" dxfId="497" priority="93">
      <formula>$L16="Kirsch soft clay"</formula>
    </cfRule>
  </conditionalFormatting>
  <conditionalFormatting sqref="AC16:AI16">
    <cfRule type="expression" dxfId="496" priority="91">
      <formula>$L16="Kirsch stiff clay"</formula>
    </cfRule>
  </conditionalFormatting>
  <conditionalFormatting sqref="AC16:AI16">
    <cfRule type="expression" dxfId="495" priority="90">
      <formula>$L16="Reese stiff clay"</formula>
    </cfRule>
  </conditionalFormatting>
  <conditionalFormatting sqref="AC16:AI16">
    <cfRule type="expression" dxfId="494" priority="89">
      <formula>$L16="PISA clay"</formula>
    </cfRule>
  </conditionalFormatting>
  <conditionalFormatting sqref="AA16">
    <cfRule type="expression" dxfId="493" priority="86">
      <formula>$L16="Stiff clay w/o free water"</formula>
    </cfRule>
    <cfRule type="expression" dxfId="492" priority="88">
      <formula>$L16="API clay"</formula>
    </cfRule>
  </conditionalFormatting>
  <conditionalFormatting sqref="AA16">
    <cfRule type="expression" dxfId="491" priority="87">
      <formula>$L16="Kirsch soft clay"</formula>
    </cfRule>
  </conditionalFormatting>
  <conditionalFormatting sqref="AA16">
    <cfRule type="expression" dxfId="490" priority="85">
      <formula>$L16="Kirsch stiff clay"</formula>
    </cfRule>
  </conditionalFormatting>
  <conditionalFormatting sqref="AA16">
    <cfRule type="expression" dxfId="489" priority="84">
      <formula>$L16="Reese stiff clay"</formula>
    </cfRule>
  </conditionalFormatting>
  <conditionalFormatting sqref="AA16">
    <cfRule type="expression" dxfId="488" priority="83">
      <formula>$L16="PISA clay"</formula>
    </cfRule>
  </conditionalFormatting>
  <conditionalFormatting sqref="AM17:AN17">
    <cfRule type="expression" dxfId="487" priority="82">
      <formula>$L17="API sand"</formula>
    </cfRule>
  </conditionalFormatting>
  <conditionalFormatting sqref="AK17:AL17">
    <cfRule type="expression" dxfId="486" priority="81">
      <formula>$M17="API sand"</formula>
    </cfRule>
  </conditionalFormatting>
  <conditionalFormatting sqref="AK17:AL17">
    <cfRule type="expression" dxfId="485" priority="80">
      <formula>$M17="API clay"</formula>
    </cfRule>
  </conditionalFormatting>
  <conditionalFormatting sqref="AM17:AN17">
    <cfRule type="expression" dxfId="484" priority="77">
      <formula>$L17="Stiff clay w/o free water"</formula>
    </cfRule>
    <cfRule type="expression" dxfId="483" priority="79">
      <formula>$L17="API clay"</formula>
    </cfRule>
  </conditionalFormatting>
  <conditionalFormatting sqref="AM17:AN17">
    <cfRule type="expression" dxfId="482" priority="78">
      <formula>$L17="Kirsch soft clay"</formula>
    </cfRule>
  </conditionalFormatting>
  <conditionalFormatting sqref="AM17:AN17">
    <cfRule type="expression" dxfId="481" priority="76">
      <formula>$L17="Kirsch stiff clay"</formula>
    </cfRule>
  </conditionalFormatting>
  <conditionalFormatting sqref="AM17:AN17">
    <cfRule type="expression" dxfId="480" priority="75">
      <formula>$L17="Kirsch sand"</formula>
    </cfRule>
  </conditionalFormatting>
  <conditionalFormatting sqref="AM17:AN17">
    <cfRule type="expression" dxfId="479" priority="74">
      <formula>$L17="Modified Weak rock"</formula>
    </cfRule>
  </conditionalFormatting>
  <conditionalFormatting sqref="AM17:AN17">
    <cfRule type="expression" dxfId="478" priority="73">
      <formula>$L17="Reese stiff clay"</formula>
    </cfRule>
  </conditionalFormatting>
  <conditionalFormatting sqref="AM17:AN17">
    <cfRule type="expression" dxfId="477" priority="72">
      <formula>$L17="PISA clay"</formula>
    </cfRule>
  </conditionalFormatting>
  <conditionalFormatting sqref="AM17:AN17">
    <cfRule type="expression" dxfId="476" priority="71">
      <formula>$L17="PISA sand"</formula>
    </cfRule>
  </conditionalFormatting>
  <conditionalFormatting sqref="N17 Q17 S17:T17 W17 Y17">
    <cfRule type="expression" dxfId="475" priority="70">
      <formula>$L17="API sand"</formula>
    </cfRule>
  </conditionalFormatting>
  <conditionalFormatting sqref="N17">
    <cfRule type="expression" dxfId="474" priority="69">
      <formula>$M17="API sand"</formula>
    </cfRule>
  </conditionalFormatting>
  <conditionalFormatting sqref="N17">
    <cfRule type="expression" dxfId="473" priority="68">
      <formula>$M17="API clay"</formula>
    </cfRule>
  </conditionalFormatting>
  <conditionalFormatting sqref="N17:P17">
    <cfRule type="expression" dxfId="472" priority="65">
      <formula>$L17="Stiff clay w/o free water"</formula>
    </cfRule>
    <cfRule type="expression" dxfId="471" priority="67">
      <formula>$L17="API clay"</formula>
    </cfRule>
  </conditionalFormatting>
  <conditionalFormatting sqref="N17:P17">
    <cfRule type="expression" dxfId="470" priority="66">
      <formula>$L17="Kirsch soft clay"</formula>
    </cfRule>
  </conditionalFormatting>
  <conditionalFormatting sqref="N17:P17">
    <cfRule type="expression" dxfId="469" priority="64">
      <formula>$L17="Kirsch stiff clay"</formula>
    </cfRule>
  </conditionalFormatting>
  <conditionalFormatting sqref="N17 Q17 S17:T17 W17 Y17">
    <cfRule type="expression" dxfId="468" priority="63">
      <formula>$L17="Kirsch sand"</formula>
    </cfRule>
  </conditionalFormatting>
  <conditionalFormatting sqref="N17">
    <cfRule type="expression" dxfId="467" priority="62">
      <formula>$L17="Modified Weak rock"</formula>
    </cfRule>
  </conditionalFormatting>
  <conditionalFormatting sqref="N17:P17">
    <cfRule type="expression" dxfId="466" priority="61">
      <formula>$L17="Reese stiff clay"</formula>
    </cfRule>
  </conditionalFormatting>
  <conditionalFormatting sqref="N17:P17">
    <cfRule type="expression" dxfId="465" priority="60">
      <formula>$L17="PISA clay"</formula>
    </cfRule>
  </conditionalFormatting>
  <conditionalFormatting sqref="N17">
    <cfRule type="expression" dxfId="464" priority="59">
      <formula>$L17="PISA sand"</formula>
    </cfRule>
  </conditionalFormatting>
  <conditionalFormatting sqref="R17">
    <cfRule type="expression" dxfId="463" priority="58">
      <formula>$L17="API sand"</formula>
    </cfRule>
  </conditionalFormatting>
  <conditionalFormatting sqref="R17">
    <cfRule type="expression" dxfId="462" priority="57">
      <formula>$L17="Kirsch sand"</formula>
    </cfRule>
  </conditionalFormatting>
  <conditionalFormatting sqref="AD17:AI17">
    <cfRule type="expression" dxfId="461" priority="54">
      <formula>$L17="Stiff clay w/o free water"</formula>
    </cfRule>
    <cfRule type="expression" dxfId="460" priority="56">
      <formula>$L17="API clay"</formula>
    </cfRule>
  </conditionalFormatting>
  <conditionalFormatting sqref="AD17:AI17">
    <cfRule type="expression" dxfId="459" priority="55">
      <formula>$L17="Kirsch soft clay"</formula>
    </cfRule>
  </conditionalFormatting>
  <conditionalFormatting sqref="AD17:AI17">
    <cfRule type="expression" dxfId="458" priority="53">
      <formula>$L17="Kirsch stiff clay"</formula>
    </cfRule>
  </conditionalFormatting>
  <conditionalFormatting sqref="AD17:AI17">
    <cfRule type="expression" dxfId="457" priority="52">
      <formula>$L17="Reese stiff clay"</formula>
    </cfRule>
  </conditionalFormatting>
  <conditionalFormatting sqref="AD17:AI17">
    <cfRule type="expression" dxfId="456" priority="51">
      <formula>$L17="PISA clay"</formula>
    </cfRule>
  </conditionalFormatting>
  <conditionalFormatting sqref="AA17">
    <cfRule type="expression" dxfId="455" priority="48">
      <formula>$L17="Stiff clay w/o free water"</formula>
    </cfRule>
    <cfRule type="expression" dxfId="454" priority="50">
      <formula>$L17="API clay"</formula>
    </cfRule>
  </conditionalFormatting>
  <conditionalFormatting sqref="AA17">
    <cfRule type="expression" dxfId="453" priority="49">
      <formula>$L17="Kirsch soft clay"</formula>
    </cfRule>
  </conditionalFormatting>
  <conditionalFormatting sqref="AA17">
    <cfRule type="expression" dxfId="452" priority="47">
      <formula>$L17="Kirsch stiff clay"</formula>
    </cfRule>
  </conditionalFormatting>
  <conditionalFormatting sqref="AA17">
    <cfRule type="expression" dxfId="451" priority="46">
      <formula>$L17="Reese stiff clay"</formula>
    </cfRule>
  </conditionalFormatting>
  <conditionalFormatting sqref="AA17">
    <cfRule type="expression" dxfId="450" priority="45">
      <formula>$L17="PISA clay"</formula>
    </cfRule>
  </conditionalFormatting>
  <conditionalFormatting sqref="AC17">
    <cfRule type="expression" dxfId="449" priority="42">
      <formula>$L17="Stiff clay w/o free water"</formula>
    </cfRule>
    <cfRule type="expression" dxfId="448" priority="44">
      <formula>$L17="API clay"</formula>
    </cfRule>
  </conditionalFormatting>
  <conditionalFormatting sqref="AC17">
    <cfRule type="expression" dxfId="447" priority="43">
      <formula>$L17="Kirsch soft clay"</formula>
    </cfRule>
  </conditionalFormatting>
  <conditionalFormatting sqref="AC17">
    <cfRule type="expression" dxfId="446" priority="41">
      <formula>$L17="Kirsch stiff clay"</formula>
    </cfRule>
  </conditionalFormatting>
  <conditionalFormatting sqref="AC17">
    <cfRule type="expression" dxfId="445" priority="40">
      <formula>$L17="Reese stiff clay"</formula>
    </cfRule>
  </conditionalFormatting>
  <conditionalFormatting sqref="AC17">
    <cfRule type="expression" dxfId="444" priority="39">
      <formula>$L17="PISA clay"</formula>
    </cfRule>
  </conditionalFormatting>
  <conditionalFormatting sqref="X17">
    <cfRule type="expression" dxfId="443" priority="38">
      <formula>$L17="API sand"</formula>
    </cfRule>
  </conditionalFormatting>
  <conditionalFormatting sqref="X17">
    <cfRule type="expression" dxfId="442" priority="37">
      <formula>$L17="Kirsch sand"</formula>
    </cfRule>
  </conditionalFormatting>
  <conditionalFormatting sqref="Z16:Z17">
    <cfRule type="expression" dxfId="441" priority="36">
      <formula>$L16="API sand"</formula>
    </cfRule>
  </conditionalFormatting>
  <conditionalFormatting sqref="Z16:Z17">
    <cfRule type="expression" dxfId="440" priority="35">
      <formula>$L16="Kirsch sand"</formula>
    </cfRule>
  </conditionalFormatting>
  <conditionalFormatting sqref="AB16:AB17">
    <cfRule type="expression" dxfId="439" priority="34">
      <formula>$L16="API sand"</formula>
    </cfRule>
  </conditionalFormatting>
  <conditionalFormatting sqref="AB16:AB17">
    <cfRule type="expression" dxfId="438" priority="33">
      <formula>$L16="Kirsch sand"</formula>
    </cfRule>
  </conditionalFormatting>
  <conditionalFormatting sqref="AJ16:AJ17">
    <cfRule type="expression" dxfId="437" priority="32">
      <formula>$L16="API sand"</formula>
    </cfRule>
  </conditionalFormatting>
  <conditionalFormatting sqref="AJ16:AJ17">
    <cfRule type="expression" dxfId="436" priority="31">
      <formula>$L16="Kirsch sand"</formula>
    </cfRule>
  </conditionalFormatting>
  <conditionalFormatting sqref="U15:V15">
    <cfRule type="expression" dxfId="435" priority="28">
      <formula>$L15="Stiff clay w/o free water"</formula>
    </cfRule>
    <cfRule type="expression" dxfId="434" priority="30">
      <formula>$L15="API clay"</formula>
    </cfRule>
  </conditionalFormatting>
  <conditionalFormatting sqref="U15:V15">
    <cfRule type="expression" dxfId="433" priority="29">
      <formula>$L15="Kirsch soft clay"</formula>
    </cfRule>
  </conditionalFormatting>
  <conditionalFormatting sqref="U15:V15">
    <cfRule type="expression" dxfId="432" priority="27">
      <formula>$L15="Kirsch stiff clay"</formula>
    </cfRule>
  </conditionalFormatting>
  <conditionalFormatting sqref="U15:V15">
    <cfRule type="expression" dxfId="431" priority="26">
      <formula>$L15="Reese stiff clay"</formula>
    </cfRule>
  </conditionalFormatting>
  <conditionalFormatting sqref="U15:V15">
    <cfRule type="expression" dxfId="430" priority="25">
      <formula>$L15="PISA clay"</formula>
    </cfRule>
  </conditionalFormatting>
  <conditionalFormatting sqref="U16:V16">
    <cfRule type="expression" dxfId="429" priority="22">
      <formula>$L16="Stiff clay w/o free water"</formula>
    </cfRule>
    <cfRule type="expression" dxfId="428" priority="24">
      <formula>$L16="API clay"</formula>
    </cfRule>
  </conditionalFormatting>
  <conditionalFormatting sqref="U16:V16">
    <cfRule type="expression" dxfId="427" priority="23">
      <formula>$L16="Kirsch soft clay"</formula>
    </cfRule>
  </conditionalFormatting>
  <conditionalFormatting sqref="U16:V16">
    <cfRule type="expression" dxfId="426" priority="21">
      <formula>$L16="Kirsch stiff clay"</formula>
    </cfRule>
  </conditionalFormatting>
  <conditionalFormatting sqref="U16:V16">
    <cfRule type="expression" dxfId="425" priority="20">
      <formula>$L16="Reese stiff clay"</formula>
    </cfRule>
  </conditionalFormatting>
  <conditionalFormatting sqref="U16:V16">
    <cfRule type="expression" dxfId="424" priority="19">
      <formula>$L16="PISA clay"</formula>
    </cfRule>
  </conditionalFormatting>
  <conditionalFormatting sqref="U17:V17">
    <cfRule type="expression" dxfId="423" priority="16">
      <formula>$L17="Stiff clay w/o free water"</formula>
    </cfRule>
    <cfRule type="expression" dxfId="422" priority="18">
      <formula>$L17="API clay"</formula>
    </cfRule>
  </conditionalFormatting>
  <conditionalFormatting sqref="U17:V17">
    <cfRule type="expression" dxfId="421" priority="17">
      <formula>$L17="Kirsch soft clay"</formula>
    </cfRule>
  </conditionalFormatting>
  <conditionalFormatting sqref="U17:V17">
    <cfRule type="expression" dxfId="420" priority="15">
      <formula>$L17="Kirsch stiff clay"</formula>
    </cfRule>
  </conditionalFormatting>
  <conditionalFormatting sqref="U17:V17">
    <cfRule type="expression" dxfId="419" priority="14">
      <formula>$L17="Reese stiff clay"</formula>
    </cfRule>
  </conditionalFormatting>
  <conditionalFormatting sqref="U17:V17">
    <cfRule type="expression" dxfId="418" priority="13">
      <formula>$L17="PISA clay"</formula>
    </cfRule>
  </conditionalFormatting>
  <conditionalFormatting sqref="AO15">
    <cfRule type="expression" dxfId="417" priority="12">
      <formula>$L15="API sand"</formula>
    </cfRule>
  </conditionalFormatting>
  <conditionalFormatting sqref="AO15">
    <cfRule type="expression" dxfId="416" priority="11">
      <formula>$L15="Kirsch sand"</formula>
    </cfRule>
  </conditionalFormatting>
  <conditionalFormatting sqref="AO16">
    <cfRule type="expression" dxfId="415" priority="10">
      <formula>$L16="API sand"</formula>
    </cfRule>
  </conditionalFormatting>
  <conditionalFormatting sqref="AO16">
    <cfRule type="expression" dxfId="414" priority="9">
      <formula>$L16="Kirsch sand"</formula>
    </cfRule>
  </conditionalFormatting>
  <conditionalFormatting sqref="AO17">
    <cfRule type="expression" dxfId="413" priority="8">
      <formula>$L17="API sand"</formula>
    </cfRule>
  </conditionalFormatting>
  <conditionalFormatting sqref="AO17">
    <cfRule type="expression" dxfId="412" priority="7">
      <formula>$L17="Kirsch sand"</formula>
    </cfRule>
  </conditionalFormatting>
  <conditionalFormatting sqref="AC14">
    <cfRule type="expression" dxfId="411" priority="4">
      <formula>$L14="Stiff clay w/o free water"</formula>
    </cfRule>
    <cfRule type="expression" dxfId="410" priority="6">
      <formula>$L14="API clay"</formula>
    </cfRule>
  </conditionalFormatting>
  <conditionalFormatting sqref="AC14">
    <cfRule type="expression" dxfId="409" priority="5">
      <formula>$L14="Kirsch soft clay"</formula>
    </cfRule>
  </conditionalFormatting>
  <conditionalFormatting sqref="AC14">
    <cfRule type="expression" dxfId="408" priority="3">
      <formula>$L14="Kirsch stiff clay"</formula>
    </cfRule>
  </conditionalFormatting>
  <conditionalFormatting sqref="AC14">
    <cfRule type="expression" dxfId="407" priority="2">
      <formula>$L14="Reese stiff clay"</formula>
    </cfRule>
  </conditionalFormatting>
  <conditionalFormatting sqref="AC14">
    <cfRule type="expression" dxfId="406" priority="1">
      <formula>$L14="PISA clay"</formula>
    </cfRule>
  </conditionalFormatting>
  <dataValidations count="3">
    <dataValidation type="list" showInputMessage="1" showErrorMessage="1" sqref="L6:L255" xr:uid="{9F71E3B4-8AE2-4C62-AD88-C9F2156BFB9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3E06DCE-BD7A-4D49-AACD-64506B18A25D}">
      <formula1>"Zero soil,API sand,API clay"</formula1>
    </dataValidation>
    <dataValidation type="list" showInputMessage="1" showErrorMessage="1" sqref="M18:M36" xr:uid="{08DB5443-DFE0-4C87-A807-23C8B8B9E73B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5BC2-02FA-459E-9AF9-2569DA9B0DC1}">
  <sheetPr>
    <tabColor theme="2"/>
  </sheetPr>
  <dimension ref="A1:AO255"/>
  <sheetViews>
    <sheetView topLeftCell="J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89"/>
      <c r="S3" s="89"/>
      <c r="T3" s="73"/>
      <c r="U3" s="89"/>
      <c r="V3" s="89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9.0500000000000007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79660</v>
      </c>
      <c r="AD7" s="51">
        <v>9661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35</v>
      </c>
      <c r="R8" s="50">
        <f t="shared" ref="R8:R10" si="2">Q8-5</f>
        <v>30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95.999999999999972</v>
      </c>
      <c r="AA8" s="53"/>
      <c r="AB8" s="50">
        <f t="shared" ref="AB8:AB10" si="3">VLOOKUP(R8,$AE$39:$AG$59,3)</f>
        <v>9600</v>
      </c>
      <c r="AC8" s="51"/>
      <c r="AD8" s="51"/>
      <c r="AE8" s="51"/>
      <c r="AF8" s="51"/>
      <c r="AG8" s="51"/>
      <c r="AH8" s="51"/>
      <c r="AI8" s="51"/>
      <c r="AJ8" s="50">
        <f t="shared" si="1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130900</v>
      </c>
      <c r="AD9" s="51">
        <v>3491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si="2"/>
        <v>29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92.999999999999972</v>
      </c>
      <c r="AA10" s="53"/>
      <c r="AB10" s="50">
        <f t="shared" si="3"/>
        <v>8640</v>
      </c>
      <c r="AC10" s="51"/>
      <c r="AD10" s="51"/>
      <c r="AE10" s="51"/>
      <c r="AF10" s="51"/>
      <c r="AG10" s="51"/>
      <c r="AH10" s="51"/>
      <c r="AI10" s="51"/>
      <c r="AJ10" s="50">
        <f t="shared" si="1"/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405" priority="202">
      <formula>$L6="API sand"</formula>
    </cfRule>
  </conditionalFormatting>
  <conditionalFormatting sqref="R18:S20 R29:S36 S21:S28 AD21:AD28 AB18:AB35 AK6:AL14 N6:N14">
    <cfRule type="expression" dxfId="404" priority="201">
      <formula>$M6="API sand"</formula>
    </cfRule>
  </conditionalFormatting>
  <conditionalFormatting sqref="R18:T20 R29:T36 S21:T28 AD21:AD28 AB18:AB35 AK6:AL14 N6:N14">
    <cfRule type="expression" dxfId="403" priority="200">
      <formula>$M6="API clay"</formula>
    </cfRule>
  </conditionalFormatting>
  <conditionalFormatting sqref="U18:W36 AM6:AN14 N6:P14 AC6:AI13 AA6:AA14 U6:V14">
    <cfRule type="expression" dxfId="402" priority="197">
      <formula>$L6="Stiff clay w/o free water"</formula>
    </cfRule>
    <cfRule type="expression" dxfId="401" priority="199">
      <formula>$L6="API clay"</formula>
    </cfRule>
  </conditionalFormatting>
  <conditionalFormatting sqref="U18:Y36 AM6:AN14 N6:P14 AC6:AI13 AA6:AA14 U6:V14">
    <cfRule type="expression" dxfId="400" priority="198">
      <formula>$L6="Kirsch soft clay"</formula>
    </cfRule>
  </conditionalFormatting>
  <conditionalFormatting sqref="U18:Y36 AM6:AN14 N6:P14 AC6:AI13 AA6:AA14 U6:V14">
    <cfRule type="expression" dxfId="399" priority="196">
      <formula>$L6="Kirsch stiff clay"</formula>
    </cfRule>
  </conditionalFormatting>
  <conditionalFormatting sqref="W10:Y13 N6:N14 AM6:AO14 S10:T13 Q6:R14 Z6:Z15 AJ6:AJ15 AB6:AB15">
    <cfRule type="expression" dxfId="398" priority="195">
      <formula>$L6="Kirsch sand"</formula>
    </cfRule>
  </conditionalFormatting>
  <conditionalFormatting sqref="AC18:AI18 AC19:AD19 AI19 AM6:AN14 N6:N14">
    <cfRule type="expression" dxfId="397" priority="194">
      <formula>$L6="Modified Weak rock"</formula>
    </cfRule>
  </conditionalFormatting>
  <conditionalFormatting sqref="U18:V36 AM6:AN14 N6:P14 AC6:AI13 AA6:AA14 U6:V14">
    <cfRule type="expression" dxfId="396" priority="193">
      <formula>$L6="Reese stiff clay"</formula>
    </cfRule>
  </conditionalFormatting>
  <conditionalFormatting sqref="N18:N36 Q18:Q36 AM18:AN36">
    <cfRule type="expression" dxfId="395" priority="192">
      <formula>$L18="API sand"</formula>
    </cfRule>
  </conditionalFormatting>
  <conditionalFormatting sqref="N18:N36 AB36 AJ18:AL36 Z18:Z36">
    <cfRule type="expression" dxfId="394" priority="191">
      <formula>$M18="API sand"</formula>
    </cfRule>
  </conditionalFormatting>
  <conditionalFormatting sqref="Z36:AB36 AK18:AL36 N18:N36 Z18:AA35">
    <cfRule type="expression" dxfId="393" priority="190">
      <formula>$M18="API clay"</formula>
    </cfRule>
  </conditionalFormatting>
  <conditionalFormatting sqref="N18:P18 AM18:AN36 N29:P36 N19:N28 P19:P28">
    <cfRule type="expression" dxfId="392" priority="187">
      <formula>$L18="Stiff clay w/o free water"</formula>
    </cfRule>
    <cfRule type="expression" dxfId="391" priority="189">
      <formula>$L18="API clay"</formula>
    </cfRule>
  </conditionalFormatting>
  <conditionalFormatting sqref="N18:P18 AM18:AN36 N29:P36 N19:N28 P19:P28">
    <cfRule type="expression" dxfId="390" priority="188">
      <formula>$L18="Kirsch soft clay"</formula>
    </cfRule>
  </conditionalFormatting>
  <conditionalFormatting sqref="N18:P18 AM18:AN36 N29:P36 N19:N28 P19:P28">
    <cfRule type="expression" dxfId="389" priority="186">
      <formula>$L18="Kirsch stiff clay"</formula>
    </cfRule>
  </conditionalFormatting>
  <conditionalFormatting sqref="N18:N36 Q18:Q36 X18:Y36 AM18:AN36">
    <cfRule type="expression" dxfId="388" priority="185">
      <formula>$L18="Kirsch sand"</formula>
    </cfRule>
  </conditionalFormatting>
  <conditionalFormatting sqref="N18:N36 AM18:AN36 AC20:AD36 AI20:AI36">
    <cfRule type="expression" dxfId="387" priority="184">
      <formula>$L18="Modified Weak rock"</formula>
    </cfRule>
  </conditionalFormatting>
  <conditionalFormatting sqref="N18:P18 AM18:AN36 N29:P36 N19:N28 P19:P28">
    <cfRule type="expression" dxfId="386" priority="183">
      <formula>$L18="Reese stiff clay"</formula>
    </cfRule>
  </conditionalFormatting>
  <conditionalFormatting sqref="AM6:AN14 N6:P14 AC6:AI13 AA6:AA14 U6:V14">
    <cfRule type="expression" dxfId="385" priority="182">
      <formula>$L6="PISA clay"</formula>
    </cfRule>
  </conditionalFormatting>
  <conditionalFormatting sqref="AM6:AN14 N6:N14">
    <cfRule type="expression" dxfId="384" priority="181">
      <formula>$L6="PISA sand"</formula>
    </cfRule>
  </conditionalFormatting>
  <conditionalFormatting sqref="O19:O21">
    <cfRule type="expression" dxfId="383" priority="180">
      <formula>$L19="API sand"</formula>
    </cfRule>
  </conditionalFormatting>
  <conditionalFormatting sqref="O19:O21">
    <cfRule type="expression" dxfId="382" priority="179">
      <formula>$L19="Kirsch sand"</formula>
    </cfRule>
  </conditionalFormatting>
  <conditionalFormatting sqref="O22:O28">
    <cfRule type="expression" dxfId="381" priority="178">
      <formula>$L22="API sand"</formula>
    </cfRule>
  </conditionalFormatting>
  <conditionalFormatting sqref="O22:O28">
    <cfRule type="expression" dxfId="380" priority="177">
      <formula>$L22="Kirsch sand"</formula>
    </cfRule>
  </conditionalFormatting>
  <conditionalFormatting sqref="S6:T9 W6:Y9">
    <cfRule type="expression" dxfId="379" priority="176">
      <formula>$L6="API sand"</formula>
    </cfRule>
  </conditionalFormatting>
  <conditionalFormatting sqref="S6:T9 W6:Y9">
    <cfRule type="expression" dxfId="378" priority="175">
      <formula>$L6="Kirsch sand"</formula>
    </cfRule>
  </conditionalFormatting>
  <conditionalFormatting sqref="AE37:AH37">
    <cfRule type="expression" dxfId="377" priority="203">
      <formula>$L19="Modified Weak rock"</formula>
    </cfRule>
  </conditionalFormatting>
  <conditionalFormatting sqref="S14:T14 W14:Y14">
    <cfRule type="expression" dxfId="376" priority="174">
      <formula>$L14="API sand"</formula>
    </cfRule>
  </conditionalFormatting>
  <conditionalFormatting sqref="S14:T14 W14:Y14">
    <cfRule type="expression" dxfId="375" priority="173">
      <formula>$L14="Kirsch sand"</formula>
    </cfRule>
  </conditionalFormatting>
  <conditionalFormatting sqref="AD14:AI14">
    <cfRule type="expression" dxfId="374" priority="170">
      <formula>$L14="Stiff clay w/o free water"</formula>
    </cfRule>
    <cfRule type="expression" dxfId="373" priority="172">
      <formula>$L14="API clay"</formula>
    </cfRule>
  </conditionalFormatting>
  <conditionalFormatting sqref="AD14:AI14">
    <cfRule type="expression" dxfId="372" priority="171">
      <formula>$L14="Kirsch soft clay"</formula>
    </cfRule>
  </conditionalFormatting>
  <conditionalFormatting sqref="AD14:AI14">
    <cfRule type="expression" dxfId="371" priority="169">
      <formula>$L14="Kirsch stiff clay"</formula>
    </cfRule>
  </conditionalFormatting>
  <conditionalFormatting sqref="AD14:AI14">
    <cfRule type="expression" dxfId="370" priority="168">
      <formula>$L14="Reese stiff clay"</formula>
    </cfRule>
  </conditionalFormatting>
  <conditionalFormatting sqref="AD14:AI14">
    <cfRule type="expression" dxfId="369" priority="167">
      <formula>$L14="PISA clay"</formula>
    </cfRule>
  </conditionalFormatting>
  <conditionalFormatting sqref="AM15:AN15">
    <cfRule type="expression" dxfId="368" priority="166">
      <formula>$L15="API sand"</formula>
    </cfRule>
  </conditionalFormatting>
  <conditionalFormatting sqref="AK15:AL15">
    <cfRule type="expression" dxfId="367" priority="165">
      <formula>$M15="API sand"</formula>
    </cfRule>
  </conditionalFormatting>
  <conditionalFormatting sqref="AK15:AL15">
    <cfRule type="expression" dxfId="366" priority="164">
      <formula>$M15="API clay"</formula>
    </cfRule>
  </conditionalFormatting>
  <conditionalFormatting sqref="AM15:AN15">
    <cfRule type="expression" dxfId="365" priority="161">
      <formula>$L15="Stiff clay w/o free water"</formula>
    </cfRule>
    <cfRule type="expression" dxfId="364" priority="163">
      <formula>$L15="API clay"</formula>
    </cfRule>
  </conditionalFormatting>
  <conditionalFormatting sqref="AM15:AN15">
    <cfRule type="expression" dxfId="363" priority="162">
      <formula>$L15="Kirsch soft clay"</formula>
    </cfRule>
  </conditionalFormatting>
  <conditionalFormatting sqref="AM15:AN15">
    <cfRule type="expression" dxfId="362" priority="160">
      <formula>$L15="Kirsch stiff clay"</formula>
    </cfRule>
  </conditionalFormatting>
  <conditionalFormatting sqref="AM15:AN15">
    <cfRule type="expression" dxfId="361" priority="159">
      <formula>$L15="Kirsch sand"</formula>
    </cfRule>
  </conditionalFormatting>
  <conditionalFormatting sqref="AM15:AN15">
    <cfRule type="expression" dxfId="360" priority="158">
      <formula>$L15="Modified Weak rock"</formula>
    </cfRule>
  </conditionalFormatting>
  <conditionalFormatting sqref="AM15:AN15">
    <cfRule type="expression" dxfId="359" priority="157">
      <formula>$L15="Reese stiff clay"</formula>
    </cfRule>
  </conditionalFormatting>
  <conditionalFormatting sqref="AM15:AN15">
    <cfRule type="expression" dxfId="358" priority="156">
      <formula>$L15="PISA clay"</formula>
    </cfRule>
  </conditionalFormatting>
  <conditionalFormatting sqref="AM15:AN15">
    <cfRule type="expression" dxfId="357" priority="155">
      <formula>$L15="PISA sand"</formula>
    </cfRule>
  </conditionalFormatting>
  <conditionalFormatting sqref="N15 Q15 S15:T15 W15 Y15">
    <cfRule type="expression" dxfId="356" priority="154">
      <formula>$L15="API sand"</formula>
    </cfRule>
  </conditionalFormatting>
  <conditionalFormatting sqref="N15">
    <cfRule type="expression" dxfId="355" priority="153">
      <formula>$M15="API sand"</formula>
    </cfRule>
  </conditionalFormatting>
  <conditionalFormatting sqref="N15">
    <cfRule type="expression" dxfId="354" priority="152">
      <formula>$M15="API clay"</formula>
    </cfRule>
  </conditionalFormatting>
  <conditionalFormatting sqref="N15:P15">
    <cfRule type="expression" dxfId="353" priority="149">
      <formula>$L15="Stiff clay w/o free water"</formula>
    </cfRule>
    <cfRule type="expression" dxfId="352" priority="151">
      <formula>$L15="API clay"</formula>
    </cfRule>
  </conditionalFormatting>
  <conditionalFormatting sqref="N15:P15">
    <cfRule type="expression" dxfId="351" priority="150">
      <formula>$L15="Kirsch soft clay"</formula>
    </cfRule>
  </conditionalFormatting>
  <conditionalFormatting sqref="N15:P15">
    <cfRule type="expression" dxfId="350" priority="148">
      <formula>$L15="Kirsch stiff clay"</formula>
    </cfRule>
  </conditionalFormatting>
  <conditionalFormatting sqref="N15 Q15 S15:T15 W15 Y15">
    <cfRule type="expression" dxfId="349" priority="147">
      <formula>$L15="Kirsch sand"</formula>
    </cfRule>
  </conditionalFormatting>
  <conditionalFormatting sqref="N15">
    <cfRule type="expression" dxfId="348" priority="146">
      <formula>$L15="Modified Weak rock"</formula>
    </cfRule>
  </conditionalFormatting>
  <conditionalFormatting sqref="N15:P15">
    <cfRule type="expression" dxfId="347" priority="145">
      <formula>$L15="Reese stiff clay"</formula>
    </cfRule>
  </conditionalFormatting>
  <conditionalFormatting sqref="N15:P15">
    <cfRule type="expression" dxfId="346" priority="144">
      <formula>$L15="PISA clay"</formula>
    </cfRule>
  </conditionalFormatting>
  <conditionalFormatting sqref="N15">
    <cfRule type="expression" dxfId="345" priority="143">
      <formula>$L15="PISA sand"</formula>
    </cfRule>
  </conditionalFormatting>
  <conditionalFormatting sqref="R15">
    <cfRule type="expression" dxfId="344" priority="142">
      <formula>$L15="API sand"</formula>
    </cfRule>
  </conditionalFormatting>
  <conditionalFormatting sqref="R15">
    <cfRule type="expression" dxfId="343" priority="141">
      <formula>$L15="Kirsch sand"</formula>
    </cfRule>
  </conditionalFormatting>
  <conditionalFormatting sqref="AD15:AI15">
    <cfRule type="expression" dxfId="342" priority="138">
      <formula>$L15="Stiff clay w/o free water"</formula>
    </cfRule>
    <cfRule type="expression" dxfId="341" priority="140">
      <formula>$L15="API clay"</formula>
    </cfRule>
  </conditionalFormatting>
  <conditionalFormatting sqref="AD15:AI15">
    <cfRule type="expression" dxfId="340" priority="139">
      <formula>$L15="Kirsch soft clay"</formula>
    </cfRule>
  </conditionalFormatting>
  <conditionalFormatting sqref="AD15:AI15">
    <cfRule type="expression" dxfId="339" priority="137">
      <formula>$L15="Kirsch stiff clay"</formula>
    </cfRule>
  </conditionalFormatting>
  <conditionalFormatting sqref="AD15:AI15">
    <cfRule type="expression" dxfId="338" priority="136">
      <formula>$L15="Reese stiff clay"</formula>
    </cfRule>
  </conditionalFormatting>
  <conditionalFormatting sqref="AD15:AI15">
    <cfRule type="expression" dxfId="337" priority="135">
      <formula>$L15="PISA clay"</formula>
    </cfRule>
  </conditionalFormatting>
  <conditionalFormatting sqref="AA15">
    <cfRule type="expression" dxfId="336" priority="132">
      <formula>$L15="Stiff clay w/o free water"</formula>
    </cfRule>
    <cfRule type="expression" dxfId="335" priority="134">
      <formula>$L15="API clay"</formula>
    </cfRule>
  </conditionalFormatting>
  <conditionalFormatting sqref="AA15">
    <cfRule type="expression" dxfId="334" priority="133">
      <formula>$L15="Kirsch soft clay"</formula>
    </cfRule>
  </conditionalFormatting>
  <conditionalFormatting sqref="AA15">
    <cfRule type="expression" dxfId="333" priority="131">
      <formula>$L15="Kirsch stiff clay"</formula>
    </cfRule>
  </conditionalFormatting>
  <conditionalFormatting sqref="AA15">
    <cfRule type="expression" dxfId="332" priority="130">
      <formula>$L15="Reese stiff clay"</formula>
    </cfRule>
  </conditionalFormatting>
  <conditionalFormatting sqref="AA15">
    <cfRule type="expression" dxfId="331" priority="129">
      <formula>$L15="PISA clay"</formula>
    </cfRule>
  </conditionalFormatting>
  <conditionalFormatting sqref="AC15">
    <cfRule type="expression" dxfId="330" priority="126">
      <formula>$L15="Stiff clay w/o free water"</formula>
    </cfRule>
    <cfRule type="expression" dxfId="329" priority="128">
      <formula>$L15="API clay"</formula>
    </cfRule>
  </conditionalFormatting>
  <conditionalFormatting sqref="AC15">
    <cfRule type="expression" dxfId="328" priority="127">
      <formula>$L15="Kirsch soft clay"</formula>
    </cfRule>
  </conditionalFormatting>
  <conditionalFormatting sqref="AC15">
    <cfRule type="expression" dxfId="327" priority="125">
      <formula>$L15="Kirsch stiff clay"</formula>
    </cfRule>
  </conditionalFormatting>
  <conditionalFormatting sqref="AC15">
    <cfRule type="expression" dxfId="326" priority="124">
      <formula>$L15="Reese stiff clay"</formula>
    </cfRule>
  </conditionalFormatting>
  <conditionalFormatting sqref="AC15">
    <cfRule type="expression" dxfId="325" priority="123">
      <formula>$L15="PISA clay"</formula>
    </cfRule>
  </conditionalFormatting>
  <conditionalFormatting sqref="X15">
    <cfRule type="expression" dxfId="324" priority="122">
      <formula>$L15="API sand"</formula>
    </cfRule>
  </conditionalFormatting>
  <conditionalFormatting sqref="X15">
    <cfRule type="expression" dxfId="323" priority="121">
      <formula>$L15="Kirsch sand"</formula>
    </cfRule>
  </conditionalFormatting>
  <conditionalFormatting sqref="AM16:AN16">
    <cfRule type="expression" dxfId="322" priority="120">
      <formula>$L16="API sand"</formula>
    </cfRule>
  </conditionalFormatting>
  <conditionalFormatting sqref="AK16:AL16">
    <cfRule type="expression" dxfId="321" priority="119">
      <formula>$M16="API sand"</formula>
    </cfRule>
  </conditionalFormatting>
  <conditionalFormatting sqref="AK16:AL16">
    <cfRule type="expression" dxfId="320" priority="118">
      <formula>$M16="API clay"</formula>
    </cfRule>
  </conditionalFormatting>
  <conditionalFormatting sqref="AM16:AN16">
    <cfRule type="expression" dxfId="319" priority="115">
      <formula>$L16="Stiff clay w/o free water"</formula>
    </cfRule>
    <cfRule type="expression" dxfId="318" priority="117">
      <formula>$L16="API clay"</formula>
    </cfRule>
  </conditionalFormatting>
  <conditionalFormatting sqref="AM16:AN16">
    <cfRule type="expression" dxfId="317" priority="116">
      <formula>$L16="Kirsch soft clay"</formula>
    </cfRule>
  </conditionalFormatting>
  <conditionalFormatting sqref="AM16:AN16">
    <cfRule type="expression" dxfId="316" priority="114">
      <formula>$L16="Kirsch stiff clay"</formula>
    </cfRule>
  </conditionalFormatting>
  <conditionalFormatting sqref="AM16:AN16">
    <cfRule type="expression" dxfId="315" priority="113">
      <formula>$L16="Kirsch sand"</formula>
    </cfRule>
  </conditionalFormatting>
  <conditionalFormatting sqref="AM16:AN16">
    <cfRule type="expression" dxfId="314" priority="112">
      <formula>$L16="Modified Weak rock"</formula>
    </cfRule>
  </conditionalFormatting>
  <conditionalFormatting sqref="AM16:AN16">
    <cfRule type="expression" dxfId="313" priority="111">
      <formula>$L16="Reese stiff clay"</formula>
    </cfRule>
  </conditionalFormatting>
  <conditionalFormatting sqref="AM16:AN16">
    <cfRule type="expression" dxfId="312" priority="110">
      <formula>$L16="PISA clay"</formula>
    </cfRule>
  </conditionalFormatting>
  <conditionalFormatting sqref="AM16:AN16">
    <cfRule type="expression" dxfId="311" priority="109">
      <formula>$L16="PISA sand"</formula>
    </cfRule>
  </conditionalFormatting>
  <conditionalFormatting sqref="N16 Q16 S16:T16 W16:Y16">
    <cfRule type="expression" dxfId="310" priority="108">
      <formula>$L16="API sand"</formula>
    </cfRule>
  </conditionalFormatting>
  <conditionalFormatting sqref="N16">
    <cfRule type="expression" dxfId="309" priority="107">
      <formula>$M16="API sand"</formula>
    </cfRule>
  </conditionalFormatting>
  <conditionalFormatting sqref="N16">
    <cfRule type="expression" dxfId="308" priority="106">
      <formula>$M16="API clay"</formula>
    </cfRule>
  </conditionalFormatting>
  <conditionalFormatting sqref="N16:P16">
    <cfRule type="expression" dxfId="307" priority="103">
      <formula>$L16="Stiff clay w/o free water"</formula>
    </cfRule>
    <cfRule type="expression" dxfId="306" priority="105">
      <formula>$L16="API clay"</formula>
    </cfRule>
  </conditionalFormatting>
  <conditionalFormatting sqref="N16:P16">
    <cfRule type="expression" dxfId="305" priority="104">
      <formula>$L16="Kirsch soft clay"</formula>
    </cfRule>
  </conditionalFormatting>
  <conditionalFormatting sqref="N16:P16">
    <cfRule type="expression" dxfId="304" priority="102">
      <formula>$L16="Kirsch stiff clay"</formula>
    </cfRule>
  </conditionalFormatting>
  <conditionalFormatting sqref="N16 Q16 S16:T16 W16:Y16">
    <cfRule type="expression" dxfId="303" priority="101">
      <formula>$L16="Kirsch sand"</formula>
    </cfRule>
  </conditionalFormatting>
  <conditionalFormatting sqref="N16">
    <cfRule type="expression" dxfId="302" priority="100">
      <formula>$L16="Modified Weak rock"</formula>
    </cfRule>
  </conditionalFormatting>
  <conditionalFormatting sqref="N16:P16">
    <cfRule type="expression" dxfId="301" priority="99">
      <formula>$L16="Reese stiff clay"</formula>
    </cfRule>
  </conditionalFormatting>
  <conditionalFormatting sqref="N16:P16">
    <cfRule type="expression" dxfId="300" priority="98">
      <formula>$L16="PISA clay"</formula>
    </cfRule>
  </conditionalFormatting>
  <conditionalFormatting sqref="N16">
    <cfRule type="expression" dxfId="299" priority="97">
      <formula>$L16="PISA sand"</formula>
    </cfRule>
  </conditionalFormatting>
  <conditionalFormatting sqref="R16">
    <cfRule type="expression" dxfId="298" priority="96">
      <formula>$L16="API sand"</formula>
    </cfRule>
  </conditionalFormatting>
  <conditionalFormatting sqref="R16">
    <cfRule type="expression" dxfId="297" priority="95">
      <formula>$L16="Kirsch sand"</formula>
    </cfRule>
  </conditionalFormatting>
  <conditionalFormatting sqref="AC16:AI16">
    <cfRule type="expression" dxfId="296" priority="92">
      <formula>$L16="Stiff clay w/o free water"</formula>
    </cfRule>
    <cfRule type="expression" dxfId="295" priority="94">
      <formula>$L16="API clay"</formula>
    </cfRule>
  </conditionalFormatting>
  <conditionalFormatting sqref="AC16:AI16">
    <cfRule type="expression" dxfId="294" priority="93">
      <formula>$L16="Kirsch soft clay"</formula>
    </cfRule>
  </conditionalFormatting>
  <conditionalFormatting sqref="AC16:AI16">
    <cfRule type="expression" dxfId="293" priority="91">
      <formula>$L16="Kirsch stiff clay"</formula>
    </cfRule>
  </conditionalFormatting>
  <conditionalFormatting sqref="AC16:AI16">
    <cfRule type="expression" dxfId="292" priority="90">
      <formula>$L16="Reese stiff clay"</formula>
    </cfRule>
  </conditionalFormatting>
  <conditionalFormatting sqref="AC16:AI16">
    <cfRule type="expression" dxfId="291" priority="89">
      <formula>$L16="PISA clay"</formula>
    </cfRule>
  </conditionalFormatting>
  <conditionalFormatting sqref="AA16">
    <cfRule type="expression" dxfId="290" priority="86">
      <formula>$L16="Stiff clay w/o free water"</formula>
    </cfRule>
    <cfRule type="expression" dxfId="289" priority="88">
      <formula>$L16="API clay"</formula>
    </cfRule>
  </conditionalFormatting>
  <conditionalFormatting sqref="AA16">
    <cfRule type="expression" dxfId="288" priority="87">
      <formula>$L16="Kirsch soft clay"</formula>
    </cfRule>
  </conditionalFormatting>
  <conditionalFormatting sqref="AA16">
    <cfRule type="expression" dxfId="287" priority="85">
      <formula>$L16="Kirsch stiff clay"</formula>
    </cfRule>
  </conditionalFormatting>
  <conditionalFormatting sqref="AA16">
    <cfRule type="expression" dxfId="286" priority="84">
      <formula>$L16="Reese stiff clay"</formula>
    </cfRule>
  </conditionalFormatting>
  <conditionalFormatting sqref="AA16">
    <cfRule type="expression" dxfId="285" priority="83">
      <formula>$L16="PISA clay"</formula>
    </cfRule>
  </conditionalFormatting>
  <conditionalFormatting sqref="AM17:AN17">
    <cfRule type="expression" dxfId="284" priority="82">
      <formula>$L17="API sand"</formula>
    </cfRule>
  </conditionalFormatting>
  <conditionalFormatting sqref="AK17:AL17">
    <cfRule type="expression" dxfId="283" priority="81">
      <formula>$M17="API sand"</formula>
    </cfRule>
  </conditionalFormatting>
  <conditionalFormatting sqref="AK17:AL17">
    <cfRule type="expression" dxfId="282" priority="80">
      <formula>$M17="API clay"</formula>
    </cfRule>
  </conditionalFormatting>
  <conditionalFormatting sqref="AM17:AN17">
    <cfRule type="expression" dxfId="281" priority="77">
      <formula>$L17="Stiff clay w/o free water"</formula>
    </cfRule>
    <cfRule type="expression" dxfId="280" priority="79">
      <formula>$L17="API clay"</formula>
    </cfRule>
  </conditionalFormatting>
  <conditionalFormatting sqref="AM17:AN17">
    <cfRule type="expression" dxfId="279" priority="78">
      <formula>$L17="Kirsch soft clay"</formula>
    </cfRule>
  </conditionalFormatting>
  <conditionalFormatting sqref="AM17:AN17">
    <cfRule type="expression" dxfId="278" priority="76">
      <formula>$L17="Kirsch stiff clay"</formula>
    </cfRule>
  </conditionalFormatting>
  <conditionalFormatting sqref="AM17:AN17">
    <cfRule type="expression" dxfId="277" priority="75">
      <formula>$L17="Kirsch sand"</formula>
    </cfRule>
  </conditionalFormatting>
  <conditionalFormatting sqref="AM17:AN17">
    <cfRule type="expression" dxfId="276" priority="74">
      <formula>$L17="Modified Weak rock"</formula>
    </cfRule>
  </conditionalFormatting>
  <conditionalFormatting sqref="AM17:AN17">
    <cfRule type="expression" dxfId="275" priority="73">
      <formula>$L17="Reese stiff clay"</formula>
    </cfRule>
  </conditionalFormatting>
  <conditionalFormatting sqref="AM17:AN17">
    <cfRule type="expression" dxfId="274" priority="72">
      <formula>$L17="PISA clay"</formula>
    </cfRule>
  </conditionalFormatting>
  <conditionalFormatting sqref="AM17:AN17">
    <cfRule type="expression" dxfId="273" priority="71">
      <formula>$L17="PISA sand"</formula>
    </cfRule>
  </conditionalFormatting>
  <conditionalFormatting sqref="N17 Q17 S17:T17 W17 Y17">
    <cfRule type="expression" dxfId="272" priority="70">
      <formula>$L17="API sand"</formula>
    </cfRule>
  </conditionalFormatting>
  <conditionalFormatting sqref="N17">
    <cfRule type="expression" dxfId="271" priority="69">
      <formula>$M17="API sand"</formula>
    </cfRule>
  </conditionalFormatting>
  <conditionalFormatting sqref="N17">
    <cfRule type="expression" dxfId="270" priority="68">
      <formula>$M17="API clay"</formula>
    </cfRule>
  </conditionalFormatting>
  <conditionalFormatting sqref="N17:P17">
    <cfRule type="expression" dxfId="269" priority="65">
      <formula>$L17="Stiff clay w/o free water"</formula>
    </cfRule>
    <cfRule type="expression" dxfId="268" priority="67">
      <formula>$L17="API clay"</formula>
    </cfRule>
  </conditionalFormatting>
  <conditionalFormatting sqref="N17:P17">
    <cfRule type="expression" dxfId="267" priority="66">
      <formula>$L17="Kirsch soft clay"</formula>
    </cfRule>
  </conditionalFormatting>
  <conditionalFormatting sqref="N17:P17">
    <cfRule type="expression" dxfId="266" priority="64">
      <formula>$L17="Kirsch stiff clay"</formula>
    </cfRule>
  </conditionalFormatting>
  <conditionalFormatting sqref="N17 Q17 S17:T17 W17 Y17">
    <cfRule type="expression" dxfId="265" priority="63">
      <formula>$L17="Kirsch sand"</formula>
    </cfRule>
  </conditionalFormatting>
  <conditionalFormatting sqref="N17">
    <cfRule type="expression" dxfId="264" priority="62">
      <formula>$L17="Modified Weak rock"</formula>
    </cfRule>
  </conditionalFormatting>
  <conditionalFormatting sqref="N17:P17">
    <cfRule type="expression" dxfId="263" priority="61">
      <formula>$L17="Reese stiff clay"</formula>
    </cfRule>
  </conditionalFormatting>
  <conditionalFormatting sqref="N17:P17">
    <cfRule type="expression" dxfId="262" priority="60">
      <formula>$L17="PISA clay"</formula>
    </cfRule>
  </conditionalFormatting>
  <conditionalFormatting sqref="N17">
    <cfRule type="expression" dxfId="261" priority="59">
      <formula>$L17="PISA sand"</formula>
    </cfRule>
  </conditionalFormatting>
  <conditionalFormatting sqref="R17">
    <cfRule type="expression" dxfId="260" priority="58">
      <formula>$L17="API sand"</formula>
    </cfRule>
  </conditionalFormatting>
  <conditionalFormatting sqref="R17">
    <cfRule type="expression" dxfId="259" priority="57">
      <formula>$L17="Kirsch sand"</formula>
    </cfRule>
  </conditionalFormatting>
  <conditionalFormatting sqref="AD17:AI17">
    <cfRule type="expression" dxfId="258" priority="54">
      <formula>$L17="Stiff clay w/o free water"</formula>
    </cfRule>
    <cfRule type="expression" dxfId="257" priority="56">
      <formula>$L17="API clay"</formula>
    </cfRule>
  </conditionalFormatting>
  <conditionalFormatting sqref="AD17:AI17">
    <cfRule type="expression" dxfId="256" priority="55">
      <formula>$L17="Kirsch soft clay"</formula>
    </cfRule>
  </conditionalFormatting>
  <conditionalFormatting sqref="AD17:AI17">
    <cfRule type="expression" dxfId="255" priority="53">
      <formula>$L17="Kirsch stiff clay"</formula>
    </cfRule>
  </conditionalFormatting>
  <conditionalFormatting sqref="AD17:AI17">
    <cfRule type="expression" dxfId="254" priority="52">
      <formula>$L17="Reese stiff clay"</formula>
    </cfRule>
  </conditionalFormatting>
  <conditionalFormatting sqref="AD17:AI17">
    <cfRule type="expression" dxfId="253" priority="51">
      <formula>$L17="PISA clay"</formula>
    </cfRule>
  </conditionalFormatting>
  <conditionalFormatting sqref="AA17">
    <cfRule type="expression" dxfId="252" priority="48">
      <formula>$L17="Stiff clay w/o free water"</formula>
    </cfRule>
    <cfRule type="expression" dxfId="251" priority="50">
      <formula>$L17="API clay"</formula>
    </cfRule>
  </conditionalFormatting>
  <conditionalFormatting sqref="AA17">
    <cfRule type="expression" dxfId="250" priority="49">
      <formula>$L17="Kirsch soft clay"</formula>
    </cfRule>
  </conditionalFormatting>
  <conditionalFormatting sqref="AA17">
    <cfRule type="expression" dxfId="249" priority="47">
      <formula>$L17="Kirsch stiff clay"</formula>
    </cfRule>
  </conditionalFormatting>
  <conditionalFormatting sqref="AA17">
    <cfRule type="expression" dxfId="248" priority="46">
      <formula>$L17="Reese stiff clay"</formula>
    </cfRule>
  </conditionalFormatting>
  <conditionalFormatting sqref="AA17">
    <cfRule type="expression" dxfId="247" priority="45">
      <formula>$L17="PISA clay"</formula>
    </cfRule>
  </conditionalFormatting>
  <conditionalFormatting sqref="AC17">
    <cfRule type="expression" dxfId="246" priority="42">
      <formula>$L17="Stiff clay w/o free water"</formula>
    </cfRule>
    <cfRule type="expression" dxfId="245" priority="44">
      <formula>$L17="API clay"</formula>
    </cfRule>
  </conditionalFormatting>
  <conditionalFormatting sqref="AC17">
    <cfRule type="expression" dxfId="244" priority="43">
      <formula>$L17="Kirsch soft clay"</formula>
    </cfRule>
  </conditionalFormatting>
  <conditionalFormatting sqref="AC17">
    <cfRule type="expression" dxfId="243" priority="41">
      <formula>$L17="Kirsch stiff clay"</formula>
    </cfRule>
  </conditionalFormatting>
  <conditionalFormatting sqref="AC17">
    <cfRule type="expression" dxfId="242" priority="40">
      <formula>$L17="Reese stiff clay"</formula>
    </cfRule>
  </conditionalFormatting>
  <conditionalFormatting sqref="AC17">
    <cfRule type="expression" dxfId="241" priority="39">
      <formula>$L17="PISA clay"</formula>
    </cfRule>
  </conditionalFormatting>
  <conditionalFormatting sqref="X17">
    <cfRule type="expression" dxfId="240" priority="38">
      <formula>$L17="API sand"</formula>
    </cfRule>
  </conditionalFormatting>
  <conditionalFormatting sqref="X17">
    <cfRule type="expression" dxfId="239" priority="37">
      <formula>$L17="Kirsch sand"</formula>
    </cfRule>
  </conditionalFormatting>
  <conditionalFormatting sqref="Z16:Z17">
    <cfRule type="expression" dxfId="238" priority="36">
      <formula>$L16="API sand"</formula>
    </cfRule>
  </conditionalFormatting>
  <conditionalFormatting sqref="Z16:Z17">
    <cfRule type="expression" dxfId="237" priority="35">
      <formula>$L16="Kirsch sand"</formula>
    </cfRule>
  </conditionalFormatting>
  <conditionalFormatting sqref="AB16:AB17">
    <cfRule type="expression" dxfId="236" priority="34">
      <formula>$L16="API sand"</formula>
    </cfRule>
  </conditionalFormatting>
  <conditionalFormatting sqref="AB16:AB17">
    <cfRule type="expression" dxfId="235" priority="33">
      <formula>$L16="Kirsch sand"</formula>
    </cfRule>
  </conditionalFormatting>
  <conditionalFormatting sqref="AJ16:AJ17">
    <cfRule type="expression" dxfId="234" priority="32">
      <formula>$L16="API sand"</formula>
    </cfRule>
  </conditionalFormatting>
  <conditionalFormatting sqref="AJ16:AJ17">
    <cfRule type="expression" dxfId="233" priority="31">
      <formula>$L16="Kirsch sand"</formula>
    </cfRule>
  </conditionalFormatting>
  <conditionalFormatting sqref="U15:V15">
    <cfRule type="expression" dxfId="232" priority="28">
      <formula>$L15="Stiff clay w/o free water"</formula>
    </cfRule>
    <cfRule type="expression" dxfId="231" priority="30">
      <formula>$L15="API clay"</formula>
    </cfRule>
  </conditionalFormatting>
  <conditionalFormatting sqref="U15:V15">
    <cfRule type="expression" dxfId="230" priority="29">
      <formula>$L15="Kirsch soft clay"</formula>
    </cfRule>
  </conditionalFormatting>
  <conditionalFormatting sqref="U15:V15">
    <cfRule type="expression" dxfId="229" priority="27">
      <formula>$L15="Kirsch stiff clay"</formula>
    </cfRule>
  </conditionalFormatting>
  <conditionalFormatting sqref="U15:V15">
    <cfRule type="expression" dxfId="228" priority="26">
      <formula>$L15="Reese stiff clay"</formula>
    </cfRule>
  </conditionalFormatting>
  <conditionalFormatting sqref="U15:V15">
    <cfRule type="expression" dxfId="227" priority="25">
      <formula>$L15="PISA clay"</formula>
    </cfRule>
  </conditionalFormatting>
  <conditionalFormatting sqref="U16:V16">
    <cfRule type="expression" dxfId="226" priority="22">
      <formula>$L16="Stiff clay w/o free water"</formula>
    </cfRule>
    <cfRule type="expression" dxfId="225" priority="24">
      <formula>$L16="API clay"</formula>
    </cfRule>
  </conditionalFormatting>
  <conditionalFormatting sqref="U16:V16">
    <cfRule type="expression" dxfId="224" priority="23">
      <formula>$L16="Kirsch soft clay"</formula>
    </cfRule>
  </conditionalFormatting>
  <conditionalFormatting sqref="U16:V16">
    <cfRule type="expression" dxfId="223" priority="21">
      <formula>$L16="Kirsch stiff clay"</formula>
    </cfRule>
  </conditionalFormatting>
  <conditionalFormatting sqref="U16:V16">
    <cfRule type="expression" dxfId="222" priority="20">
      <formula>$L16="Reese stiff clay"</formula>
    </cfRule>
  </conditionalFormatting>
  <conditionalFormatting sqref="U16:V16">
    <cfRule type="expression" dxfId="221" priority="19">
      <formula>$L16="PISA clay"</formula>
    </cfRule>
  </conditionalFormatting>
  <conditionalFormatting sqref="U17:V17">
    <cfRule type="expression" dxfId="220" priority="16">
      <formula>$L17="Stiff clay w/o free water"</formula>
    </cfRule>
    <cfRule type="expression" dxfId="219" priority="18">
      <formula>$L17="API clay"</formula>
    </cfRule>
  </conditionalFormatting>
  <conditionalFormatting sqref="U17:V17">
    <cfRule type="expression" dxfId="218" priority="17">
      <formula>$L17="Kirsch soft clay"</formula>
    </cfRule>
  </conditionalFormatting>
  <conditionalFormatting sqref="U17:V17">
    <cfRule type="expression" dxfId="217" priority="15">
      <formula>$L17="Kirsch stiff clay"</formula>
    </cfRule>
  </conditionalFormatting>
  <conditionalFormatting sqref="U17:V17">
    <cfRule type="expression" dxfId="216" priority="14">
      <formula>$L17="Reese stiff clay"</formula>
    </cfRule>
  </conditionalFormatting>
  <conditionalFormatting sqref="U17:V17">
    <cfRule type="expression" dxfId="215" priority="13">
      <formula>$L17="PISA clay"</formula>
    </cfRule>
  </conditionalFormatting>
  <conditionalFormatting sqref="AO15">
    <cfRule type="expression" dxfId="214" priority="12">
      <formula>$L15="API sand"</formula>
    </cfRule>
  </conditionalFormatting>
  <conditionalFormatting sqref="AO15">
    <cfRule type="expression" dxfId="213" priority="11">
      <formula>$L15="Kirsch sand"</formula>
    </cfRule>
  </conditionalFormatting>
  <conditionalFormatting sqref="AO16">
    <cfRule type="expression" dxfId="212" priority="10">
      <formula>$L16="API sand"</formula>
    </cfRule>
  </conditionalFormatting>
  <conditionalFormatting sqref="AO16">
    <cfRule type="expression" dxfId="211" priority="9">
      <formula>$L16="Kirsch sand"</formula>
    </cfRule>
  </conditionalFormatting>
  <conditionalFormatting sqref="AO17">
    <cfRule type="expression" dxfId="210" priority="8">
      <formula>$L17="API sand"</formula>
    </cfRule>
  </conditionalFormatting>
  <conditionalFormatting sqref="AO17">
    <cfRule type="expression" dxfId="209" priority="7">
      <formula>$L17="Kirsch sand"</formula>
    </cfRule>
  </conditionalFormatting>
  <conditionalFormatting sqref="AC14">
    <cfRule type="expression" dxfId="208" priority="4">
      <formula>$L14="Stiff clay w/o free water"</formula>
    </cfRule>
    <cfRule type="expression" dxfId="207" priority="6">
      <formula>$L14="API clay"</formula>
    </cfRule>
  </conditionalFormatting>
  <conditionalFormatting sqref="AC14">
    <cfRule type="expression" dxfId="206" priority="5">
      <formula>$L14="Kirsch soft clay"</formula>
    </cfRule>
  </conditionalFormatting>
  <conditionalFormatting sqref="AC14">
    <cfRule type="expression" dxfId="205" priority="3">
      <formula>$L14="Kirsch stiff clay"</formula>
    </cfRule>
  </conditionalFormatting>
  <conditionalFormatting sqref="AC14">
    <cfRule type="expression" dxfId="204" priority="2">
      <formula>$L14="Reese stiff clay"</formula>
    </cfRule>
  </conditionalFormatting>
  <conditionalFormatting sqref="AC14">
    <cfRule type="expression" dxfId="203" priority="1">
      <formula>$L14="PISA clay"</formula>
    </cfRule>
  </conditionalFormatting>
  <dataValidations count="3">
    <dataValidation type="list" showInputMessage="1" showErrorMessage="1" sqref="M6:M17" xr:uid="{8C2504CC-57B3-4D44-A59B-985898491C2A}">
      <formula1>"Zero soil,API sand,API clay"</formula1>
    </dataValidation>
    <dataValidation type="list" showInputMessage="1" showErrorMessage="1" sqref="L6:L255" xr:uid="{6B0A45FE-B84C-4A72-B7A0-DD3537AB9EF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CBDD82DE-2BBE-40DC-BE9E-83AEB55F601D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EC56-AD1F-4382-BFC3-F5902A822FD0}">
  <sheetPr>
    <tabColor theme="2"/>
  </sheetPr>
  <dimension ref="A1:AO255"/>
  <sheetViews>
    <sheetView topLeftCell="S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89"/>
      <c r="S3" s="89"/>
      <c r="T3" s="73"/>
      <c r="U3" s="89"/>
      <c r="V3" s="89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19.12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602400</v>
      </c>
      <c r="AD7" s="51">
        <v>28036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45</v>
      </c>
      <c r="R8" s="50">
        <f t="shared" ref="R8:R10" si="2">Q8-5</f>
        <v>40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/>
      <c r="AB8" s="50">
        <f t="shared" ref="AB8:AB10" si="3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378700</v>
      </c>
      <c r="AD9" s="51">
        <v>8300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41</v>
      </c>
      <c r="R10" s="50">
        <f t="shared" si="2"/>
        <v>36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114.99999999999996</v>
      </c>
      <c r="AA10" s="53"/>
      <c r="AB10" s="50">
        <f t="shared" si="3"/>
        <v>12000</v>
      </c>
      <c r="AC10" s="51"/>
      <c r="AD10" s="51"/>
      <c r="AE10" s="51"/>
      <c r="AF10" s="51"/>
      <c r="AG10" s="51"/>
      <c r="AH10" s="51"/>
      <c r="AI10" s="51"/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202" priority="202">
      <formula>$L6="API sand"</formula>
    </cfRule>
  </conditionalFormatting>
  <conditionalFormatting sqref="R18:S20 R29:S36 S21:S28 AD21:AD28 AB18:AB35 AK6:AL14 N6:N14">
    <cfRule type="expression" dxfId="201" priority="201">
      <formula>$M6="API sand"</formula>
    </cfRule>
  </conditionalFormatting>
  <conditionalFormatting sqref="R18:T20 R29:T36 S21:T28 AD21:AD28 AB18:AB35 AK6:AL14 N6:N14">
    <cfRule type="expression" dxfId="200" priority="200">
      <formula>$M6="API clay"</formula>
    </cfRule>
  </conditionalFormatting>
  <conditionalFormatting sqref="U18:W36 AM6:AN14 N6:P14 AC6:AI13 AA6:AA14 U6:V14">
    <cfRule type="expression" dxfId="199" priority="197">
      <formula>$L6="Stiff clay w/o free water"</formula>
    </cfRule>
    <cfRule type="expression" dxfId="198" priority="199">
      <formula>$L6="API clay"</formula>
    </cfRule>
  </conditionalFormatting>
  <conditionalFormatting sqref="U18:Y36 AM6:AN14 N6:P14 AC6:AI13 AA6:AA14 U6:V14">
    <cfRule type="expression" dxfId="197" priority="198">
      <formula>$L6="Kirsch soft clay"</formula>
    </cfRule>
  </conditionalFormatting>
  <conditionalFormatting sqref="U18:Y36 AM6:AN14 N6:P14 AC6:AI13 AA6:AA14 U6:V14">
    <cfRule type="expression" dxfId="196" priority="196">
      <formula>$L6="Kirsch stiff clay"</formula>
    </cfRule>
  </conditionalFormatting>
  <conditionalFormatting sqref="W10:Y13 N6:N14 AM6:AO14 S10:T13 Q6:R14 Z6:Z15 AJ6:AJ15 AB6:AB15">
    <cfRule type="expression" dxfId="195" priority="195">
      <formula>$L6="Kirsch sand"</formula>
    </cfRule>
  </conditionalFormatting>
  <conditionalFormatting sqref="AC18:AI18 AC19:AD19 AI19 AM6:AN14 N6:N14">
    <cfRule type="expression" dxfId="194" priority="194">
      <formula>$L6="Modified Weak rock"</formula>
    </cfRule>
  </conditionalFormatting>
  <conditionalFormatting sqref="U18:V36 AM6:AN14 N6:P14 AC6:AI13 AA6:AA14 U6:V14">
    <cfRule type="expression" dxfId="193" priority="193">
      <formula>$L6="Reese stiff clay"</formula>
    </cfRule>
  </conditionalFormatting>
  <conditionalFormatting sqref="N18:N36 Q18:Q36 AM18:AN36">
    <cfRule type="expression" dxfId="192" priority="192">
      <formula>$L18="API sand"</formula>
    </cfRule>
  </conditionalFormatting>
  <conditionalFormatting sqref="N18:N36 AB36 AJ18:AL36 Z18:Z36">
    <cfRule type="expression" dxfId="191" priority="191">
      <formula>$M18="API sand"</formula>
    </cfRule>
  </conditionalFormatting>
  <conditionalFormatting sqref="Z36:AB36 AK18:AL36 N18:N36 Z18:AA35">
    <cfRule type="expression" dxfId="190" priority="190">
      <formula>$M18="API clay"</formula>
    </cfRule>
  </conditionalFormatting>
  <conditionalFormatting sqref="N18:P18 AM18:AN36 N29:P36 N19:N28 P19:P28">
    <cfRule type="expression" dxfId="189" priority="187">
      <formula>$L18="Stiff clay w/o free water"</formula>
    </cfRule>
    <cfRule type="expression" dxfId="188" priority="189">
      <formula>$L18="API clay"</formula>
    </cfRule>
  </conditionalFormatting>
  <conditionalFormatting sqref="N18:P18 AM18:AN36 N29:P36 N19:N28 P19:P28">
    <cfRule type="expression" dxfId="187" priority="188">
      <formula>$L18="Kirsch soft clay"</formula>
    </cfRule>
  </conditionalFormatting>
  <conditionalFormatting sqref="N18:P18 AM18:AN36 N29:P36 N19:N28 P19:P28">
    <cfRule type="expression" dxfId="186" priority="186">
      <formula>$L18="Kirsch stiff clay"</formula>
    </cfRule>
  </conditionalFormatting>
  <conditionalFormatting sqref="N18:N36 Q18:Q36 X18:Y36 AM18:AN36">
    <cfRule type="expression" dxfId="185" priority="185">
      <formula>$L18="Kirsch sand"</formula>
    </cfRule>
  </conditionalFormatting>
  <conditionalFormatting sqref="N18:N36 AM18:AN36 AC20:AD36 AI20:AI36">
    <cfRule type="expression" dxfId="184" priority="184">
      <formula>$L18="Modified Weak rock"</formula>
    </cfRule>
  </conditionalFormatting>
  <conditionalFormatting sqref="N18:P18 AM18:AN36 N29:P36 N19:N28 P19:P28">
    <cfRule type="expression" dxfId="183" priority="183">
      <formula>$L18="Reese stiff clay"</formula>
    </cfRule>
  </conditionalFormatting>
  <conditionalFormatting sqref="AM6:AN14 N6:P14 AC6:AI13 AA6:AA14 U6:V14">
    <cfRule type="expression" dxfId="182" priority="182">
      <formula>$L6="PISA clay"</formula>
    </cfRule>
  </conditionalFormatting>
  <conditionalFormatting sqref="AM6:AN14 N6:N14">
    <cfRule type="expression" dxfId="181" priority="181">
      <formula>$L6="PISA sand"</formula>
    </cfRule>
  </conditionalFormatting>
  <conditionalFormatting sqref="O19:O21">
    <cfRule type="expression" dxfId="180" priority="180">
      <formula>$L19="API sand"</formula>
    </cfRule>
  </conditionalFormatting>
  <conditionalFormatting sqref="O19:O21">
    <cfRule type="expression" dxfId="179" priority="179">
      <formula>$L19="Kirsch sand"</formula>
    </cfRule>
  </conditionalFormatting>
  <conditionalFormatting sqref="O22:O28">
    <cfRule type="expression" dxfId="178" priority="178">
      <formula>$L22="API sand"</formula>
    </cfRule>
  </conditionalFormatting>
  <conditionalFormatting sqref="O22:O28">
    <cfRule type="expression" dxfId="177" priority="177">
      <formula>$L22="Kirsch sand"</formula>
    </cfRule>
  </conditionalFormatting>
  <conditionalFormatting sqref="S6:T9 W6:Y9">
    <cfRule type="expression" dxfId="176" priority="176">
      <formula>$L6="API sand"</formula>
    </cfRule>
  </conditionalFormatting>
  <conditionalFormatting sqref="S6:T9 W6:Y9">
    <cfRule type="expression" dxfId="175" priority="175">
      <formula>$L6="Kirsch sand"</formula>
    </cfRule>
  </conditionalFormatting>
  <conditionalFormatting sqref="AE37:AH37">
    <cfRule type="expression" dxfId="174" priority="203">
      <formula>$L19="Modified Weak rock"</formula>
    </cfRule>
  </conditionalFormatting>
  <conditionalFormatting sqref="S14:T14 W14:Y14">
    <cfRule type="expression" dxfId="173" priority="174">
      <formula>$L14="API sand"</formula>
    </cfRule>
  </conditionalFormatting>
  <conditionalFormatting sqref="S14:T14 W14:Y14">
    <cfRule type="expression" dxfId="172" priority="173">
      <formula>$L14="Kirsch sand"</formula>
    </cfRule>
  </conditionalFormatting>
  <conditionalFormatting sqref="AD14:AI14">
    <cfRule type="expression" dxfId="171" priority="170">
      <formula>$L14="Stiff clay w/o free water"</formula>
    </cfRule>
    <cfRule type="expression" dxfId="170" priority="172">
      <formula>$L14="API clay"</formula>
    </cfRule>
  </conditionalFormatting>
  <conditionalFormatting sqref="AD14:AI14">
    <cfRule type="expression" dxfId="169" priority="171">
      <formula>$L14="Kirsch soft clay"</formula>
    </cfRule>
  </conditionalFormatting>
  <conditionalFormatting sqref="AD14:AI14">
    <cfRule type="expression" dxfId="168" priority="169">
      <formula>$L14="Kirsch stiff clay"</formula>
    </cfRule>
  </conditionalFormatting>
  <conditionalFormatting sqref="AD14:AI14">
    <cfRule type="expression" dxfId="167" priority="168">
      <formula>$L14="Reese stiff clay"</formula>
    </cfRule>
  </conditionalFormatting>
  <conditionalFormatting sqref="AD14:AI14">
    <cfRule type="expression" dxfId="166" priority="167">
      <formula>$L14="PISA clay"</formula>
    </cfRule>
  </conditionalFormatting>
  <conditionalFormatting sqref="AM15:AN15">
    <cfRule type="expression" dxfId="165" priority="166">
      <formula>$L15="API sand"</formula>
    </cfRule>
  </conditionalFormatting>
  <conditionalFormatting sqref="AK15:AL15">
    <cfRule type="expression" dxfId="164" priority="165">
      <formula>$M15="API sand"</formula>
    </cfRule>
  </conditionalFormatting>
  <conditionalFormatting sqref="AK15:AL15">
    <cfRule type="expression" dxfId="163" priority="164">
      <formula>$M15="API clay"</formula>
    </cfRule>
  </conditionalFormatting>
  <conditionalFormatting sqref="AM15:AN15">
    <cfRule type="expression" dxfId="162" priority="161">
      <formula>$L15="Stiff clay w/o free water"</formula>
    </cfRule>
    <cfRule type="expression" dxfId="161" priority="163">
      <formula>$L15="API clay"</formula>
    </cfRule>
  </conditionalFormatting>
  <conditionalFormatting sqref="AM15:AN15">
    <cfRule type="expression" dxfId="160" priority="162">
      <formula>$L15="Kirsch soft clay"</formula>
    </cfRule>
  </conditionalFormatting>
  <conditionalFormatting sqref="AM15:AN15">
    <cfRule type="expression" dxfId="159" priority="160">
      <formula>$L15="Kirsch stiff clay"</formula>
    </cfRule>
  </conditionalFormatting>
  <conditionalFormatting sqref="AM15:AN15">
    <cfRule type="expression" dxfId="158" priority="159">
      <formula>$L15="Kirsch sand"</formula>
    </cfRule>
  </conditionalFormatting>
  <conditionalFormatting sqref="AM15:AN15">
    <cfRule type="expression" dxfId="157" priority="158">
      <formula>$L15="Modified Weak rock"</formula>
    </cfRule>
  </conditionalFormatting>
  <conditionalFormatting sqref="AM15:AN15">
    <cfRule type="expression" dxfId="156" priority="157">
      <formula>$L15="Reese stiff clay"</formula>
    </cfRule>
  </conditionalFormatting>
  <conditionalFormatting sqref="AM15:AN15">
    <cfRule type="expression" dxfId="155" priority="156">
      <formula>$L15="PISA clay"</formula>
    </cfRule>
  </conditionalFormatting>
  <conditionalFormatting sqref="AM15:AN15">
    <cfRule type="expression" dxfId="154" priority="155">
      <formula>$L15="PISA sand"</formula>
    </cfRule>
  </conditionalFormatting>
  <conditionalFormatting sqref="N15 Q15 S15:T15 W15 Y15">
    <cfRule type="expression" dxfId="153" priority="154">
      <formula>$L15="API sand"</formula>
    </cfRule>
  </conditionalFormatting>
  <conditionalFormatting sqref="N15">
    <cfRule type="expression" dxfId="152" priority="153">
      <formula>$M15="API sand"</formula>
    </cfRule>
  </conditionalFormatting>
  <conditionalFormatting sqref="N15">
    <cfRule type="expression" dxfId="151" priority="152">
      <formula>$M15="API clay"</formula>
    </cfRule>
  </conditionalFormatting>
  <conditionalFormatting sqref="N15:P15">
    <cfRule type="expression" dxfId="150" priority="149">
      <formula>$L15="Stiff clay w/o free water"</formula>
    </cfRule>
    <cfRule type="expression" dxfId="149" priority="151">
      <formula>$L15="API clay"</formula>
    </cfRule>
  </conditionalFormatting>
  <conditionalFormatting sqref="N15:P15">
    <cfRule type="expression" dxfId="148" priority="150">
      <formula>$L15="Kirsch soft clay"</formula>
    </cfRule>
  </conditionalFormatting>
  <conditionalFormatting sqref="N15:P15">
    <cfRule type="expression" dxfId="147" priority="148">
      <formula>$L15="Kirsch stiff clay"</formula>
    </cfRule>
  </conditionalFormatting>
  <conditionalFormatting sqref="N15 Q15 S15:T15 W15 Y15">
    <cfRule type="expression" dxfId="146" priority="147">
      <formula>$L15="Kirsch sand"</formula>
    </cfRule>
  </conditionalFormatting>
  <conditionalFormatting sqref="N15">
    <cfRule type="expression" dxfId="145" priority="146">
      <formula>$L15="Modified Weak rock"</formula>
    </cfRule>
  </conditionalFormatting>
  <conditionalFormatting sqref="N15:P15">
    <cfRule type="expression" dxfId="144" priority="145">
      <formula>$L15="Reese stiff clay"</formula>
    </cfRule>
  </conditionalFormatting>
  <conditionalFormatting sqref="N15:P15">
    <cfRule type="expression" dxfId="143" priority="144">
      <formula>$L15="PISA clay"</formula>
    </cfRule>
  </conditionalFormatting>
  <conditionalFormatting sqref="N15">
    <cfRule type="expression" dxfId="142" priority="143">
      <formula>$L15="PISA sand"</formula>
    </cfRule>
  </conditionalFormatting>
  <conditionalFormatting sqref="R15">
    <cfRule type="expression" dxfId="141" priority="142">
      <formula>$L15="API sand"</formula>
    </cfRule>
  </conditionalFormatting>
  <conditionalFormatting sqref="R15">
    <cfRule type="expression" dxfId="140" priority="141">
      <formula>$L15="Kirsch sand"</formula>
    </cfRule>
  </conditionalFormatting>
  <conditionalFormatting sqref="AD15:AI15">
    <cfRule type="expression" dxfId="139" priority="138">
      <formula>$L15="Stiff clay w/o free water"</formula>
    </cfRule>
    <cfRule type="expression" dxfId="138" priority="140">
      <formula>$L15="API clay"</formula>
    </cfRule>
  </conditionalFormatting>
  <conditionalFormatting sqref="AD15:AI15">
    <cfRule type="expression" dxfId="137" priority="139">
      <formula>$L15="Kirsch soft clay"</formula>
    </cfRule>
  </conditionalFormatting>
  <conditionalFormatting sqref="AD15:AI15">
    <cfRule type="expression" dxfId="136" priority="137">
      <formula>$L15="Kirsch stiff clay"</formula>
    </cfRule>
  </conditionalFormatting>
  <conditionalFormatting sqref="AD15:AI15">
    <cfRule type="expression" dxfId="135" priority="136">
      <formula>$L15="Reese stiff clay"</formula>
    </cfRule>
  </conditionalFormatting>
  <conditionalFormatting sqref="AD15:AI15">
    <cfRule type="expression" dxfId="134" priority="135">
      <formula>$L15="PISA clay"</formula>
    </cfRule>
  </conditionalFormatting>
  <conditionalFormatting sqref="AA15">
    <cfRule type="expression" dxfId="133" priority="132">
      <formula>$L15="Stiff clay w/o free water"</formula>
    </cfRule>
    <cfRule type="expression" dxfId="132" priority="134">
      <formula>$L15="API clay"</formula>
    </cfRule>
  </conditionalFormatting>
  <conditionalFormatting sqref="AA15">
    <cfRule type="expression" dxfId="131" priority="133">
      <formula>$L15="Kirsch soft clay"</formula>
    </cfRule>
  </conditionalFormatting>
  <conditionalFormatting sqref="AA15">
    <cfRule type="expression" dxfId="130" priority="131">
      <formula>$L15="Kirsch stiff clay"</formula>
    </cfRule>
  </conditionalFormatting>
  <conditionalFormatting sqref="AA15">
    <cfRule type="expression" dxfId="129" priority="130">
      <formula>$L15="Reese stiff clay"</formula>
    </cfRule>
  </conditionalFormatting>
  <conditionalFormatting sqref="AA15">
    <cfRule type="expression" dxfId="128" priority="129">
      <formula>$L15="PISA clay"</formula>
    </cfRule>
  </conditionalFormatting>
  <conditionalFormatting sqref="AC15">
    <cfRule type="expression" dxfId="127" priority="126">
      <formula>$L15="Stiff clay w/o free water"</formula>
    </cfRule>
    <cfRule type="expression" dxfId="126" priority="128">
      <formula>$L15="API clay"</formula>
    </cfRule>
  </conditionalFormatting>
  <conditionalFormatting sqref="AC15">
    <cfRule type="expression" dxfId="125" priority="127">
      <formula>$L15="Kirsch soft clay"</formula>
    </cfRule>
  </conditionalFormatting>
  <conditionalFormatting sqref="AC15">
    <cfRule type="expression" dxfId="124" priority="125">
      <formula>$L15="Kirsch stiff clay"</formula>
    </cfRule>
  </conditionalFormatting>
  <conditionalFormatting sqref="AC15">
    <cfRule type="expression" dxfId="123" priority="124">
      <formula>$L15="Reese stiff clay"</formula>
    </cfRule>
  </conditionalFormatting>
  <conditionalFormatting sqref="AC15">
    <cfRule type="expression" dxfId="122" priority="123">
      <formula>$L15="PISA clay"</formula>
    </cfRule>
  </conditionalFormatting>
  <conditionalFormatting sqref="X15">
    <cfRule type="expression" dxfId="121" priority="122">
      <formula>$L15="API sand"</formula>
    </cfRule>
  </conditionalFormatting>
  <conditionalFormatting sqref="X15">
    <cfRule type="expression" dxfId="120" priority="121">
      <formula>$L15="Kirsch sand"</formula>
    </cfRule>
  </conditionalFormatting>
  <conditionalFormatting sqref="AM16:AN16">
    <cfRule type="expression" dxfId="119" priority="120">
      <formula>$L16="API sand"</formula>
    </cfRule>
  </conditionalFormatting>
  <conditionalFormatting sqref="AK16:AL16">
    <cfRule type="expression" dxfId="118" priority="119">
      <formula>$M16="API sand"</formula>
    </cfRule>
  </conditionalFormatting>
  <conditionalFormatting sqref="AK16:AL16">
    <cfRule type="expression" dxfId="117" priority="118">
      <formula>$M16="API clay"</formula>
    </cfRule>
  </conditionalFormatting>
  <conditionalFormatting sqref="AM16:AN16">
    <cfRule type="expression" dxfId="116" priority="115">
      <formula>$L16="Stiff clay w/o free water"</formula>
    </cfRule>
    <cfRule type="expression" dxfId="115" priority="117">
      <formula>$L16="API clay"</formula>
    </cfRule>
  </conditionalFormatting>
  <conditionalFormatting sqref="AM16:AN16">
    <cfRule type="expression" dxfId="114" priority="116">
      <formula>$L16="Kirsch soft clay"</formula>
    </cfRule>
  </conditionalFormatting>
  <conditionalFormatting sqref="AM16:AN16">
    <cfRule type="expression" dxfId="113" priority="114">
      <formula>$L16="Kirsch stiff clay"</formula>
    </cfRule>
  </conditionalFormatting>
  <conditionalFormatting sqref="AM16:AN16">
    <cfRule type="expression" dxfId="112" priority="113">
      <formula>$L16="Kirsch sand"</formula>
    </cfRule>
  </conditionalFormatting>
  <conditionalFormatting sqref="AM16:AN16">
    <cfRule type="expression" dxfId="111" priority="112">
      <formula>$L16="Modified Weak rock"</formula>
    </cfRule>
  </conditionalFormatting>
  <conditionalFormatting sqref="AM16:AN16">
    <cfRule type="expression" dxfId="110" priority="111">
      <formula>$L16="Reese stiff clay"</formula>
    </cfRule>
  </conditionalFormatting>
  <conditionalFormatting sqref="AM16:AN16">
    <cfRule type="expression" dxfId="109" priority="110">
      <formula>$L16="PISA clay"</formula>
    </cfRule>
  </conditionalFormatting>
  <conditionalFormatting sqref="AM16:AN16">
    <cfRule type="expression" dxfId="108" priority="109">
      <formula>$L16="PISA sand"</formula>
    </cfRule>
  </conditionalFormatting>
  <conditionalFormatting sqref="N16 Q16 S16:T16 W16:Y16">
    <cfRule type="expression" dxfId="107" priority="108">
      <formula>$L16="API sand"</formula>
    </cfRule>
  </conditionalFormatting>
  <conditionalFormatting sqref="N16">
    <cfRule type="expression" dxfId="106" priority="107">
      <formula>$M16="API sand"</formula>
    </cfRule>
  </conditionalFormatting>
  <conditionalFormatting sqref="N16">
    <cfRule type="expression" dxfId="105" priority="106">
      <formula>$M16="API clay"</formula>
    </cfRule>
  </conditionalFormatting>
  <conditionalFormatting sqref="N16:P16">
    <cfRule type="expression" dxfId="104" priority="103">
      <formula>$L16="Stiff clay w/o free water"</formula>
    </cfRule>
    <cfRule type="expression" dxfId="103" priority="105">
      <formula>$L16="API clay"</formula>
    </cfRule>
  </conditionalFormatting>
  <conditionalFormatting sqref="N16:P16">
    <cfRule type="expression" dxfId="102" priority="104">
      <formula>$L16="Kirsch soft clay"</formula>
    </cfRule>
  </conditionalFormatting>
  <conditionalFormatting sqref="N16:P16">
    <cfRule type="expression" dxfId="101" priority="102">
      <formula>$L16="Kirsch stiff clay"</formula>
    </cfRule>
  </conditionalFormatting>
  <conditionalFormatting sqref="N16 Q16 S16:T16 W16:Y16">
    <cfRule type="expression" dxfId="100" priority="101">
      <formula>$L16="Kirsch sand"</formula>
    </cfRule>
  </conditionalFormatting>
  <conditionalFormatting sqref="N16">
    <cfRule type="expression" dxfId="99" priority="100">
      <formula>$L16="Modified Weak rock"</formula>
    </cfRule>
  </conditionalFormatting>
  <conditionalFormatting sqref="N16:P16">
    <cfRule type="expression" dxfId="98" priority="99">
      <formula>$L16="Reese stiff clay"</formula>
    </cfRule>
  </conditionalFormatting>
  <conditionalFormatting sqref="N16:P16">
    <cfRule type="expression" dxfId="97" priority="98">
      <formula>$L16="PISA clay"</formula>
    </cfRule>
  </conditionalFormatting>
  <conditionalFormatting sqref="N16">
    <cfRule type="expression" dxfId="96" priority="97">
      <formula>$L16="PISA sand"</formula>
    </cfRule>
  </conditionalFormatting>
  <conditionalFormatting sqref="R16">
    <cfRule type="expression" dxfId="95" priority="96">
      <formula>$L16="API sand"</formula>
    </cfRule>
  </conditionalFormatting>
  <conditionalFormatting sqref="R16">
    <cfRule type="expression" dxfId="94" priority="95">
      <formula>$L16="Kirsch sand"</formula>
    </cfRule>
  </conditionalFormatting>
  <conditionalFormatting sqref="AC16:AI16">
    <cfRule type="expression" dxfId="93" priority="92">
      <formula>$L16="Stiff clay w/o free water"</formula>
    </cfRule>
    <cfRule type="expression" dxfId="92" priority="94">
      <formula>$L16="API clay"</formula>
    </cfRule>
  </conditionalFormatting>
  <conditionalFormatting sqref="AC16:AI16">
    <cfRule type="expression" dxfId="91" priority="93">
      <formula>$L16="Kirsch soft clay"</formula>
    </cfRule>
  </conditionalFormatting>
  <conditionalFormatting sqref="AC16:AI16">
    <cfRule type="expression" dxfId="90" priority="91">
      <formula>$L16="Kirsch stiff clay"</formula>
    </cfRule>
  </conditionalFormatting>
  <conditionalFormatting sqref="AC16:AI16">
    <cfRule type="expression" dxfId="89" priority="90">
      <formula>$L16="Reese stiff clay"</formula>
    </cfRule>
  </conditionalFormatting>
  <conditionalFormatting sqref="AC16:AI16">
    <cfRule type="expression" dxfId="88" priority="89">
      <formula>$L16="PISA clay"</formula>
    </cfRule>
  </conditionalFormatting>
  <conditionalFormatting sqref="AA16">
    <cfRule type="expression" dxfId="87" priority="86">
      <formula>$L16="Stiff clay w/o free water"</formula>
    </cfRule>
    <cfRule type="expression" dxfId="86" priority="88">
      <formula>$L16="API clay"</formula>
    </cfRule>
  </conditionalFormatting>
  <conditionalFormatting sqref="AA16">
    <cfRule type="expression" dxfId="85" priority="87">
      <formula>$L16="Kirsch soft clay"</formula>
    </cfRule>
  </conditionalFormatting>
  <conditionalFormatting sqref="AA16">
    <cfRule type="expression" dxfId="84" priority="85">
      <formula>$L16="Kirsch stiff clay"</formula>
    </cfRule>
  </conditionalFormatting>
  <conditionalFormatting sqref="AA16">
    <cfRule type="expression" dxfId="83" priority="84">
      <formula>$L16="Reese stiff clay"</formula>
    </cfRule>
  </conditionalFormatting>
  <conditionalFormatting sqref="AA16">
    <cfRule type="expression" dxfId="82" priority="83">
      <formula>$L16="PISA clay"</formula>
    </cfRule>
  </conditionalFormatting>
  <conditionalFormatting sqref="AM17:AN17">
    <cfRule type="expression" dxfId="81" priority="82">
      <formula>$L17="API sand"</formula>
    </cfRule>
  </conditionalFormatting>
  <conditionalFormatting sqref="AK17:AL17">
    <cfRule type="expression" dxfId="80" priority="81">
      <formula>$M17="API sand"</formula>
    </cfRule>
  </conditionalFormatting>
  <conditionalFormatting sqref="AK17:AL17">
    <cfRule type="expression" dxfId="79" priority="80">
      <formula>$M17="API clay"</formula>
    </cfRule>
  </conditionalFormatting>
  <conditionalFormatting sqref="AM17:AN17">
    <cfRule type="expression" dxfId="78" priority="77">
      <formula>$L17="Stiff clay w/o free water"</formula>
    </cfRule>
    <cfRule type="expression" dxfId="77" priority="79">
      <formula>$L17="API clay"</formula>
    </cfRule>
  </conditionalFormatting>
  <conditionalFormatting sqref="AM17:AN17">
    <cfRule type="expression" dxfId="76" priority="78">
      <formula>$L17="Kirsch soft clay"</formula>
    </cfRule>
  </conditionalFormatting>
  <conditionalFormatting sqref="AM17:AN17">
    <cfRule type="expression" dxfId="75" priority="76">
      <formula>$L17="Kirsch stiff clay"</formula>
    </cfRule>
  </conditionalFormatting>
  <conditionalFormatting sqref="AM17:AN17">
    <cfRule type="expression" dxfId="74" priority="75">
      <formula>$L17="Kirsch sand"</formula>
    </cfRule>
  </conditionalFormatting>
  <conditionalFormatting sqref="AM17:AN17">
    <cfRule type="expression" dxfId="73" priority="74">
      <formula>$L17="Modified Weak rock"</formula>
    </cfRule>
  </conditionalFormatting>
  <conditionalFormatting sqref="AM17:AN17">
    <cfRule type="expression" dxfId="72" priority="73">
      <formula>$L17="Reese stiff clay"</formula>
    </cfRule>
  </conditionalFormatting>
  <conditionalFormatting sqref="AM17:AN17">
    <cfRule type="expression" dxfId="71" priority="72">
      <formula>$L17="PISA clay"</formula>
    </cfRule>
  </conditionalFormatting>
  <conditionalFormatting sqref="AM17:AN17">
    <cfRule type="expression" dxfId="70" priority="71">
      <formula>$L17="PISA sand"</formula>
    </cfRule>
  </conditionalFormatting>
  <conditionalFormatting sqref="N17 Q17 S17:T17 W17 Y17">
    <cfRule type="expression" dxfId="69" priority="70">
      <formula>$L17="API sand"</formula>
    </cfRule>
  </conditionalFormatting>
  <conditionalFormatting sqref="N17">
    <cfRule type="expression" dxfId="68" priority="69">
      <formula>$M17="API sand"</formula>
    </cfRule>
  </conditionalFormatting>
  <conditionalFormatting sqref="N17">
    <cfRule type="expression" dxfId="67" priority="68">
      <formula>$M17="API clay"</formula>
    </cfRule>
  </conditionalFormatting>
  <conditionalFormatting sqref="N17:P17">
    <cfRule type="expression" dxfId="66" priority="65">
      <formula>$L17="Stiff clay w/o free water"</formula>
    </cfRule>
    <cfRule type="expression" dxfId="65" priority="67">
      <formula>$L17="API clay"</formula>
    </cfRule>
  </conditionalFormatting>
  <conditionalFormatting sqref="N17:P17">
    <cfRule type="expression" dxfId="64" priority="66">
      <formula>$L17="Kirsch soft clay"</formula>
    </cfRule>
  </conditionalFormatting>
  <conditionalFormatting sqref="N17:P17">
    <cfRule type="expression" dxfId="63" priority="64">
      <formula>$L17="Kirsch stiff clay"</formula>
    </cfRule>
  </conditionalFormatting>
  <conditionalFormatting sqref="N17 Q17 S17:T17 W17 Y17">
    <cfRule type="expression" dxfId="62" priority="63">
      <formula>$L17="Kirsch sand"</formula>
    </cfRule>
  </conditionalFormatting>
  <conditionalFormatting sqref="N17">
    <cfRule type="expression" dxfId="61" priority="62">
      <formula>$L17="Modified Weak rock"</formula>
    </cfRule>
  </conditionalFormatting>
  <conditionalFormatting sqref="N17:P17">
    <cfRule type="expression" dxfId="60" priority="61">
      <formula>$L17="Reese stiff clay"</formula>
    </cfRule>
  </conditionalFormatting>
  <conditionalFormatting sqref="N17:P17">
    <cfRule type="expression" dxfId="59" priority="60">
      <formula>$L17="PISA clay"</formula>
    </cfRule>
  </conditionalFormatting>
  <conditionalFormatting sqref="N17">
    <cfRule type="expression" dxfId="58" priority="59">
      <formula>$L17="PISA sand"</formula>
    </cfRule>
  </conditionalFormatting>
  <conditionalFormatting sqref="R17">
    <cfRule type="expression" dxfId="57" priority="58">
      <formula>$L17="API sand"</formula>
    </cfRule>
  </conditionalFormatting>
  <conditionalFormatting sqref="R17">
    <cfRule type="expression" dxfId="56" priority="57">
      <formula>$L17="Kirsch sand"</formula>
    </cfRule>
  </conditionalFormatting>
  <conditionalFormatting sqref="AD17:AI17">
    <cfRule type="expression" dxfId="55" priority="54">
      <formula>$L17="Stiff clay w/o free water"</formula>
    </cfRule>
    <cfRule type="expression" dxfId="54" priority="56">
      <formula>$L17="API clay"</formula>
    </cfRule>
  </conditionalFormatting>
  <conditionalFormatting sqref="AD17:AI17">
    <cfRule type="expression" dxfId="53" priority="55">
      <formula>$L17="Kirsch soft clay"</formula>
    </cfRule>
  </conditionalFormatting>
  <conditionalFormatting sqref="AD17:AI17">
    <cfRule type="expression" dxfId="52" priority="53">
      <formula>$L17="Kirsch stiff clay"</formula>
    </cfRule>
  </conditionalFormatting>
  <conditionalFormatting sqref="AD17:AI17">
    <cfRule type="expression" dxfId="51" priority="52">
      <formula>$L17="Reese stiff clay"</formula>
    </cfRule>
  </conditionalFormatting>
  <conditionalFormatting sqref="AD17:AI17">
    <cfRule type="expression" dxfId="50" priority="51">
      <formula>$L17="PISA clay"</formula>
    </cfRule>
  </conditionalFormatting>
  <conditionalFormatting sqref="AA17">
    <cfRule type="expression" dxfId="49" priority="48">
      <formula>$L17="Stiff clay w/o free water"</formula>
    </cfRule>
    <cfRule type="expression" dxfId="48" priority="50">
      <formula>$L17="API clay"</formula>
    </cfRule>
  </conditionalFormatting>
  <conditionalFormatting sqref="AA17">
    <cfRule type="expression" dxfId="47" priority="49">
      <formula>$L17="Kirsch soft clay"</formula>
    </cfRule>
  </conditionalFormatting>
  <conditionalFormatting sqref="AA17">
    <cfRule type="expression" dxfId="46" priority="47">
      <formula>$L17="Kirsch stiff clay"</formula>
    </cfRule>
  </conditionalFormatting>
  <conditionalFormatting sqref="AA17">
    <cfRule type="expression" dxfId="45" priority="46">
      <formula>$L17="Reese stiff clay"</formula>
    </cfRule>
  </conditionalFormatting>
  <conditionalFormatting sqref="AA17">
    <cfRule type="expression" dxfId="44" priority="45">
      <formula>$L17="PISA clay"</formula>
    </cfRule>
  </conditionalFormatting>
  <conditionalFormatting sqref="AC17">
    <cfRule type="expression" dxfId="43" priority="42">
      <formula>$L17="Stiff clay w/o free water"</formula>
    </cfRule>
    <cfRule type="expression" dxfId="42" priority="44">
      <formula>$L17="API clay"</formula>
    </cfRule>
  </conditionalFormatting>
  <conditionalFormatting sqref="AC17">
    <cfRule type="expression" dxfId="41" priority="43">
      <formula>$L17="Kirsch soft clay"</formula>
    </cfRule>
  </conditionalFormatting>
  <conditionalFormatting sqref="AC17">
    <cfRule type="expression" dxfId="40" priority="41">
      <formula>$L17="Kirsch stiff clay"</formula>
    </cfRule>
  </conditionalFormatting>
  <conditionalFormatting sqref="AC17">
    <cfRule type="expression" dxfId="39" priority="40">
      <formula>$L17="Reese stiff clay"</formula>
    </cfRule>
  </conditionalFormatting>
  <conditionalFormatting sqref="AC17">
    <cfRule type="expression" dxfId="38" priority="39">
      <formula>$L17="PISA clay"</formula>
    </cfRule>
  </conditionalFormatting>
  <conditionalFormatting sqref="X17">
    <cfRule type="expression" dxfId="37" priority="38">
      <formula>$L17="API sand"</formula>
    </cfRule>
  </conditionalFormatting>
  <conditionalFormatting sqref="X17">
    <cfRule type="expression" dxfId="36" priority="37">
      <formula>$L17="Kirsch sand"</formula>
    </cfRule>
  </conditionalFormatting>
  <conditionalFormatting sqref="Z16:Z17">
    <cfRule type="expression" dxfId="35" priority="36">
      <formula>$L16="API sand"</formula>
    </cfRule>
  </conditionalFormatting>
  <conditionalFormatting sqref="Z16:Z17">
    <cfRule type="expression" dxfId="34" priority="35">
      <formula>$L16="Kirsch sand"</formula>
    </cfRule>
  </conditionalFormatting>
  <conditionalFormatting sqref="AB16:AB17">
    <cfRule type="expression" dxfId="33" priority="34">
      <formula>$L16="API sand"</formula>
    </cfRule>
  </conditionalFormatting>
  <conditionalFormatting sqref="AB16:AB17">
    <cfRule type="expression" dxfId="32" priority="33">
      <formula>$L16="Kirsch sand"</formula>
    </cfRule>
  </conditionalFormatting>
  <conditionalFormatting sqref="AJ16:AJ17">
    <cfRule type="expression" dxfId="31" priority="32">
      <formula>$L16="API sand"</formula>
    </cfRule>
  </conditionalFormatting>
  <conditionalFormatting sqref="AJ16:AJ17">
    <cfRule type="expression" dxfId="30" priority="31">
      <formula>$L16="Kirsch sand"</formula>
    </cfRule>
  </conditionalFormatting>
  <conditionalFormatting sqref="U15:V15">
    <cfRule type="expression" dxfId="29" priority="28">
      <formula>$L15="Stiff clay w/o free water"</formula>
    </cfRule>
    <cfRule type="expression" dxfId="28" priority="30">
      <formula>$L15="API clay"</formula>
    </cfRule>
  </conditionalFormatting>
  <conditionalFormatting sqref="U15:V15">
    <cfRule type="expression" dxfId="27" priority="29">
      <formula>$L15="Kirsch soft clay"</formula>
    </cfRule>
  </conditionalFormatting>
  <conditionalFormatting sqref="U15:V15">
    <cfRule type="expression" dxfId="26" priority="27">
      <formula>$L15="Kirsch stiff clay"</formula>
    </cfRule>
  </conditionalFormatting>
  <conditionalFormatting sqref="U15:V15">
    <cfRule type="expression" dxfId="25" priority="26">
      <formula>$L15="Reese stiff clay"</formula>
    </cfRule>
  </conditionalFormatting>
  <conditionalFormatting sqref="U15:V15">
    <cfRule type="expression" dxfId="24" priority="25">
      <formula>$L15="PISA clay"</formula>
    </cfRule>
  </conditionalFormatting>
  <conditionalFormatting sqref="U16:V16">
    <cfRule type="expression" dxfId="23" priority="22">
      <formula>$L16="Stiff clay w/o free water"</formula>
    </cfRule>
    <cfRule type="expression" dxfId="22" priority="24">
      <formula>$L16="API clay"</formula>
    </cfRule>
  </conditionalFormatting>
  <conditionalFormatting sqref="U16:V16">
    <cfRule type="expression" dxfId="21" priority="23">
      <formula>$L16="Kirsch soft clay"</formula>
    </cfRule>
  </conditionalFormatting>
  <conditionalFormatting sqref="U16:V16">
    <cfRule type="expression" dxfId="20" priority="21">
      <formula>$L16="Kirsch stiff clay"</formula>
    </cfRule>
  </conditionalFormatting>
  <conditionalFormatting sqref="U16:V16">
    <cfRule type="expression" dxfId="19" priority="20">
      <formula>$L16="Reese stiff clay"</formula>
    </cfRule>
  </conditionalFormatting>
  <conditionalFormatting sqref="U16:V16">
    <cfRule type="expression" dxfId="18" priority="19">
      <formula>$L16="PISA clay"</formula>
    </cfRule>
  </conditionalFormatting>
  <conditionalFormatting sqref="U17:V17">
    <cfRule type="expression" dxfId="17" priority="16">
      <formula>$L17="Stiff clay w/o free water"</formula>
    </cfRule>
    <cfRule type="expression" dxfId="16" priority="18">
      <formula>$L17="API clay"</formula>
    </cfRule>
  </conditionalFormatting>
  <conditionalFormatting sqref="U17:V17">
    <cfRule type="expression" dxfId="15" priority="17">
      <formula>$L17="Kirsch soft clay"</formula>
    </cfRule>
  </conditionalFormatting>
  <conditionalFormatting sqref="U17:V17">
    <cfRule type="expression" dxfId="14" priority="15">
      <formula>$L17="Kirsch stiff clay"</formula>
    </cfRule>
  </conditionalFormatting>
  <conditionalFormatting sqref="U17:V17">
    <cfRule type="expression" dxfId="13" priority="14">
      <formula>$L17="Reese stiff clay"</formula>
    </cfRule>
  </conditionalFormatting>
  <conditionalFormatting sqref="U17:V17">
    <cfRule type="expression" dxfId="12" priority="13">
      <formula>$L17="PISA clay"</formula>
    </cfRule>
  </conditionalFormatting>
  <conditionalFormatting sqref="AO15">
    <cfRule type="expression" dxfId="11" priority="12">
      <formula>$L15="API sand"</formula>
    </cfRule>
  </conditionalFormatting>
  <conditionalFormatting sqref="AO15">
    <cfRule type="expression" dxfId="10" priority="11">
      <formula>$L15="Kirsch sand"</formula>
    </cfRule>
  </conditionalFormatting>
  <conditionalFormatting sqref="AO16">
    <cfRule type="expression" dxfId="9" priority="10">
      <formula>$L16="API sand"</formula>
    </cfRule>
  </conditionalFormatting>
  <conditionalFormatting sqref="AO16">
    <cfRule type="expression" dxfId="8" priority="9">
      <formula>$L16="Kirsch sand"</formula>
    </cfRule>
  </conditionalFormatting>
  <conditionalFormatting sqref="AO17">
    <cfRule type="expression" dxfId="7" priority="8">
      <formula>$L17="API sand"</formula>
    </cfRule>
  </conditionalFormatting>
  <conditionalFormatting sqref="AO17">
    <cfRule type="expression" dxfId="6" priority="7">
      <formula>$L17="Kirsch sand"</formula>
    </cfRule>
  </conditionalFormatting>
  <conditionalFormatting sqref="AC14">
    <cfRule type="expression" dxfId="5" priority="4">
      <formula>$L14="Stiff clay w/o free water"</formula>
    </cfRule>
    <cfRule type="expression" dxfId="4" priority="6">
      <formula>$L14="API clay"</formula>
    </cfRule>
  </conditionalFormatting>
  <conditionalFormatting sqref="AC14">
    <cfRule type="expression" dxfId="3" priority="5">
      <formula>$L14="Kirsch soft clay"</formula>
    </cfRule>
  </conditionalFormatting>
  <conditionalFormatting sqref="AC14">
    <cfRule type="expression" dxfId="2" priority="3">
      <formula>$L14="Kirsch stiff clay"</formula>
    </cfRule>
  </conditionalFormatting>
  <conditionalFormatting sqref="AC14">
    <cfRule type="expression" dxfId="1" priority="2">
      <formula>$L14="Reese stiff clay"</formula>
    </cfRule>
  </conditionalFormatting>
  <conditionalFormatting sqref="AC14">
    <cfRule type="expression" dxfId="0" priority="1">
      <formula>$L14="PISA clay"</formula>
    </cfRule>
  </conditionalFormatting>
  <dataValidations count="3">
    <dataValidation type="list" showInputMessage="1" showErrorMessage="1" sqref="M6:M17" xr:uid="{3B9F4F2C-DC5F-4917-B96E-B5ECAB3B47FC}">
      <formula1>"Zero soil,API sand,API clay"</formula1>
    </dataValidation>
    <dataValidation type="list" showInputMessage="1" showErrorMessage="1" sqref="L6:L255" xr:uid="{7BC77DC7-7CC9-451C-A1FD-8D7EBE078DE6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A12E5C77-489E-4721-99FA-44F97AC7E9E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32"/>
  <sheetViews>
    <sheetView zoomScale="70" zoomScaleNormal="70" workbookViewId="0">
      <selection activeCell="B12" sqref="B12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710937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HS_B4_UB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90" t="s">
        <v>78</v>
      </c>
      <c r="S3" s="90"/>
      <c r="T3" s="30" t="s">
        <v>81</v>
      </c>
      <c r="U3" s="90" t="s">
        <v>79</v>
      </c>
      <c r="V3" s="90"/>
      <c r="W3" s="30" t="s">
        <v>80</v>
      </c>
      <c r="X3" s="30" t="s">
        <v>78</v>
      </c>
      <c r="Y3" s="30" t="s">
        <v>82</v>
      </c>
      <c r="Z3" s="30" t="s">
        <v>83</v>
      </c>
      <c r="AA3" s="91" t="s">
        <v>76</v>
      </c>
      <c r="AB3" s="91"/>
      <c r="AC3" s="91"/>
      <c r="AD3" s="91"/>
      <c r="AE3" s="91"/>
      <c r="AF3" s="91"/>
      <c r="AG3" s="91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12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38.9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85</v>
      </c>
      <c r="J7" s="14">
        <v>2</v>
      </c>
      <c r="K7" s="14">
        <v>-1.1000000000000001</v>
      </c>
      <c r="L7" s="14" t="s">
        <v>64</v>
      </c>
      <c r="M7" s="14" t="str">
        <f>L7</f>
        <v>API sand</v>
      </c>
      <c r="N7" s="14">
        <v>10.5</v>
      </c>
      <c r="O7" s="21">
        <v>0</v>
      </c>
      <c r="P7" s="14">
        <v>0</v>
      </c>
      <c r="Q7" s="14">
        <v>38.5</v>
      </c>
      <c r="R7" s="29">
        <f>2/3*Q7</f>
        <v>25.666666666666664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25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20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5570</v>
      </c>
      <c r="H8" s="7" t="s">
        <v>53</v>
      </c>
      <c r="I8" t="s">
        <v>85</v>
      </c>
      <c r="J8" s="14">
        <v>3</v>
      </c>
      <c r="K8" s="14">
        <v>-5</v>
      </c>
      <c r="L8" s="14" t="s">
        <v>64</v>
      </c>
      <c r="M8" s="14" t="str">
        <f t="shared" ref="M8:M17" si="0">L8</f>
        <v>API sand</v>
      </c>
      <c r="N8" s="14">
        <v>10.5</v>
      </c>
      <c r="O8" s="21">
        <v>0</v>
      </c>
      <c r="P8" s="14">
        <v>0</v>
      </c>
      <c r="Q8" s="14">
        <v>38.5</v>
      </c>
      <c r="R8" s="29">
        <f t="shared" ref="R8:R17" si="1">2/3*Q8</f>
        <v>25.666666666666664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-425200</v>
      </c>
      <c r="H9" s="7" t="s">
        <v>54</v>
      </c>
      <c r="I9" t="s">
        <v>86</v>
      </c>
      <c r="J9" s="14">
        <v>4</v>
      </c>
      <c r="K9" s="14">
        <v>-7.6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85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-10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90</v>
      </c>
      <c r="Y10" s="14">
        <v>0</v>
      </c>
      <c r="Z10" s="14">
        <v>100000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87</v>
      </c>
      <c r="J11" s="14">
        <v>6</v>
      </c>
      <c r="K11" s="14">
        <v>-21.8</v>
      </c>
      <c r="L11" s="14" t="s">
        <v>65</v>
      </c>
      <c r="M11" s="14" t="str">
        <f t="shared" si="0"/>
        <v>API clay</v>
      </c>
      <c r="N11" s="14">
        <v>8</v>
      </c>
      <c r="O11" s="21">
        <v>165</v>
      </c>
      <c r="P11" s="14">
        <v>0</v>
      </c>
      <c r="Q11" s="14">
        <v>24.200000000000003</v>
      </c>
      <c r="R11" s="29">
        <f t="shared" si="1"/>
        <v>16.133333333333333</v>
      </c>
      <c r="S11" s="14">
        <v>0.8</v>
      </c>
      <c r="T11" s="14">
        <v>10</v>
      </c>
      <c r="U11" s="14">
        <v>5.0000000000000001E-3</v>
      </c>
      <c r="V11" s="14">
        <v>0</v>
      </c>
      <c r="W11" s="14">
        <v>0.5</v>
      </c>
      <c r="X11" s="14">
        <v>25</v>
      </c>
      <c r="Y11" s="14">
        <v>1</v>
      </c>
      <c r="Z11" s="14">
        <v>100000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s="1" t="s">
        <v>85</v>
      </c>
      <c r="J12" s="14">
        <v>7</v>
      </c>
      <c r="K12" s="14">
        <v>-26.8</v>
      </c>
      <c r="L12" s="14" t="s">
        <v>64</v>
      </c>
      <c r="M12" s="14" t="str">
        <f t="shared" si="0"/>
        <v>API sand</v>
      </c>
      <c r="N12" s="14">
        <v>10.5</v>
      </c>
      <c r="O12" s="21">
        <v>0</v>
      </c>
      <c r="P12" s="14">
        <v>0</v>
      </c>
      <c r="Q12" s="14">
        <v>38.5</v>
      </c>
      <c r="R12" s="29">
        <f t="shared" si="1"/>
        <v>25.666666666666664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50</v>
      </c>
      <c r="Y12" s="14">
        <v>0</v>
      </c>
      <c r="Z12" s="14">
        <v>100000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20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-27.4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88</v>
      </c>
      <c r="J14" s="14">
        <v>9</v>
      </c>
      <c r="K14" s="14">
        <v>-32.4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41.25</v>
      </c>
      <c r="R14" s="29">
        <f t="shared" si="1"/>
        <v>27.5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0</v>
      </c>
      <c r="Z14" s="14">
        <v>6000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40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s="1" t="s">
        <v>86</v>
      </c>
      <c r="J15" s="14">
        <v>10</v>
      </c>
      <c r="K15" s="14">
        <v>-36.5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95</v>
      </c>
      <c r="Y15" s="14">
        <v>0</v>
      </c>
      <c r="Z15" s="14">
        <v>11000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-40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100</v>
      </c>
      <c r="Y16" s="14">
        <v>0</v>
      </c>
      <c r="Z16" s="14">
        <v>12000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 t="s">
        <v>86</v>
      </c>
      <c r="J17" s="14">
        <v>12</v>
      </c>
      <c r="K17" s="14">
        <v>-50</v>
      </c>
      <c r="L17" s="14" t="s">
        <v>64</v>
      </c>
      <c r="M17" s="14" t="str">
        <f t="shared" si="0"/>
        <v>API sand</v>
      </c>
      <c r="N17" s="14">
        <v>11</v>
      </c>
      <c r="O17" s="21">
        <v>0</v>
      </c>
      <c r="P17" s="14">
        <v>0</v>
      </c>
      <c r="Q17" s="14">
        <v>46.750000000000007</v>
      </c>
      <c r="R17" s="29">
        <f t="shared" si="1"/>
        <v>31.166666666666671</v>
      </c>
      <c r="S17" s="14">
        <v>0.8</v>
      </c>
      <c r="T17" s="14">
        <v>0</v>
      </c>
      <c r="U17" s="14">
        <v>0</v>
      </c>
      <c r="V17" s="14">
        <v>0</v>
      </c>
      <c r="W17" s="14">
        <v>0</v>
      </c>
      <c r="X17" s="14">
        <v>120</v>
      </c>
      <c r="Y17" s="14">
        <v>0</v>
      </c>
      <c r="Z17" s="14">
        <v>18000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50</v>
      </c>
      <c r="AI17" s="14">
        <v>1</v>
      </c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-2.2000000000000002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-8.1999999999999993</v>
      </c>
      <c r="C21" s="4">
        <v>8.2000000000000003E-2</v>
      </c>
      <c r="D21" s="4"/>
    </row>
    <row r="22" spans="1:35" x14ac:dyDescent="0.25">
      <c r="A22" s="4">
        <v>4</v>
      </c>
      <c r="B22" s="4">
        <v>-11.2</v>
      </c>
      <c r="C22" s="4">
        <v>7.4999999999999997E-2</v>
      </c>
      <c r="D22" s="4"/>
    </row>
    <row r="23" spans="1:35" x14ac:dyDescent="0.25">
      <c r="A23" s="2">
        <v>5</v>
      </c>
      <c r="B23" s="2">
        <v>-14.2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2"/>
  <sheetViews>
    <sheetView zoomScale="70" zoomScaleNormal="70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HS_E6_obsolete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27" t="s">
        <v>75</v>
      </c>
      <c r="R3" s="90" t="s">
        <v>78</v>
      </c>
      <c r="S3" s="90"/>
      <c r="T3" s="27" t="s">
        <v>81</v>
      </c>
      <c r="U3" s="90" t="s">
        <v>79</v>
      </c>
      <c r="V3" s="90"/>
      <c r="W3" s="27" t="s">
        <v>80</v>
      </c>
      <c r="X3" s="27" t="s">
        <v>78</v>
      </c>
      <c r="Y3" s="27" t="s">
        <v>82</v>
      </c>
      <c r="Z3" s="27" t="s">
        <v>83</v>
      </c>
      <c r="AA3" s="91" t="s">
        <v>76</v>
      </c>
      <c r="AB3" s="91"/>
      <c r="AC3" s="91"/>
      <c r="AD3" s="91"/>
      <c r="AE3" s="91"/>
      <c r="AF3" s="91"/>
      <c r="AG3" s="91"/>
      <c r="AH3" s="27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28" t="s">
        <v>38</v>
      </c>
      <c r="K5" s="28" t="s">
        <v>30</v>
      </c>
      <c r="L5" s="28" t="s">
        <v>31</v>
      </c>
      <c r="M5" s="28" t="s">
        <v>31</v>
      </c>
      <c r="N5" s="28" t="s">
        <v>32</v>
      </c>
      <c r="O5" s="28" t="s">
        <v>33</v>
      </c>
      <c r="P5" s="28" t="s">
        <v>35</v>
      </c>
      <c r="Q5" s="28" t="s">
        <v>36</v>
      </c>
      <c r="R5" s="28" t="s">
        <v>36</v>
      </c>
      <c r="S5" s="28" t="s">
        <v>34</v>
      </c>
      <c r="T5" s="28" t="s">
        <v>33</v>
      </c>
      <c r="U5" s="28" t="s">
        <v>34</v>
      </c>
      <c r="V5" s="28" t="s">
        <v>62</v>
      </c>
      <c r="W5" s="28" t="s">
        <v>34</v>
      </c>
      <c r="X5" s="28" t="s">
        <v>33</v>
      </c>
      <c r="Y5" s="28" t="s">
        <v>34</v>
      </c>
      <c r="Z5" s="28" t="s">
        <v>33</v>
      </c>
      <c r="AA5" s="28" t="s">
        <v>33</v>
      </c>
      <c r="AB5" s="28" t="s">
        <v>35</v>
      </c>
      <c r="AC5" s="28" t="s">
        <v>34</v>
      </c>
      <c r="AD5" s="28" t="s">
        <v>33</v>
      </c>
      <c r="AE5" s="28" t="s">
        <v>35</v>
      </c>
      <c r="AF5" s="28" t="s">
        <v>34</v>
      </c>
      <c r="AG5" s="28" t="s">
        <v>34</v>
      </c>
      <c r="AH5" s="28" t="s">
        <v>34</v>
      </c>
      <c r="AI5" s="28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27.5</v>
      </c>
      <c r="R6" s="29">
        <f>2/3*Q6</f>
        <v>18.333333333333332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32.5</v>
      </c>
      <c r="R7" s="29">
        <f>2/3*Q7</f>
        <v>21.666666666666664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37.5</v>
      </c>
      <c r="R8" s="29">
        <f t="shared" ref="R8:R16" si="1">2/3*Q8</f>
        <v>25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29.2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42.5</v>
      </c>
      <c r="R9" s="29">
        <f t="shared" si="1"/>
        <v>28.333333333333332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29.2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42.5</v>
      </c>
      <c r="R10" s="29">
        <f t="shared" si="1"/>
        <v>28.333333333333332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42.5</v>
      </c>
      <c r="R11" s="29">
        <f t="shared" si="1"/>
        <v>28.333333333333332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42.5</v>
      </c>
      <c r="R12" s="29">
        <f t="shared" si="1"/>
        <v>28.333333333333332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42.5</v>
      </c>
      <c r="R13" s="29">
        <f t="shared" si="1"/>
        <v>28.333333333333332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42.5</v>
      </c>
      <c r="R14" s="29">
        <f t="shared" si="1"/>
        <v>28.333333333333332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42.5</v>
      </c>
      <c r="R15" s="29">
        <f t="shared" si="1"/>
        <v>28.333333333333332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42.5</v>
      </c>
      <c r="R16" s="29">
        <f t="shared" si="1"/>
        <v>28.333333333333332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28" t="s">
        <v>38</v>
      </c>
      <c r="B18" s="28" t="s">
        <v>30</v>
      </c>
      <c r="C18" s="28" t="s">
        <v>59</v>
      </c>
      <c r="D18" s="28"/>
      <c r="E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Zone_2_LE</vt:lpstr>
      <vt:lpstr>benchmark</vt:lpstr>
      <vt:lpstr>Zone_2_HE</vt:lpstr>
      <vt:lpstr>Zone_4_LE</vt:lpstr>
      <vt:lpstr>Zone_4_HE</vt:lpstr>
      <vt:lpstr>Zone_7_LE</vt:lpstr>
      <vt:lpstr>Zone_7_HE</vt:lpstr>
      <vt:lpstr>HS_B4_UB</vt:lpstr>
      <vt:lpstr>HS_E6_obsolete</vt:lpstr>
      <vt:lpstr>HS_E6_UB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Underlin Østergaard</dc:creator>
  <cp:lastModifiedBy>Frederik Mitev</cp:lastModifiedBy>
  <dcterms:created xsi:type="dcterms:W3CDTF">2013-10-28T09:40:54Z</dcterms:created>
  <dcterms:modified xsi:type="dcterms:W3CDTF">2022-02-14T14:33:42Z</dcterms:modified>
</cp:coreProperties>
</file>