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1.xml" ContentType="application/vnd.ms-excel.threaded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_COWI\1D Solver\input\"/>
    </mc:Choice>
  </mc:AlternateContent>
  <xr:revisionPtr revIDLastSave="0" documentId="13_ncr:1_{BB1C57C3-E470-4C20-97DA-5B01D1E71C67}" xr6:coauthVersionLast="47" xr6:coauthVersionMax="47" xr10:uidLastSave="{00000000-0000-0000-0000-000000000000}"/>
  <bookViews>
    <workbookView xWindow="28680" yWindow="-120" windowWidth="29040" windowHeight="15840" tabRatio="772" firstSheet="1" activeTab="2" xr2:uid="{00000000-000D-0000-FFFF-FFFF00000000}"/>
  </bookViews>
  <sheets>
    <sheet name="Zone_2_LE" sheetId="155" state="hidden" r:id="rId1"/>
    <sheet name="benchmark" sheetId="200" r:id="rId2"/>
    <sheet name="Test1" sheetId="201" r:id="rId3"/>
    <sheet name="Test2" sheetId="204" r:id="rId4"/>
    <sheet name="Test_org" sheetId="202" r:id="rId5"/>
    <sheet name="Testkir" sheetId="203" r:id="rId6"/>
    <sheet name="Zone_2_HE" sheetId="156" state="hidden" r:id="rId7"/>
    <sheet name="Zone_4_LE" sheetId="157" state="hidden" r:id="rId8"/>
    <sheet name="Zone_4_HE" sheetId="159" state="hidden" r:id="rId9"/>
    <sheet name="Zone_7_LE" sheetId="160" state="hidden" r:id="rId10"/>
    <sheet name="Zone_7_HE" sheetId="161" state="hidden" r:id="rId11"/>
    <sheet name="HS_B4_UB" sheetId="15" state="hidden" r:id="rId12"/>
    <sheet name="HS_E6_obsolete" sheetId="12" state="hidden" r:id="rId13"/>
    <sheet name="HS_E6_UB" sheetId="16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201" l="1"/>
  <c r="AJ6" i="201" s="1"/>
  <c r="AG50" i="204"/>
  <c r="AG51" i="204" s="1"/>
  <c r="AG52" i="204" s="1"/>
  <c r="AG53" i="204" s="1"/>
  <c r="AG54" i="204" s="1"/>
  <c r="AG55" i="204" s="1"/>
  <c r="AG56" i="204" s="1"/>
  <c r="AG57" i="204" s="1"/>
  <c r="AG58" i="204" s="1"/>
  <c r="AG59" i="204" s="1"/>
  <c r="AF41" i="204"/>
  <c r="AF42" i="204" s="1"/>
  <c r="AF43" i="204" s="1"/>
  <c r="AF44" i="204" s="1"/>
  <c r="AF45" i="204" s="1"/>
  <c r="AF46" i="204" s="1"/>
  <c r="AF47" i="204" s="1"/>
  <c r="AF48" i="204" s="1"/>
  <c r="AF49" i="204" s="1"/>
  <c r="AF50" i="204" s="1"/>
  <c r="AF51" i="204" s="1"/>
  <c r="AF52" i="204" s="1"/>
  <c r="AF53" i="204" s="1"/>
  <c r="AF54" i="204" s="1"/>
  <c r="AF55" i="204" s="1"/>
  <c r="AF56" i="204" s="1"/>
  <c r="AF57" i="204" s="1"/>
  <c r="AF58" i="204" s="1"/>
  <c r="AF59" i="204" s="1"/>
  <c r="AH40" i="204"/>
  <c r="AH41" i="204" s="1"/>
  <c r="AH42" i="204" s="1"/>
  <c r="AH43" i="204" s="1"/>
  <c r="AH44" i="204" s="1"/>
  <c r="AH45" i="204" s="1"/>
  <c r="AH46" i="204" s="1"/>
  <c r="AH47" i="204" s="1"/>
  <c r="AH48" i="204" s="1"/>
  <c r="AH49" i="204" s="1"/>
  <c r="AH50" i="204" s="1"/>
  <c r="AH51" i="204" s="1"/>
  <c r="AH52" i="204" s="1"/>
  <c r="AH53" i="204" s="1"/>
  <c r="AH54" i="204" s="1"/>
  <c r="AH55" i="204" s="1"/>
  <c r="AH56" i="204" s="1"/>
  <c r="AH57" i="204" s="1"/>
  <c r="AH58" i="204" s="1"/>
  <c r="AH59" i="204" s="1"/>
  <c r="AG40" i="204"/>
  <c r="AG41" i="204" s="1"/>
  <c r="AG42" i="204" s="1"/>
  <c r="AG43" i="204" s="1"/>
  <c r="AG44" i="204" s="1"/>
  <c r="AG45" i="204" s="1"/>
  <c r="AG46" i="204" s="1"/>
  <c r="AG47" i="204" s="1"/>
  <c r="AG48" i="204" s="1"/>
  <c r="AF40" i="204"/>
  <c r="R16" i="204"/>
  <c r="G16" i="204"/>
  <c r="R15" i="204"/>
  <c r="AJ15" i="204" s="1"/>
  <c r="R14" i="204"/>
  <c r="AJ14" i="204" s="1"/>
  <c r="R13" i="204"/>
  <c r="AJ13" i="204" s="1"/>
  <c r="R12" i="204"/>
  <c r="R11" i="204"/>
  <c r="AJ11" i="204" s="1"/>
  <c r="R10" i="204"/>
  <c r="Z10" i="204" s="1"/>
  <c r="R9" i="204"/>
  <c r="AJ9" i="204" s="1"/>
  <c r="R8" i="204"/>
  <c r="Z8" i="204" s="1"/>
  <c r="R7" i="204"/>
  <c r="AJ7" i="204" s="1"/>
  <c r="R6" i="204"/>
  <c r="B4" i="204"/>
  <c r="A1" i="204"/>
  <c r="B5" i="204" s="1"/>
  <c r="AG50" i="203"/>
  <c r="AG51" i="203" s="1"/>
  <c r="AG52" i="203" s="1"/>
  <c r="AG53" i="203" s="1"/>
  <c r="AG54" i="203" s="1"/>
  <c r="AG55" i="203" s="1"/>
  <c r="AG56" i="203" s="1"/>
  <c r="AG57" i="203" s="1"/>
  <c r="AG58" i="203" s="1"/>
  <c r="AG59" i="203" s="1"/>
  <c r="AG41" i="203"/>
  <c r="AG42" i="203" s="1"/>
  <c r="AG43" i="203" s="1"/>
  <c r="AG44" i="203" s="1"/>
  <c r="AG45" i="203" s="1"/>
  <c r="AG46" i="203" s="1"/>
  <c r="AG47" i="203" s="1"/>
  <c r="AH40" i="203"/>
  <c r="AH41" i="203" s="1"/>
  <c r="AH42" i="203" s="1"/>
  <c r="AH43" i="203" s="1"/>
  <c r="AH44" i="203" s="1"/>
  <c r="AH45" i="203" s="1"/>
  <c r="AG40" i="203"/>
  <c r="AF40" i="203"/>
  <c r="AF41" i="203" s="1"/>
  <c r="AF42" i="203" s="1"/>
  <c r="AF43" i="203" s="1"/>
  <c r="AF44" i="203" s="1"/>
  <c r="AF45" i="203" s="1"/>
  <c r="AF46" i="203" s="1"/>
  <c r="AF47" i="203" s="1"/>
  <c r="R16" i="203"/>
  <c r="G16" i="203"/>
  <c r="R15" i="203"/>
  <c r="R14" i="203"/>
  <c r="R13" i="203"/>
  <c r="Z13" i="203" s="1"/>
  <c r="R12" i="203"/>
  <c r="R11" i="203"/>
  <c r="Z11" i="203" s="1"/>
  <c r="R10" i="203"/>
  <c r="R9" i="203"/>
  <c r="R8" i="203"/>
  <c r="AB8" i="203" s="1"/>
  <c r="R7" i="203"/>
  <c r="R6" i="203"/>
  <c r="B4" i="203"/>
  <c r="A1" i="203"/>
  <c r="B5" i="203" s="1"/>
  <c r="AG50" i="202"/>
  <c r="AG51" i="202" s="1"/>
  <c r="AG52" i="202" s="1"/>
  <c r="AG53" i="202" s="1"/>
  <c r="AG54" i="202" s="1"/>
  <c r="AG55" i="202" s="1"/>
  <c r="AG56" i="202" s="1"/>
  <c r="AG57" i="202" s="1"/>
  <c r="AG58" i="202" s="1"/>
  <c r="AG59" i="202" s="1"/>
  <c r="AH40" i="202"/>
  <c r="AH41" i="202" s="1"/>
  <c r="AH42" i="202" s="1"/>
  <c r="AH43" i="202" s="1"/>
  <c r="AH44" i="202" s="1"/>
  <c r="AH45" i="202" s="1"/>
  <c r="AG40" i="202"/>
  <c r="AG41" i="202" s="1"/>
  <c r="AG42" i="202" s="1"/>
  <c r="AG43" i="202" s="1"/>
  <c r="AG44" i="202" s="1"/>
  <c r="AG45" i="202" s="1"/>
  <c r="AF40" i="202"/>
  <c r="AF41" i="202" s="1"/>
  <c r="AF42" i="202" s="1"/>
  <c r="AF43" i="202" s="1"/>
  <c r="AF44" i="202" s="1"/>
  <c r="AF45" i="202" s="1"/>
  <c r="R16" i="202"/>
  <c r="G16" i="202"/>
  <c r="R15" i="202"/>
  <c r="L15" i="202"/>
  <c r="R14" i="202"/>
  <c r="L14" i="202"/>
  <c r="R13" i="202"/>
  <c r="L13" i="202"/>
  <c r="R12" i="202"/>
  <c r="R11" i="202"/>
  <c r="L11" i="202"/>
  <c r="R10" i="202"/>
  <c r="L10" i="202"/>
  <c r="R9" i="202"/>
  <c r="L9" i="202"/>
  <c r="R8" i="202"/>
  <c r="L8" i="202"/>
  <c r="R7" i="202"/>
  <c r="L7" i="202"/>
  <c r="R6" i="202"/>
  <c r="B4" i="202"/>
  <c r="A1" i="202"/>
  <c r="B5" i="202" s="1"/>
  <c r="Z6" i="201" l="1"/>
  <c r="AB6" i="201"/>
  <c r="AB8" i="204"/>
  <c r="AB10" i="204"/>
  <c r="Z13" i="204"/>
  <c r="Z15" i="204"/>
  <c r="AJ8" i="204"/>
  <c r="AJ10" i="204"/>
  <c r="AB13" i="204"/>
  <c r="AB15" i="204"/>
  <c r="Z7" i="204"/>
  <c r="Z9" i="204"/>
  <c r="Z11" i="204"/>
  <c r="AB7" i="204"/>
  <c r="AB9" i="204"/>
  <c r="AB11" i="204"/>
  <c r="Z14" i="204"/>
  <c r="AB14" i="204"/>
  <c r="AB10" i="203"/>
  <c r="Z7" i="203"/>
  <c r="AF48" i="203"/>
  <c r="AF49" i="203" s="1"/>
  <c r="AF50" i="203" s="1"/>
  <c r="AF51" i="203" s="1"/>
  <c r="AF52" i="203" s="1"/>
  <c r="AF53" i="203" s="1"/>
  <c r="AF54" i="203" s="1"/>
  <c r="AF55" i="203" s="1"/>
  <c r="AF56" i="203" s="1"/>
  <c r="AF57" i="203" s="1"/>
  <c r="AF58" i="203" s="1"/>
  <c r="AF59" i="203" s="1"/>
  <c r="Z10" i="203" s="1"/>
  <c r="Z15" i="203"/>
  <c r="AG48" i="203"/>
  <c r="AB13" i="203"/>
  <c r="AB15" i="203"/>
  <c r="AH46" i="203"/>
  <c r="AH47" i="203" s="1"/>
  <c r="AJ11" i="203"/>
  <c r="AB7" i="203"/>
  <c r="AB11" i="203"/>
  <c r="Z8" i="203"/>
  <c r="Z9" i="203"/>
  <c r="AB9" i="203"/>
  <c r="Z14" i="203"/>
  <c r="AB14" i="203"/>
  <c r="Z11" i="202"/>
  <c r="AF46" i="202"/>
  <c r="AF47" i="202" s="1"/>
  <c r="AB11" i="202"/>
  <c r="AG46" i="202"/>
  <c r="AG47" i="202" s="1"/>
  <c r="AB13" i="202" s="1"/>
  <c r="Z13" i="202"/>
  <c r="AB7" i="202"/>
  <c r="AB8" i="202"/>
  <c r="AJ11" i="202"/>
  <c r="AH46" i="202"/>
  <c r="AH47" i="202" s="1"/>
  <c r="AB9" i="202"/>
  <c r="AJ13" i="202"/>
  <c r="AB10" i="202"/>
  <c r="AG50" i="201"/>
  <c r="AG51" i="201" s="1"/>
  <c r="AG52" i="201" s="1"/>
  <c r="AG53" i="201" s="1"/>
  <c r="AG54" i="201" s="1"/>
  <c r="AG55" i="201" s="1"/>
  <c r="AG56" i="201" s="1"/>
  <c r="AG57" i="201" s="1"/>
  <c r="AG58" i="201" s="1"/>
  <c r="AG59" i="201" s="1"/>
  <c r="AB7" i="201" s="1"/>
  <c r="AH40" i="201"/>
  <c r="AH41" i="201" s="1"/>
  <c r="AH42" i="201" s="1"/>
  <c r="AH43" i="201" s="1"/>
  <c r="AH44" i="201" s="1"/>
  <c r="AH45" i="201" s="1"/>
  <c r="AG40" i="201"/>
  <c r="AG41" i="201" s="1"/>
  <c r="AG42" i="201" s="1"/>
  <c r="AG43" i="201" s="1"/>
  <c r="AG44" i="201" s="1"/>
  <c r="AG45" i="201" s="1"/>
  <c r="AF40" i="201"/>
  <c r="AF41" i="201" s="1"/>
  <c r="AF42" i="201" s="1"/>
  <c r="AF43" i="201" s="1"/>
  <c r="AF44" i="201" s="1"/>
  <c r="AF45" i="201" s="1"/>
  <c r="R16" i="201"/>
  <c r="G16" i="201"/>
  <c r="R15" i="201"/>
  <c r="R14" i="201"/>
  <c r="R13" i="201"/>
  <c r="R12" i="201"/>
  <c r="R11" i="201"/>
  <c r="R10" i="201"/>
  <c r="R9" i="201"/>
  <c r="R8" i="201"/>
  <c r="R7" i="201"/>
  <c r="B4" i="201"/>
  <c r="A1" i="201"/>
  <c r="B5" i="201" s="1"/>
  <c r="AH48" i="203" l="1"/>
  <c r="AH49" i="203" s="1"/>
  <c r="AH50" i="203" s="1"/>
  <c r="AH51" i="203" s="1"/>
  <c r="AH52" i="203" s="1"/>
  <c r="AH53" i="203" s="1"/>
  <c r="AH54" i="203" s="1"/>
  <c r="AH55" i="203" s="1"/>
  <c r="AH56" i="203" s="1"/>
  <c r="AJ13" i="203"/>
  <c r="AJ15" i="203"/>
  <c r="AJ14" i="203"/>
  <c r="AH48" i="202"/>
  <c r="AH49" i="202" s="1"/>
  <c r="AH50" i="202" s="1"/>
  <c r="AH51" i="202" s="1"/>
  <c r="AH52" i="202" s="1"/>
  <c r="AH53" i="202" s="1"/>
  <c r="AH54" i="202" s="1"/>
  <c r="AH55" i="202" s="1"/>
  <c r="AH56" i="202" s="1"/>
  <c r="AJ15" i="202"/>
  <c r="AG48" i="202"/>
  <c r="AB15" i="202"/>
  <c r="AF48" i="202"/>
  <c r="AF49" i="202" s="1"/>
  <c r="AF50" i="202" s="1"/>
  <c r="AF51" i="202" s="1"/>
  <c r="AF52" i="202" s="1"/>
  <c r="AF53" i="202" s="1"/>
  <c r="AF54" i="202" s="1"/>
  <c r="AF55" i="202" s="1"/>
  <c r="AF56" i="202" s="1"/>
  <c r="Z15" i="202"/>
  <c r="AB14" i="202"/>
  <c r="Z14" i="202"/>
  <c r="AJ14" i="202"/>
  <c r="Z11" i="201"/>
  <c r="AF46" i="201"/>
  <c r="AF47" i="201" s="1"/>
  <c r="Z14" i="201" s="1"/>
  <c r="AB10" i="201"/>
  <c r="AG46" i="201"/>
  <c r="AG47" i="201" s="1"/>
  <c r="AB11" i="201"/>
  <c r="AH46" i="201"/>
  <c r="AH47" i="201" s="1"/>
  <c r="AJ11" i="201"/>
  <c r="Z13" i="201"/>
  <c r="AB8" i="201"/>
  <c r="AB9" i="201"/>
  <c r="AB13" i="201"/>
  <c r="L14" i="200"/>
  <c r="L15" i="200"/>
  <c r="L13" i="200"/>
  <c r="L8" i="200"/>
  <c r="L9" i="200"/>
  <c r="L10" i="200"/>
  <c r="L11" i="200"/>
  <c r="L7" i="200"/>
  <c r="AJ8" i="203" l="1"/>
  <c r="AH57" i="203"/>
  <c r="AH58" i="203" s="1"/>
  <c r="AF57" i="202"/>
  <c r="AF58" i="202" s="1"/>
  <c r="Z8" i="202"/>
  <c r="AH57" i="202"/>
  <c r="AH58" i="202" s="1"/>
  <c r="AJ8" i="202"/>
  <c r="AG48" i="201"/>
  <c r="AB15" i="201"/>
  <c r="AH48" i="201"/>
  <c r="AH49" i="201" s="1"/>
  <c r="AH50" i="201" s="1"/>
  <c r="AH51" i="201" s="1"/>
  <c r="AH52" i="201" s="1"/>
  <c r="AH53" i="201" s="1"/>
  <c r="AH54" i="201" s="1"/>
  <c r="AH55" i="201" s="1"/>
  <c r="AH56" i="201" s="1"/>
  <c r="AJ14" i="201"/>
  <c r="AJ15" i="201"/>
  <c r="AF48" i="201"/>
  <c r="AF49" i="201" s="1"/>
  <c r="AF50" i="201" s="1"/>
  <c r="AF51" i="201" s="1"/>
  <c r="AF52" i="201" s="1"/>
  <c r="AF53" i="201" s="1"/>
  <c r="AF54" i="201" s="1"/>
  <c r="AF55" i="201" s="1"/>
  <c r="AF56" i="201" s="1"/>
  <c r="Z15" i="201"/>
  <c r="AB14" i="201"/>
  <c r="AJ13" i="201"/>
  <c r="AG50" i="200"/>
  <c r="AG51" i="200" s="1"/>
  <c r="AG52" i="200" s="1"/>
  <c r="AG53" i="200" s="1"/>
  <c r="AG54" i="200" s="1"/>
  <c r="AG55" i="200" s="1"/>
  <c r="AG56" i="200" s="1"/>
  <c r="AH40" i="200"/>
  <c r="AH41" i="200" s="1"/>
  <c r="AH42" i="200" s="1"/>
  <c r="AH43" i="200" s="1"/>
  <c r="AH44" i="200" s="1"/>
  <c r="AH45" i="200" s="1"/>
  <c r="AH46" i="200" s="1"/>
  <c r="AH47" i="200" s="1"/>
  <c r="AH48" i="200" s="1"/>
  <c r="AH49" i="200" s="1"/>
  <c r="AH50" i="200" s="1"/>
  <c r="AH51" i="200" s="1"/>
  <c r="AH52" i="200" s="1"/>
  <c r="AH53" i="200" s="1"/>
  <c r="AH54" i="200" s="1"/>
  <c r="AH55" i="200" s="1"/>
  <c r="AH56" i="200" s="1"/>
  <c r="AG40" i="200"/>
  <c r="AG41" i="200" s="1"/>
  <c r="AG42" i="200" s="1"/>
  <c r="AG43" i="200" s="1"/>
  <c r="AG44" i="200" s="1"/>
  <c r="AG45" i="200" s="1"/>
  <c r="AG46" i="200" s="1"/>
  <c r="AG47" i="200" s="1"/>
  <c r="AG48" i="200" s="1"/>
  <c r="AF40" i="200"/>
  <c r="AF41" i="200" s="1"/>
  <c r="AF42" i="200" s="1"/>
  <c r="AF43" i="200" s="1"/>
  <c r="AF44" i="200" s="1"/>
  <c r="AF45" i="200" s="1"/>
  <c r="AF46" i="200" s="1"/>
  <c r="AF47" i="200" s="1"/>
  <c r="AF48" i="200" s="1"/>
  <c r="AF49" i="200" s="1"/>
  <c r="AF50" i="200" s="1"/>
  <c r="AF51" i="200" s="1"/>
  <c r="AF52" i="200" s="1"/>
  <c r="AF53" i="200" s="1"/>
  <c r="AF54" i="200" s="1"/>
  <c r="AF55" i="200" s="1"/>
  <c r="AF56" i="200" s="1"/>
  <c r="R16" i="200"/>
  <c r="G16" i="200"/>
  <c r="R15" i="200"/>
  <c r="R14" i="200"/>
  <c r="R13" i="200"/>
  <c r="AJ13" i="200" s="1"/>
  <c r="R12" i="200"/>
  <c r="R11" i="200"/>
  <c r="R10" i="200"/>
  <c r="R9" i="200"/>
  <c r="R8" i="200"/>
  <c r="R7" i="200"/>
  <c r="R6" i="200"/>
  <c r="B4" i="200"/>
  <c r="A1" i="200"/>
  <c r="B5" i="200" s="1"/>
  <c r="AH59" i="203" l="1"/>
  <c r="AJ9" i="203"/>
  <c r="AH59" i="202"/>
  <c r="AJ9" i="202"/>
  <c r="AF59" i="202"/>
  <c r="Z9" i="202"/>
  <c r="AF57" i="201"/>
  <c r="AF58" i="201" s="1"/>
  <c r="Z8" i="201"/>
  <c r="AH57" i="201"/>
  <c r="AH58" i="201" s="1"/>
  <c r="AJ8" i="201"/>
  <c r="Z11" i="200"/>
  <c r="AJ14" i="200"/>
  <c r="AJ8" i="200"/>
  <c r="AH57" i="200"/>
  <c r="AH58" i="200" s="1"/>
  <c r="AH59" i="200" s="1"/>
  <c r="AJ10" i="200" s="1"/>
  <c r="AF57" i="200"/>
  <c r="AF58" i="200" s="1"/>
  <c r="AF59" i="200" s="1"/>
  <c r="Z10" i="200" s="1"/>
  <c r="Z8" i="200"/>
  <c r="AJ15" i="200"/>
  <c r="AG57" i="200"/>
  <c r="AG58" i="200" s="1"/>
  <c r="AG59" i="200" s="1"/>
  <c r="AB10" i="200" s="1"/>
  <c r="AB8" i="200"/>
  <c r="AB13" i="200"/>
  <c r="AB15" i="200"/>
  <c r="Z15" i="200"/>
  <c r="Z13" i="200"/>
  <c r="AB11" i="200"/>
  <c r="Z14" i="200"/>
  <c r="AJ11" i="200"/>
  <c r="AB14" i="200"/>
  <c r="AJ9" i="200" l="1"/>
  <c r="Z7" i="200"/>
  <c r="AJ7" i="200"/>
  <c r="Z9" i="200"/>
  <c r="AJ10" i="203"/>
  <c r="AJ7" i="203"/>
  <c r="Z7" i="202"/>
  <c r="Z10" i="202"/>
  <c r="AJ7" i="202"/>
  <c r="AJ10" i="202"/>
  <c r="AH59" i="201"/>
  <c r="AJ9" i="201"/>
  <c r="AF59" i="201"/>
  <c r="Z9" i="201"/>
  <c r="AB9" i="200"/>
  <c r="AB7" i="200"/>
  <c r="Z7" i="201" l="1"/>
  <c r="Z10" i="201"/>
  <c r="AJ7" i="201"/>
  <c r="AJ10" i="201"/>
  <c r="AG50" i="16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G41" i="161" s="1"/>
  <c r="AG42" i="161" s="1"/>
  <c r="AG43" i="161" s="1"/>
  <c r="AG44" i="161" s="1"/>
  <c r="AG45" i="161" s="1"/>
  <c r="AG46" i="161" s="1"/>
  <c r="AG47" i="161" s="1"/>
  <c r="AG48" i="161" s="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B4" i="161"/>
  <c r="A1" i="161"/>
  <c r="B5" i="161" s="1"/>
  <c r="AG50" i="160"/>
  <c r="AG51" i="160" s="1"/>
  <c r="AG52" i="160" s="1"/>
  <c r="AG53" i="160" s="1"/>
  <c r="AG54" i="160" s="1"/>
  <c r="AG55" i="160" s="1"/>
  <c r="AG56" i="160" s="1"/>
  <c r="AG57" i="160" s="1"/>
  <c r="AG58" i="160" s="1"/>
  <c r="AG59" i="160" s="1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R8" i="160"/>
  <c r="R6" i="160"/>
  <c r="B4" i="160"/>
  <c r="A1" i="160"/>
  <c r="B5" i="160" s="1"/>
  <c r="AJ10" i="160" l="1"/>
  <c r="AJ6" i="160"/>
  <c r="AJ8" i="160"/>
  <c r="AB6" i="161"/>
  <c r="AB8" i="161"/>
  <c r="AB10" i="161"/>
  <c r="AF59" i="161"/>
  <c r="Z10" i="161"/>
  <c r="AH59" i="161"/>
  <c r="AJ10" i="161"/>
  <c r="AB8" i="160"/>
  <c r="Z8" i="160"/>
  <c r="Z6" i="160"/>
  <c r="Z10" i="160"/>
  <c r="AB6" i="160"/>
  <c r="AB10" i="160"/>
  <c r="AG50" i="159"/>
  <c r="AG51" i="159" s="1"/>
  <c r="AG52" i="159" s="1"/>
  <c r="AG53" i="159" s="1"/>
  <c r="AG54" i="159" s="1"/>
  <c r="AG55" i="159" s="1"/>
  <c r="AG56" i="159" s="1"/>
  <c r="AG57" i="159" s="1"/>
  <c r="AG58" i="159" s="1"/>
  <c r="AG59" i="159" s="1"/>
  <c r="AH40" i="159"/>
  <c r="AH41" i="159" s="1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AF41" i="159" s="1"/>
  <c r="AF42" i="159" s="1"/>
  <c r="AF43" i="159" s="1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G16" i="159"/>
  <c r="R11" i="159"/>
  <c r="R10" i="159"/>
  <c r="R6" i="159"/>
  <c r="B4" i="159"/>
  <c r="A1" i="159"/>
  <c r="B5" i="159" s="1"/>
  <c r="O7" i="157"/>
  <c r="AG50" i="157"/>
  <c r="AG51" i="157" s="1"/>
  <c r="AG52" i="157" s="1"/>
  <c r="AG53" i="157" s="1"/>
  <c r="AH40" i="157"/>
  <c r="AH41" i="157" s="1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AF41" i="157" s="1"/>
  <c r="AF42" i="157" s="1"/>
  <c r="AF43" i="157" s="1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G16" i="157"/>
  <c r="R11" i="157"/>
  <c r="R10" i="157"/>
  <c r="R6" i="157"/>
  <c r="B4" i="157"/>
  <c r="A1" i="157"/>
  <c r="B5" i="157" s="1"/>
  <c r="R8" i="155"/>
  <c r="R9" i="155"/>
  <c r="AJ9" i="155" s="1"/>
  <c r="R11" i="155"/>
  <c r="R6" i="155"/>
  <c r="R11" i="156"/>
  <c r="R9" i="156"/>
  <c r="R8" i="156"/>
  <c r="AB8" i="156" s="1"/>
  <c r="R6" i="156"/>
  <c r="AB6" i="156" s="1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J9" i="156" s="1"/>
  <c r="AG40" i="156"/>
  <c r="AG41" i="156" s="1"/>
  <c r="AG42" i="156" s="1"/>
  <c r="AG43" i="156" s="1"/>
  <c r="AG44" i="156" s="1"/>
  <c r="AG45" i="156" s="1"/>
  <c r="AG46" i="156" s="1"/>
  <c r="AG47" i="156" s="1"/>
  <c r="AG48" i="156" s="1"/>
  <c r="AF40" i="156"/>
  <c r="AF41" i="156" s="1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Z9" i="156" s="1"/>
  <c r="G16" i="156"/>
  <c r="B4" i="156"/>
  <c r="A1" i="156"/>
  <c r="B5" i="156" s="1"/>
  <c r="AG50" i="155"/>
  <c r="AG51" i="155" s="1"/>
  <c r="AG52" i="155" s="1"/>
  <c r="AG53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AF41" i="155" s="1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G16" i="155"/>
  <c r="B4" i="155"/>
  <c r="A1" i="155"/>
  <c r="B5" i="155" s="1"/>
  <c r="AB11" i="159" l="1"/>
  <c r="AA12" i="156"/>
  <c r="AJ6" i="155"/>
  <c r="AB11" i="157"/>
  <c r="Z11" i="155"/>
  <c r="AG54" i="155"/>
  <c r="AG55" i="155" s="1"/>
  <c r="AG56" i="155" s="1"/>
  <c r="AG57" i="155" s="1"/>
  <c r="AG58" i="155" s="1"/>
  <c r="AG59" i="155" s="1"/>
  <c r="AB11" i="155"/>
  <c r="AB9" i="155"/>
  <c r="AF56" i="155"/>
  <c r="AF57" i="155" s="1"/>
  <c r="AF58" i="155" s="1"/>
  <c r="AF59" i="155" s="1"/>
  <c r="Z8" i="155"/>
  <c r="Z9" i="155"/>
  <c r="AB9" i="156"/>
  <c r="AA10" i="156"/>
  <c r="AJ11" i="156"/>
  <c r="Z6" i="155"/>
  <c r="Z6" i="156"/>
  <c r="AJ6" i="156"/>
  <c r="AA7" i="156"/>
  <c r="Z11" i="156"/>
  <c r="AJ6" i="16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AB6" i="155" l="1"/>
  <c r="AB8" i="155"/>
  <c r="B19" i="16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EF15755-7A43-40FC-B238-8175105683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D20FABCF-51AE-4CFF-86D6-0F0F94D5E6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CEFBBDE0-D684-498C-8B2A-47BAD1CD440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F38B909-7AF8-4F27-8FE7-1BBEB36474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4FE539-953E-48E2-B0DE-0C373EE03FD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FF6801-056F-49CF-A50D-49F26183792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EA94509-A5AA-4AC2-AE01-86D090E5530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B8B109B-15BD-4EAF-8315-658570595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9ADC86F-465F-4B3B-8188-B6D70C2D881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B83E15B-25C7-4B9D-8E5D-BD34C019C4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44A4196-7C73-4CA9-BFDF-E1E443DDEFB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95760929-2D4D-41BB-A5CF-DB1453E3F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06C633C-FBB2-4C9F-ADC0-33C69E11DC1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F27A9E4-B60B-4A02-9840-2E160BE18A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D48DE63-3574-4581-B569-235BB39EF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C85731FF-FA65-4304-BB77-286D2F7938F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1BB33862-13CA-462D-B89E-48E0E26472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66CDDB5-D97F-42BB-88B7-F6D0616D83F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02F3293-A110-498F-969B-AAE23ABC60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70E5651-D8C7-4303-8EE5-FBCF03B5A35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2D358825-55E1-4577-8547-D59026E07BA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E955F63-59BE-42A6-92CC-7C893409E36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A1FE86F4-A3F6-4F1B-A9C0-2198B6C86EE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57527A8-0FE7-4A63-8785-5792A8A534F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61DCB329-7384-475A-89CF-D0C7A305D5E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6ECF24F-C167-464F-92C2-73B4CD7A87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5F5ACD02-9EA8-4C06-8752-CD650EF78F7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746BF25A-2552-4353-AED0-2C3E6015B0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09151D46-F2F1-4415-96D8-4FE6E8584849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7F7234C-ED8A-4F7D-AA03-4F640B9E317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6D385F7F-7AC3-489F-AB54-B9F91799F2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483E77CC-8E94-4B6D-9C11-A9F4AA076A65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9B109C24-3161-4B3C-A5FE-FE7C8D6B8EC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1D0671E-8A30-404D-8552-9F43991442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B24320-A5D1-41BF-B03D-75ECD6158E6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DCB685BC-4821-4481-BC04-AAAEC343B43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4FD50ED-AC0F-46A8-9ECA-E6F9EFFD7D9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A17D3D06-1F6A-4582-9AF3-552E8471D6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73604448-F2EB-49CF-9BC3-8F359D3171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7E560E2C-B5D9-4AE8-9B61-EF4A6F71A4B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8BD8AD5F-4E69-4BE7-8585-BA108AD848D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5CF7E3D-1C17-4BB1-8C06-5D96AB49ACC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B5E2859-5921-449E-ACC2-1EB21AEB2D3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3A9C46A-8C32-4373-80D2-2BCCD57818D6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EF9F9520-1588-4A09-8A63-D18F26BA58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1BC528EC-4DAC-46C5-B53E-3B851A5311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70E0C26-C5E4-46D7-9267-82B196FDCA9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EAEB415C-2CC7-4444-9B82-1CA4EFD17C5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B4A56C1-86D5-4616-A4BE-E5E674CC167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7F0545FB-481B-443E-B2F7-9D797978743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EFD0192-F9B3-4004-9250-807334A8BCC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6EA29981-577D-4870-A004-A58CCD9CC56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8F813D4-1BD1-4943-A117-8FBDB3C6E6F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46B213A8-EC18-40FF-B68C-86AD0533679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4239C6CA-5EC5-43D0-92FA-36A6FE828A8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1DA9845E-717F-4B12-BDAA-9E839A07D8A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DC3AF20-A235-4E27-81D9-F670CF875E6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199444C7-0327-42C7-98D5-87287793828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42172283-513F-42CC-8BEA-0A00F6932FDF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AFA32B0-2E31-4649-9CBC-D2201EB0EE3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EF9DD44-DFFE-466D-8F49-F706920077F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B18A6D68-D824-464C-A954-3CDB3884E65B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C794EA-3205-431A-B120-DFA9DDD1DC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20B629D1-DAD2-43B0-A178-4911A7F630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0306E424-C4EF-483C-BC2C-11C3C38AB13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4EBB55D9-81D8-4696-81D8-28F9E1FBD61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E88CE3E4-1040-4ABD-81C3-17AB5CF7426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D4F47B7-50FA-4E6D-B30B-B780011B1CD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739B199-BC1E-4718-B5F6-10DC079E6EB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73AF182F-007D-4CA0-ABFD-37E8DCBC7EE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D13644AE-97A8-46B7-AFDA-5675AF11209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0216D0AF-9D64-4547-A126-182EB8BE83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52D4C582-016F-4780-8903-947E36D063A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539E158-DCFB-4D58-8BFF-7578304D7A0E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sharedStrings.xml><?xml version="1.0" encoding="utf-8"?>
<sst xmlns="http://schemas.openxmlformats.org/spreadsheetml/2006/main" count="2181" uniqueCount="128">
  <si>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</si>
  <si>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</si>
  <si>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</si>
  <si>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</si>
  <si>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</si>
  <si>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</si>
  <si>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</si>
  <si>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</si>
  <si>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</si>
  <si>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</si>
  <si>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</si>
  <si>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</si>
  <si>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</si>
  <si>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</si>
  <si>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</si>
  <si>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</si>
  <si>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</si>
  <si>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</si>
  <si>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</si>
  <si>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</si>
  <si>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</si>
  <si>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</si>
  <si>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</si>
  <si>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</si>
  <si>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</si>
  <si>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</si>
  <si>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</si>
  <si>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</si>
  <si>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</si>
  <si>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</si>
  <si>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</si>
  <si>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</si>
  <si>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</si>
  <si>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</si>
  <si>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</si>
  <si>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</si>
  <si>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</si>
  <si>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</si>
  <si>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</si>
  <si>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</si>
  <si>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</si>
  <si>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</si>
  <si>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</si>
  <si>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</si>
  <si>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</si>
  <si>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</si>
  <si>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</si>
  <si>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</si>
  <si>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</si>
  <si>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</si>
  <si>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</si>
  <si>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</si>
  <si>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</si>
  <si>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</si>
  <si>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</si>
  <si>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</si>
  <si>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</si>
  <si>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</si>
  <si>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</si>
  <si>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</si>
  <si>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</si>
  <si>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</si>
  <si>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</si>
  <si>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</si>
  <si>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</si>
  <si>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</si>
  <si>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</si>
  <si>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</si>
  <si>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</si>
  <si>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</si>
  <si>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</si>
  <si>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</si>
  <si>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</si>
  <si>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</si>
  <si>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</si>
  <si>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</si>
  <si>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</si>
  <si>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</si>
  <si>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</si>
  <si>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</si>
  <si>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</si>
  <si>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</si>
  <si>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</si>
  <si>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</si>
  <si>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</si>
  <si>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</si>
  <si>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</si>
  <si>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</si>
  <si>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</si>
  <si>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</si>
  <si>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</si>
  <si>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</si>
  <si>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</si>
  <si>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</si>
  <si>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</si>
  <si>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</si>
  <si>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</si>
  <si>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</si>
  <si>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</si>
  <si>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</si>
  <si>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</si>
  <si>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</si>
  <si>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</si>
  <si>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</si>
  <si>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</si>
  <si>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</si>
  <si>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</si>
  <si>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</si>
  <si>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Dr</t>
  </si>
  <si>
    <t>[%]</t>
  </si>
  <si>
    <t>zone 2</t>
  </si>
  <si>
    <t>Cyclic_Pisa_Multiplier_P_M</t>
  </si>
  <si>
    <t>Cyclic_Pisa_Multiplier_Y_Thehta</t>
  </si>
  <si>
    <t>02a</t>
  </si>
  <si>
    <t>02b</t>
  </si>
  <si>
    <t>10a</t>
  </si>
  <si>
    <t>10b</t>
  </si>
  <si>
    <t>14a</t>
  </si>
  <si>
    <t>14b</t>
  </si>
  <si>
    <t>15b</t>
  </si>
  <si>
    <t>21a</t>
  </si>
  <si>
    <t>23d</t>
  </si>
  <si>
    <t>Cowden Clay</t>
  </si>
  <si>
    <t>Cyclic_Multiplier</t>
  </si>
  <si>
    <t>API Clay</t>
  </si>
  <si>
    <t>Np</t>
  </si>
  <si>
    <t>Jeanjean clay</t>
  </si>
  <si>
    <t>Np_Jeanjean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</si>
</sst>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3" fillId="0" borderId="0"/>
    <xf numFmtId="0" fontId="2" fillId="0" borderId="0"/>
    <xf numFmtId="0" fontId="13" fillId="0" borderId="0"/>
    <xf numFmtId="0" fontId="1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13" fillId="0" borderId="0" xfId="1"/>
    <xf numFmtId="0" fontId="9" fillId="0" borderId="0" xfId="1" applyFont="1"/>
    <xf numFmtId="0" fontId="13" fillId="0" borderId="0" xfId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Alignment="1">
      <alignment horizontal="left"/>
    </xf>
    <xf numFmtId="0" fontId="13" fillId="0" borderId="0" xfId="1" applyAlignment="1"/>
    <xf numFmtId="0" fontId="5" fillId="0" borderId="0" xfId="1" applyFont="1" applyAlignment="1"/>
    <xf numFmtId="0" fontId="13" fillId="0" borderId="0" xfId="1" applyAlignment="1">
      <alignment horizontal="center"/>
    </xf>
    <xf numFmtId="0" fontId="4" fillId="0" borderId="0" xfId="1" applyFont="1" applyAlignment="1"/>
    <xf numFmtId="0" fontId="5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 applyProtection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13" fillId="0" borderId="0" xfId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64" fontId="4" fillId="0" borderId="0" xfId="1" applyNumberFormat="1" applyFont="1"/>
    <xf numFmtId="0" fontId="13" fillId="0" borderId="0" xfId="1" applyAlignment="1">
      <alignment vertical="center" wrapText="1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1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1" applyFont="1" applyAlignment="1"/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165" fontId="4" fillId="0" borderId="0" xfId="1" applyNumberFormat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165" fontId="0" fillId="0" borderId="1" xfId="0" applyNumberFormat="1" applyBorder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2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66" fontId="13" fillId="0" borderId="0" xfId="1" applyNumberFormat="1" applyFont="1" applyAlignment="1">
      <alignment horizontal="center" vertical="center"/>
    </xf>
    <xf numFmtId="0" fontId="13" fillId="0" borderId="0" xfId="1" applyFont="1"/>
    <xf numFmtId="165" fontId="13" fillId="0" borderId="0" xfId="1" applyNumberFormat="1" applyFont="1" applyAlignment="1">
      <alignment horizontal="center" vertical="center"/>
    </xf>
    <xf numFmtId="0" fontId="13" fillId="0" borderId="0" xfId="4" quotePrefix="1" applyFont="1" applyAlignment="1">
      <alignment horizontal="center" vertical="center"/>
    </xf>
    <xf numFmtId="0" fontId="13" fillId="0" borderId="0" xfId="1" quotePrefix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/>
    </xf>
    <xf numFmtId="0" fontId="0" fillId="0" borderId="0" xfId="1" quotePrefix="1" applyFont="1" applyAlignment="1">
      <alignment horizontal="center" vertical="center"/>
    </xf>
    <xf numFmtId="0" fontId="0" fillId="0" borderId="0" xfId="4" quotePrefix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 xr:uid="{552F32EA-5476-4460-A856-A7400DE53AEF}"/>
    <cellStyle name="Normal 2 2" xfId="2" xr:uid="{8081F8D7-64DD-4731-9D5D-EB57B48E81BB}"/>
    <cellStyle name="Normal 2 4" xfId="4" xr:uid="{4AF76F3E-4A52-4141-8125-A3F030D2F28C}"/>
    <cellStyle name="Normal 3" xfId="3" xr:uid="{CC751CDE-DB87-4608-B195-B5D52AEE4E22}"/>
    <cellStyle name="Normal 4" xfId="5" xr:uid="{B6465EF0-735A-479C-8ED4-81BEFF4C5615}"/>
  </cellStyles>
  <dxfs count="148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3F92B-DC01-4FF3-AFEE-93980022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6954610"/>
          <a:ext cx="6997009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121744-AEB9-46AE-BC09-2B6C554F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68" y="9322253"/>
          <a:ext cx="6991929" cy="716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B155F-7BEC-441B-A194-8CC9F095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61244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EAC36-A81D-4165-B2F7-48030747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9F666-78FD-4E06-B87C-441E3A46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61244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F901E-2AC6-4411-A042-CC7D5D6A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82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BB75D-AAB9-4DFE-868E-593FC5D5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F8872-2488-4B70-B560-D6FA1E9B3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54429</xdr:colOff>
      <xdr:row>31</xdr:row>
      <xdr:rowOff>183696</xdr:rowOff>
    </xdr:from>
    <xdr:to>
      <xdr:col>13</xdr:col>
      <xdr:colOff>270998</xdr:colOff>
      <xdr:row>69</xdr:row>
      <xdr:rowOff>110411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829593-F7A8-4C6E-9E5F-CF497A1A0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7529" y="65940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13</xdr:col>
      <xdr:colOff>310243</xdr:colOff>
      <xdr:row>30</xdr:row>
      <xdr:rowOff>131989</xdr:rowOff>
    </xdr:from>
    <xdr:to>
      <xdr:col>23</xdr:col>
      <xdr:colOff>460501</xdr:colOff>
      <xdr:row>68</xdr:row>
      <xdr:rowOff>53624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AEC6C-C13A-4C77-A651-0A11F9A66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5618" y="6351814"/>
          <a:ext cx="6979683" cy="716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1480" priority="204">
      <formula>$L6="API sand"</formula>
    </cfRule>
  </conditionalFormatting>
  <conditionalFormatting sqref="R18:S20 R29:S36 S21:S28 AD21:AD28 AB18:AB35 AK6:AL14 N6:N14">
    <cfRule type="expression" dxfId="1479" priority="203">
      <formula>$M6="API sand"</formula>
    </cfRule>
  </conditionalFormatting>
  <conditionalFormatting sqref="R18:T20 R29:T36 S21:T28 AD21:AD28 AB18:AB35 AK6:AL14 N6:N14">
    <cfRule type="expression" dxfId="1478" priority="202">
      <formula>$M6="API clay"</formula>
    </cfRule>
  </conditionalFormatting>
  <conditionalFormatting sqref="U18:W36 AM6:AN14 N6:P14 AC6:AI13 AA6:AA14 U6:V14">
    <cfRule type="expression" dxfId="1477" priority="199">
      <formula>$L6="Stiff clay w/o free water"</formula>
    </cfRule>
    <cfRule type="expression" dxfId="1476" priority="201">
      <formula>$L6="API clay"</formula>
    </cfRule>
  </conditionalFormatting>
  <conditionalFormatting sqref="U18:Y36 AM6:AN14 N6:P14 AC6:AI13 AA6:AA14 U6:V14">
    <cfRule type="expression" dxfId="1475" priority="200">
      <formula>$L6="Kirsch soft clay"</formula>
    </cfRule>
  </conditionalFormatting>
  <conditionalFormatting sqref="U18:Y36 AM6:AN14 N6:P14 AC6:AI13 AA6:AA14 U6:V14">
    <cfRule type="expression" dxfId="1474" priority="198">
      <formula>$L6="Kirsch stiff clay"</formula>
    </cfRule>
  </conditionalFormatting>
  <conditionalFormatting sqref="W10:Y10 AJ6:AJ15 N6:N14 AM6:AO14 S10:T13 Q6:R14 Z6:Z15 AB6:AB15 W12:Y13 W11 Y11">
    <cfRule type="expression" dxfId="1473" priority="197">
      <formula>$L6="Kirsch sand"</formula>
    </cfRule>
  </conditionalFormatting>
  <conditionalFormatting sqref="AC18:AI18 AC19:AD19 AI19 AM6:AN14 N6:N14">
    <cfRule type="expression" dxfId="1472" priority="196">
      <formula>$L6="Modified Weak rock"</formula>
    </cfRule>
  </conditionalFormatting>
  <conditionalFormatting sqref="U18:V36 AM6:AN14 N6:P14 AC6:AI13 AA6:AA14 U6:V14">
    <cfRule type="expression" dxfId="1471" priority="195">
      <formula>$L6="Reese stiff clay"</formula>
    </cfRule>
  </conditionalFormatting>
  <conditionalFormatting sqref="N18:N36 Q18:Q36 AM18:AN36">
    <cfRule type="expression" dxfId="1470" priority="194">
      <formula>$L18="API sand"</formula>
    </cfRule>
  </conditionalFormatting>
  <conditionalFormatting sqref="N18:N36 AB36 AJ18:AL36 Z18:Z36">
    <cfRule type="expression" dxfId="1469" priority="193">
      <formula>$M18="API sand"</formula>
    </cfRule>
  </conditionalFormatting>
  <conditionalFormatting sqref="Z36:AB36 AK18:AL36 N18:N36 Z18:AA35">
    <cfRule type="expression" dxfId="1468" priority="192">
      <formula>$M18="API clay"</formula>
    </cfRule>
  </conditionalFormatting>
  <conditionalFormatting sqref="N18:P18 AM18:AN36 N29:P36 N19:N28 P19:P28">
    <cfRule type="expression" dxfId="1467" priority="189">
      <formula>$L18="Stiff clay w/o free water"</formula>
    </cfRule>
    <cfRule type="expression" dxfId="1466" priority="191">
      <formula>$L18="API clay"</formula>
    </cfRule>
  </conditionalFormatting>
  <conditionalFormatting sqref="N18:P18 AM18:AN36 N29:P36 N19:N28 P19:P28">
    <cfRule type="expression" dxfId="1465" priority="190">
      <formula>$L18="Kirsch soft clay"</formula>
    </cfRule>
  </conditionalFormatting>
  <conditionalFormatting sqref="N18:P18 AM18:AN36 N29:P36 N19:N28 P19:P28">
    <cfRule type="expression" dxfId="1464" priority="188">
      <formula>$L18="Kirsch stiff clay"</formula>
    </cfRule>
  </conditionalFormatting>
  <conditionalFormatting sqref="N18:N36 Q18:Q36 X18:Y36 AM18:AN36">
    <cfRule type="expression" dxfId="1463" priority="187">
      <formula>$L18="Kirsch sand"</formula>
    </cfRule>
  </conditionalFormatting>
  <conditionalFormatting sqref="N18:N36 AM18:AN36 AC20:AD36 AI20:AI36">
    <cfRule type="expression" dxfId="1462" priority="186">
      <formula>$L18="Modified Weak rock"</formula>
    </cfRule>
  </conditionalFormatting>
  <conditionalFormatting sqref="N18:P18 AM18:AN36 N29:P36 N19:N28 P19:P28">
    <cfRule type="expression" dxfId="1461" priority="185">
      <formula>$L18="Reese stiff clay"</formula>
    </cfRule>
  </conditionalFormatting>
  <conditionalFormatting sqref="AM6:AN14 N6:P14 AC6:AI13 AA6:AA14 U6:V14">
    <cfRule type="expression" dxfId="1460" priority="184">
      <formula>$L6="PISA clay"</formula>
    </cfRule>
  </conditionalFormatting>
  <conditionalFormatting sqref="AM6:AN14 N6:N14">
    <cfRule type="expression" dxfId="1459" priority="183">
      <formula>$L6="PISA sand"</formula>
    </cfRule>
  </conditionalFormatting>
  <conditionalFormatting sqref="O19:O21">
    <cfRule type="expression" dxfId="1458" priority="182">
      <formula>$L19="API sand"</formula>
    </cfRule>
  </conditionalFormatting>
  <conditionalFormatting sqref="O19:O21">
    <cfRule type="expression" dxfId="1457" priority="181">
      <formula>$L19="Kirsch sand"</formula>
    </cfRule>
  </conditionalFormatting>
  <conditionalFormatting sqref="O22:O28">
    <cfRule type="expression" dxfId="1456" priority="180">
      <formula>$L22="API sand"</formula>
    </cfRule>
  </conditionalFormatting>
  <conditionalFormatting sqref="O22:O28">
    <cfRule type="expression" dxfId="1455" priority="179">
      <formula>$L22="Kirsch sand"</formula>
    </cfRule>
  </conditionalFormatting>
  <conditionalFormatting sqref="S6:T9 W6:Y9">
    <cfRule type="expression" dxfId="1454" priority="178">
      <formula>$L6="API sand"</formula>
    </cfRule>
  </conditionalFormatting>
  <conditionalFormatting sqref="S6:T9 W6:Y9">
    <cfRule type="expression" dxfId="1453" priority="177">
      <formula>$L6="Kirsch sand"</formula>
    </cfRule>
  </conditionalFormatting>
  <conditionalFormatting sqref="AE37:AH37">
    <cfRule type="expression" dxfId="1452" priority="205">
      <formula>$L19="Modified Weak rock"</formula>
    </cfRule>
  </conditionalFormatting>
  <conditionalFormatting sqref="S14:T14 W14:Y14">
    <cfRule type="expression" dxfId="1451" priority="176">
      <formula>$L14="API sand"</formula>
    </cfRule>
  </conditionalFormatting>
  <conditionalFormatting sqref="S14:T14 W14:Y14">
    <cfRule type="expression" dxfId="1450" priority="175">
      <formula>$L14="Kirsch sand"</formula>
    </cfRule>
  </conditionalFormatting>
  <conditionalFormatting sqref="AD14:AI14">
    <cfRule type="expression" dxfId="1449" priority="172">
      <formula>$L14="Stiff clay w/o free water"</formula>
    </cfRule>
    <cfRule type="expression" dxfId="1448" priority="174">
      <formula>$L14="API clay"</formula>
    </cfRule>
  </conditionalFormatting>
  <conditionalFormatting sqref="AD14:AI14">
    <cfRule type="expression" dxfId="1447" priority="173">
      <formula>$L14="Kirsch soft clay"</formula>
    </cfRule>
  </conditionalFormatting>
  <conditionalFormatting sqref="AD14:AI14">
    <cfRule type="expression" dxfId="1446" priority="171">
      <formula>$L14="Kirsch stiff clay"</formula>
    </cfRule>
  </conditionalFormatting>
  <conditionalFormatting sqref="AD14:AI14">
    <cfRule type="expression" dxfId="1445" priority="170">
      <formula>$L14="Reese stiff clay"</formula>
    </cfRule>
  </conditionalFormatting>
  <conditionalFormatting sqref="AD14:AI14">
    <cfRule type="expression" dxfId="1444" priority="169">
      <formula>$L14="PISA clay"</formula>
    </cfRule>
  </conditionalFormatting>
  <conditionalFormatting sqref="AM15:AN15">
    <cfRule type="expression" dxfId="1443" priority="168">
      <formula>$L15="API sand"</formula>
    </cfRule>
  </conditionalFormatting>
  <conditionalFormatting sqref="AK15:AL15">
    <cfRule type="expression" dxfId="1442" priority="167">
      <formula>$M15="API sand"</formula>
    </cfRule>
  </conditionalFormatting>
  <conditionalFormatting sqref="AK15:AL15">
    <cfRule type="expression" dxfId="1441" priority="166">
      <formula>$M15="API clay"</formula>
    </cfRule>
  </conditionalFormatting>
  <conditionalFormatting sqref="AM15:AN15">
    <cfRule type="expression" dxfId="1440" priority="163">
      <formula>$L15="Stiff clay w/o free water"</formula>
    </cfRule>
    <cfRule type="expression" dxfId="1439" priority="165">
      <formula>$L15="API clay"</formula>
    </cfRule>
  </conditionalFormatting>
  <conditionalFormatting sqref="AM15:AN15">
    <cfRule type="expression" dxfId="1438" priority="164">
      <formula>$L15="Kirsch soft clay"</formula>
    </cfRule>
  </conditionalFormatting>
  <conditionalFormatting sqref="AM15:AN15">
    <cfRule type="expression" dxfId="1437" priority="162">
      <formula>$L15="Kirsch stiff clay"</formula>
    </cfRule>
  </conditionalFormatting>
  <conditionalFormatting sqref="AM15:AN15">
    <cfRule type="expression" dxfId="1436" priority="161">
      <formula>$L15="Kirsch sand"</formula>
    </cfRule>
  </conditionalFormatting>
  <conditionalFormatting sqref="AM15:AN15">
    <cfRule type="expression" dxfId="1435" priority="160">
      <formula>$L15="Modified Weak rock"</formula>
    </cfRule>
  </conditionalFormatting>
  <conditionalFormatting sqref="AM15:AN15">
    <cfRule type="expression" dxfId="1434" priority="159">
      <formula>$L15="Reese stiff clay"</formula>
    </cfRule>
  </conditionalFormatting>
  <conditionalFormatting sqref="AM15:AN15">
    <cfRule type="expression" dxfId="1433" priority="158">
      <formula>$L15="PISA clay"</formula>
    </cfRule>
  </conditionalFormatting>
  <conditionalFormatting sqref="AM15:AN15">
    <cfRule type="expression" dxfId="1432" priority="157">
      <formula>$L15="PISA sand"</formula>
    </cfRule>
  </conditionalFormatting>
  <conditionalFormatting sqref="N15 Q15 S15:T15 W15 Y15">
    <cfRule type="expression" dxfId="1431" priority="156">
      <formula>$L15="API sand"</formula>
    </cfRule>
  </conditionalFormatting>
  <conditionalFormatting sqref="N15">
    <cfRule type="expression" dxfId="1430" priority="155">
      <formula>$M15="API sand"</formula>
    </cfRule>
  </conditionalFormatting>
  <conditionalFormatting sqref="N15">
    <cfRule type="expression" dxfId="1429" priority="154">
      <formula>$M15="API clay"</formula>
    </cfRule>
  </conditionalFormatting>
  <conditionalFormatting sqref="N15:P15">
    <cfRule type="expression" dxfId="1428" priority="151">
      <formula>$L15="Stiff clay w/o free water"</formula>
    </cfRule>
    <cfRule type="expression" dxfId="1427" priority="153">
      <formula>$L15="API clay"</formula>
    </cfRule>
  </conditionalFormatting>
  <conditionalFormatting sqref="N15:P15">
    <cfRule type="expression" dxfId="1426" priority="152">
      <formula>$L15="Kirsch soft clay"</formula>
    </cfRule>
  </conditionalFormatting>
  <conditionalFormatting sqref="N15:P15">
    <cfRule type="expression" dxfId="1425" priority="150">
      <formula>$L15="Kirsch stiff clay"</formula>
    </cfRule>
  </conditionalFormatting>
  <conditionalFormatting sqref="N15 Q15 S15:T15 W15 Y15">
    <cfRule type="expression" dxfId="1424" priority="149">
      <formula>$L15="Kirsch sand"</formula>
    </cfRule>
  </conditionalFormatting>
  <conditionalFormatting sqref="N15">
    <cfRule type="expression" dxfId="1423" priority="148">
      <formula>$L15="Modified Weak rock"</formula>
    </cfRule>
  </conditionalFormatting>
  <conditionalFormatting sqref="N15:P15">
    <cfRule type="expression" dxfId="1422" priority="147">
      <formula>$L15="Reese stiff clay"</formula>
    </cfRule>
  </conditionalFormatting>
  <conditionalFormatting sqref="N15:P15">
    <cfRule type="expression" dxfId="1421" priority="146">
      <formula>$L15="PISA clay"</formula>
    </cfRule>
  </conditionalFormatting>
  <conditionalFormatting sqref="N15">
    <cfRule type="expression" dxfId="1420" priority="145">
      <formula>$L15="PISA sand"</formula>
    </cfRule>
  </conditionalFormatting>
  <conditionalFormatting sqref="R15">
    <cfRule type="expression" dxfId="1419" priority="144">
      <formula>$L15="API sand"</formula>
    </cfRule>
  </conditionalFormatting>
  <conditionalFormatting sqref="R15">
    <cfRule type="expression" dxfId="1418" priority="143">
      <formula>$L15="Kirsch sand"</formula>
    </cfRule>
  </conditionalFormatting>
  <conditionalFormatting sqref="AD15:AI15">
    <cfRule type="expression" dxfId="1417" priority="140">
      <formula>$L15="Stiff clay w/o free water"</formula>
    </cfRule>
    <cfRule type="expression" dxfId="1416" priority="142">
      <formula>$L15="API clay"</formula>
    </cfRule>
  </conditionalFormatting>
  <conditionalFormatting sqref="AD15:AI15">
    <cfRule type="expression" dxfId="1415" priority="141">
      <formula>$L15="Kirsch soft clay"</formula>
    </cfRule>
  </conditionalFormatting>
  <conditionalFormatting sqref="AD15:AI15">
    <cfRule type="expression" dxfId="1414" priority="139">
      <formula>$L15="Kirsch stiff clay"</formula>
    </cfRule>
  </conditionalFormatting>
  <conditionalFormatting sqref="AD15:AI15">
    <cfRule type="expression" dxfId="1413" priority="138">
      <formula>$L15="Reese stiff clay"</formula>
    </cfRule>
  </conditionalFormatting>
  <conditionalFormatting sqref="AD15:AI15">
    <cfRule type="expression" dxfId="1412" priority="137">
      <formula>$L15="PISA clay"</formula>
    </cfRule>
  </conditionalFormatting>
  <conditionalFormatting sqref="AA15">
    <cfRule type="expression" dxfId="1411" priority="134">
      <formula>$L15="Stiff clay w/o free water"</formula>
    </cfRule>
    <cfRule type="expression" dxfId="1410" priority="136">
      <formula>$L15="API clay"</formula>
    </cfRule>
  </conditionalFormatting>
  <conditionalFormatting sqref="AA15">
    <cfRule type="expression" dxfId="1409" priority="135">
      <formula>$L15="Kirsch soft clay"</formula>
    </cfRule>
  </conditionalFormatting>
  <conditionalFormatting sqref="AA15">
    <cfRule type="expression" dxfId="1408" priority="133">
      <formula>$L15="Kirsch stiff clay"</formula>
    </cfRule>
  </conditionalFormatting>
  <conditionalFormatting sqref="AA15">
    <cfRule type="expression" dxfId="1407" priority="132">
      <formula>$L15="Reese stiff clay"</formula>
    </cfRule>
  </conditionalFormatting>
  <conditionalFormatting sqref="AA15">
    <cfRule type="expression" dxfId="1406" priority="131">
      <formula>$L15="PISA clay"</formula>
    </cfRule>
  </conditionalFormatting>
  <conditionalFormatting sqref="AC15">
    <cfRule type="expression" dxfId="1405" priority="128">
      <formula>$L15="Stiff clay w/o free water"</formula>
    </cfRule>
    <cfRule type="expression" dxfId="1404" priority="130">
      <formula>$L15="API clay"</formula>
    </cfRule>
  </conditionalFormatting>
  <conditionalFormatting sqref="AC15">
    <cfRule type="expression" dxfId="1403" priority="129">
      <formula>$L15="Kirsch soft clay"</formula>
    </cfRule>
  </conditionalFormatting>
  <conditionalFormatting sqref="AC15">
    <cfRule type="expression" dxfId="1402" priority="127">
      <formula>$L15="Kirsch stiff clay"</formula>
    </cfRule>
  </conditionalFormatting>
  <conditionalFormatting sqref="AC15">
    <cfRule type="expression" dxfId="1401" priority="126">
      <formula>$L15="Reese stiff clay"</formula>
    </cfRule>
  </conditionalFormatting>
  <conditionalFormatting sqref="AC15">
    <cfRule type="expression" dxfId="1400" priority="125">
      <formula>$L15="PISA clay"</formula>
    </cfRule>
  </conditionalFormatting>
  <conditionalFormatting sqref="X15">
    <cfRule type="expression" dxfId="1399" priority="124">
      <formula>$L15="API sand"</formula>
    </cfRule>
  </conditionalFormatting>
  <conditionalFormatting sqref="X15">
    <cfRule type="expression" dxfId="1398" priority="123">
      <formula>$L15="Kirsch sand"</formula>
    </cfRule>
  </conditionalFormatting>
  <conditionalFormatting sqref="AM16:AN16">
    <cfRule type="expression" dxfId="1397" priority="122">
      <formula>$L16="API sand"</formula>
    </cfRule>
  </conditionalFormatting>
  <conditionalFormatting sqref="AK16:AL16">
    <cfRule type="expression" dxfId="1396" priority="121">
      <formula>$M16="API sand"</formula>
    </cfRule>
  </conditionalFormatting>
  <conditionalFormatting sqref="AK16:AL16">
    <cfRule type="expression" dxfId="1395" priority="120">
      <formula>$M16="API clay"</formula>
    </cfRule>
  </conditionalFormatting>
  <conditionalFormatting sqref="AM16:AN16">
    <cfRule type="expression" dxfId="1394" priority="117">
      <formula>$L16="Stiff clay w/o free water"</formula>
    </cfRule>
    <cfRule type="expression" dxfId="1393" priority="119">
      <formula>$L16="API clay"</formula>
    </cfRule>
  </conditionalFormatting>
  <conditionalFormatting sqref="AM16:AN16">
    <cfRule type="expression" dxfId="1392" priority="118">
      <formula>$L16="Kirsch soft clay"</formula>
    </cfRule>
  </conditionalFormatting>
  <conditionalFormatting sqref="AM16:AN16">
    <cfRule type="expression" dxfId="1391" priority="116">
      <formula>$L16="Kirsch stiff clay"</formula>
    </cfRule>
  </conditionalFormatting>
  <conditionalFormatting sqref="AM16:AN16">
    <cfRule type="expression" dxfId="1390" priority="115">
      <formula>$L16="Kirsch sand"</formula>
    </cfRule>
  </conditionalFormatting>
  <conditionalFormatting sqref="AM16:AN16">
    <cfRule type="expression" dxfId="1389" priority="114">
      <formula>$L16="Modified Weak rock"</formula>
    </cfRule>
  </conditionalFormatting>
  <conditionalFormatting sqref="AM16:AN16">
    <cfRule type="expression" dxfId="1388" priority="113">
      <formula>$L16="Reese stiff clay"</formula>
    </cfRule>
  </conditionalFormatting>
  <conditionalFormatting sqref="AM16:AN16">
    <cfRule type="expression" dxfId="1387" priority="112">
      <formula>$L16="PISA clay"</formula>
    </cfRule>
  </conditionalFormatting>
  <conditionalFormatting sqref="AM16:AN16">
    <cfRule type="expression" dxfId="1386" priority="111">
      <formula>$L16="PISA sand"</formula>
    </cfRule>
  </conditionalFormatting>
  <conditionalFormatting sqref="N16 Q16 S16:T16 W16:Y16">
    <cfRule type="expression" dxfId="1385" priority="110">
      <formula>$L16="API sand"</formula>
    </cfRule>
  </conditionalFormatting>
  <conditionalFormatting sqref="N16">
    <cfRule type="expression" dxfId="1384" priority="109">
      <formula>$M16="API sand"</formula>
    </cfRule>
  </conditionalFormatting>
  <conditionalFormatting sqref="N16">
    <cfRule type="expression" dxfId="1383" priority="108">
      <formula>$M16="API clay"</formula>
    </cfRule>
  </conditionalFormatting>
  <conditionalFormatting sqref="N16:P16">
    <cfRule type="expression" dxfId="1382" priority="105">
      <formula>$L16="Stiff clay w/o free water"</formula>
    </cfRule>
    <cfRule type="expression" dxfId="1381" priority="107">
      <formula>$L16="API clay"</formula>
    </cfRule>
  </conditionalFormatting>
  <conditionalFormatting sqref="N16:P16">
    <cfRule type="expression" dxfId="1380" priority="106">
      <formula>$L16="Kirsch soft clay"</formula>
    </cfRule>
  </conditionalFormatting>
  <conditionalFormatting sqref="N16:P16">
    <cfRule type="expression" dxfId="1379" priority="104">
      <formula>$L16="Kirsch stiff clay"</formula>
    </cfRule>
  </conditionalFormatting>
  <conditionalFormatting sqref="N16 Q16 S16:T16 W16:Y16">
    <cfRule type="expression" dxfId="1378" priority="103">
      <formula>$L16="Kirsch sand"</formula>
    </cfRule>
  </conditionalFormatting>
  <conditionalFormatting sqref="N16">
    <cfRule type="expression" dxfId="1377" priority="102">
      <formula>$L16="Modified Weak rock"</formula>
    </cfRule>
  </conditionalFormatting>
  <conditionalFormatting sqref="N16:P16">
    <cfRule type="expression" dxfId="1376" priority="101">
      <formula>$L16="Reese stiff clay"</formula>
    </cfRule>
  </conditionalFormatting>
  <conditionalFormatting sqref="N16:P16">
    <cfRule type="expression" dxfId="1375" priority="100">
      <formula>$L16="PISA clay"</formula>
    </cfRule>
  </conditionalFormatting>
  <conditionalFormatting sqref="N16">
    <cfRule type="expression" dxfId="1374" priority="99">
      <formula>$L16="PISA sand"</formula>
    </cfRule>
  </conditionalFormatting>
  <conditionalFormatting sqref="R16">
    <cfRule type="expression" dxfId="1373" priority="98">
      <formula>$L16="API sand"</formula>
    </cfRule>
  </conditionalFormatting>
  <conditionalFormatting sqref="R16">
    <cfRule type="expression" dxfId="1372" priority="97">
      <formula>$L16="Kirsch sand"</formula>
    </cfRule>
  </conditionalFormatting>
  <conditionalFormatting sqref="AC16:AI16">
    <cfRule type="expression" dxfId="1371" priority="94">
      <formula>$L16="Stiff clay w/o free water"</formula>
    </cfRule>
    <cfRule type="expression" dxfId="1370" priority="96">
      <formula>$L16="API clay"</formula>
    </cfRule>
  </conditionalFormatting>
  <conditionalFormatting sqref="AC16:AI16">
    <cfRule type="expression" dxfId="1369" priority="95">
      <formula>$L16="Kirsch soft clay"</formula>
    </cfRule>
  </conditionalFormatting>
  <conditionalFormatting sqref="AC16:AI16">
    <cfRule type="expression" dxfId="1368" priority="93">
      <formula>$L16="Kirsch stiff clay"</formula>
    </cfRule>
  </conditionalFormatting>
  <conditionalFormatting sqref="AC16:AI16">
    <cfRule type="expression" dxfId="1367" priority="92">
      <formula>$L16="Reese stiff clay"</formula>
    </cfRule>
  </conditionalFormatting>
  <conditionalFormatting sqref="AC16:AI16">
    <cfRule type="expression" dxfId="1366" priority="91">
      <formula>$L16="PISA clay"</formula>
    </cfRule>
  </conditionalFormatting>
  <conditionalFormatting sqref="AA16">
    <cfRule type="expression" dxfId="1365" priority="88">
      <formula>$L16="Stiff clay w/o free water"</formula>
    </cfRule>
    <cfRule type="expression" dxfId="1364" priority="90">
      <formula>$L16="API clay"</formula>
    </cfRule>
  </conditionalFormatting>
  <conditionalFormatting sqref="AA16">
    <cfRule type="expression" dxfId="1363" priority="89">
      <formula>$L16="Kirsch soft clay"</formula>
    </cfRule>
  </conditionalFormatting>
  <conditionalFormatting sqref="AA16">
    <cfRule type="expression" dxfId="1362" priority="87">
      <formula>$L16="Kirsch stiff clay"</formula>
    </cfRule>
  </conditionalFormatting>
  <conditionalFormatting sqref="AA16">
    <cfRule type="expression" dxfId="1361" priority="86">
      <formula>$L16="Reese stiff clay"</formula>
    </cfRule>
  </conditionalFormatting>
  <conditionalFormatting sqref="AA16">
    <cfRule type="expression" dxfId="1360" priority="85">
      <formula>$L16="PISA clay"</formula>
    </cfRule>
  </conditionalFormatting>
  <conditionalFormatting sqref="AM17:AN17">
    <cfRule type="expression" dxfId="1359" priority="84">
      <formula>$L17="API sand"</formula>
    </cfRule>
  </conditionalFormatting>
  <conditionalFormatting sqref="AK17:AL17">
    <cfRule type="expression" dxfId="1358" priority="83">
      <formula>$M17="API sand"</formula>
    </cfRule>
  </conditionalFormatting>
  <conditionalFormatting sqref="AK17:AL17">
    <cfRule type="expression" dxfId="1357" priority="82">
      <formula>$M17="API clay"</formula>
    </cfRule>
  </conditionalFormatting>
  <conditionalFormatting sqref="AM17:AN17">
    <cfRule type="expression" dxfId="1356" priority="79">
      <formula>$L17="Stiff clay w/o free water"</formula>
    </cfRule>
    <cfRule type="expression" dxfId="1355" priority="81">
      <formula>$L17="API clay"</formula>
    </cfRule>
  </conditionalFormatting>
  <conditionalFormatting sqref="AM17:AN17">
    <cfRule type="expression" dxfId="1354" priority="80">
      <formula>$L17="Kirsch soft clay"</formula>
    </cfRule>
  </conditionalFormatting>
  <conditionalFormatting sqref="AM17:AN17">
    <cfRule type="expression" dxfId="1353" priority="78">
      <formula>$L17="Kirsch stiff clay"</formula>
    </cfRule>
  </conditionalFormatting>
  <conditionalFormatting sqref="AM17:AN17">
    <cfRule type="expression" dxfId="1352" priority="77">
      <formula>$L17="Kirsch sand"</formula>
    </cfRule>
  </conditionalFormatting>
  <conditionalFormatting sqref="AM17:AN17">
    <cfRule type="expression" dxfId="1351" priority="76">
      <formula>$L17="Modified Weak rock"</formula>
    </cfRule>
  </conditionalFormatting>
  <conditionalFormatting sqref="AM17:AN17">
    <cfRule type="expression" dxfId="1350" priority="75">
      <formula>$L17="Reese stiff clay"</formula>
    </cfRule>
  </conditionalFormatting>
  <conditionalFormatting sqref="AM17:AN17">
    <cfRule type="expression" dxfId="1349" priority="74">
      <formula>$L17="PISA clay"</formula>
    </cfRule>
  </conditionalFormatting>
  <conditionalFormatting sqref="AM17:AN17">
    <cfRule type="expression" dxfId="1348" priority="73">
      <formula>$L17="PISA sand"</formula>
    </cfRule>
  </conditionalFormatting>
  <conditionalFormatting sqref="N17 Q17 S17:T17 W17 Y17">
    <cfRule type="expression" dxfId="1347" priority="72">
      <formula>$L17="API sand"</formula>
    </cfRule>
  </conditionalFormatting>
  <conditionalFormatting sqref="N17">
    <cfRule type="expression" dxfId="1346" priority="71">
      <formula>$M17="API sand"</formula>
    </cfRule>
  </conditionalFormatting>
  <conditionalFormatting sqref="N17">
    <cfRule type="expression" dxfId="1345" priority="70">
      <formula>$M17="API clay"</formula>
    </cfRule>
  </conditionalFormatting>
  <conditionalFormatting sqref="N17:P17">
    <cfRule type="expression" dxfId="1344" priority="67">
      <formula>$L17="Stiff clay w/o free water"</formula>
    </cfRule>
    <cfRule type="expression" dxfId="1343" priority="69">
      <formula>$L17="API clay"</formula>
    </cfRule>
  </conditionalFormatting>
  <conditionalFormatting sqref="N17:P17">
    <cfRule type="expression" dxfId="1342" priority="68">
      <formula>$L17="Kirsch soft clay"</formula>
    </cfRule>
  </conditionalFormatting>
  <conditionalFormatting sqref="N17:P17">
    <cfRule type="expression" dxfId="1341" priority="66">
      <formula>$L17="Kirsch stiff clay"</formula>
    </cfRule>
  </conditionalFormatting>
  <conditionalFormatting sqref="N17 Q17 S17:T17 W17 Y17">
    <cfRule type="expression" dxfId="1340" priority="65">
      <formula>$L17="Kirsch sand"</formula>
    </cfRule>
  </conditionalFormatting>
  <conditionalFormatting sqref="N17">
    <cfRule type="expression" dxfId="1339" priority="64">
      <formula>$L17="Modified Weak rock"</formula>
    </cfRule>
  </conditionalFormatting>
  <conditionalFormatting sqref="N17:P17">
    <cfRule type="expression" dxfId="1338" priority="63">
      <formula>$L17="Reese stiff clay"</formula>
    </cfRule>
  </conditionalFormatting>
  <conditionalFormatting sqref="N17:P17">
    <cfRule type="expression" dxfId="1337" priority="62">
      <formula>$L17="PISA clay"</formula>
    </cfRule>
  </conditionalFormatting>
  <conditionalFormatting sqref="N17">
    <cfRule type="expression" dxfId="1336" priority="61">
      <formula>$L17="PISA sand"</formula>
    </cfRule>
  </conditionalFormatting>
  <conditionalFormatting sqref="R17">
    <cfRule type="expression" dxfId="1335" priority="60">
      <formula>$L17="API sand"</formula>
    </cfRule>
  </conditionalFormatting>
  <conditionalFormatting sqref="R17">
    <cfRule type="expression" dxfId="1334" priority="59">
      <formula>$L17="Kirsch sand"</formula>
    </cfRule>
  </conditionalFormatting>
  <conditionalFormatting sqref="AD17:AI17">
    <cfRule type="expression" dxfId="1333" priority="56">
      <formula>$L17="Stiff clay w/o free water"</formula>
    </cfRule>
    <cfRule type="expression" dxfId="1332" priority="58">
      <formula>$L17="API clay"</formula>
    </cfRule>
  </conditionalFormatting>
  <conditionalFormatting sqref="AD17:AI17">
    <cfRule type="expression" dxfId="1331" priority="57">
      <formula>$L17="Kirsch soft clay"</formula>
    </cfRule>
  </conditionalFormatting>
  <conditionalFormatting sqref="AD17:AI17">
    <cfRule type="expression" dxfId="1330" priority="55">
      <formula>$L17="Kirsch stiff clay"</formula>
    </cfRule>
  </conditionalFormatting>
  <conditionalFormatting sqref="AD17:AI17">
    <cfRule type="expression" dxfId="1329" priority="54">
      <formula>$L17="Reese stiff clay"</formula>
    </cfRule>
  </conditionalFormatting>
  <conditionalFormatting sqref="AD17:AI17">
    <cfRule type="expression" dxfId="1328" priority="53">
      <formula>$L17="PISA clay"</formula>
    </cfRule>
  </conditionalFormatting>
  <conditionalFormatting sqref="AA17">
    <cfRule type="expression" dxfId="1327" priority="50">
      <formula>$L17="Stiff clay w/o free water"</formula>
    </cfRule>
    <cfRule type="expression" dxfId="1326" priority="52">
      <formula>$L17="API clay"</formula>
    </cfRule>
  </conditionalFormatting>
  <conditionalFormatting sqref="AA17">
    <cfRule type="expression" dxfId="1325" priority="51">
      <formula>$L17="Kirsch soft clay"</formula>
    </cfRule>
  </conditionalFormatting>
  <conditionalFormatting sqref="AA17">
    <cfRule type="expression" dxfId="1324" priority="49">
      <formula>$L17="Kirsch stiff clay"</formula>
    </cfRule>
  </conditionalFormatting>
  <conditionalFormatting sqref="AA17">
    <cfRule type="expression" dxfId="1323" priority="48">
      <formula>$L17="Reese stiff clay"</formula>
    </cfRule>
  </conditionalFormatting>
  <conditionalFormatting sqref="AA17">
    <cfRule type="expression" dxfId="1322" priority="47">
      <formula>$L17="PISA clay"</formula>
    </cfRule>
  </conditionalFormatting>
  <conditionalFormatting sqref="AC17">
    <cfRule type="expression" dxfId="1321" priority="44">
      <formula>$L17="Stiff clay w/o free water"</formula>
    </cfRule>
    <cfRule type="expression" dxfId="1320" priority="46">
      <formula>$L17="API clay"</formula>
    </cfRule>
  </conditionalFormatting>
  <conditionalFormatting sqref="AC17">
    <cfRule type="expression" dxfId="1319" priority="45">
      <formula>$L17="Kirsch soft clay"</formula>
    </cfRule>
  </conditionalFormatting>
  <conditionalFormatting sqref="AC17">
    <cfRule type="expression" dxfId="1318" priority="43">
      <formula>$L17="Kirsch stiff clay"</formula>
    </cfRule>
  </conditionalFormatting>
  <conditionalFormatting sqref="AC17">
    <cfRule type="expression" dxfId="1317" priority="42">
      <formula>$L17="Reese stiff clay"</formula>
    </cfRule>
  </conditionalFormatting>
  <conditionalFormatting sqref="AC17">
    <cfRule type="expression" dxfId="1316" priority="41">
      <formula>$L17="PISA clay"</formula>
    </cfRule>
  </conditionalFormatting>
  <conditionalFormatting sqref="X17">
    <cfRule type="expression" dxfId="1315" priority="40">
      <formula>$L17="API sand"</formula>
    </cfRule>
  </conditionalFormatting>
  <conditionalFormatting sqref="X17">
    <cfRule type="expression" dxfId="1314" priority="39">
      <formula>$L17="Kirsch sand"</formula>
    </cfRule>
  </conditionalFormatting>
  <conditionalFormatting sqref="Z16:Z17">
    <cfRule type="expression" dxfId="1313" priority="38">
      <formula>$L16="API sand"</formula>
    </cfRule>
  </conditionalFormatting>
  <conditionalFormatting sqref="Z16:Z17">
    <cfRule type="expression" dxfId="1312" priority="37">
      <formula>$L16="Kirsch sand"</formula>
    </cfRule>
  </conditionalFormatting>
  <conditionalFormatting sqref="AB16:AB17">
    <cfRule type="expression" dxfId="1311" priority="36">
      <formula>$L16="API sand"</formula>
    </cfRule>
  </conditionalFormatting>
  <conditionalFormatting sqref="AB16:AB17">
    <cfRule type="expression" dxfId="1310" priority="35">
      <formula>$L16="Kirsch sand"</formula>
    </cfRule>
  </conditionalFormatting>
  <conditionalFormatting sqref="AJ16:AJ17">
    <cfRule type="expression" dxfId="1309" priority="34">
      <formula>$L16="API sand"</formula>
    </cfRule>
  </conditionalFormatting>
  <conditionalFormatting sqref="AJ16:AJ17">
    <cfRule type="expression" dxfId="1308" priority="33">
      <formula>$L16="Kirsch sand"</formula>
    </cfRule>
  </conditionalFormatting>
  <conditionalFormatting sqref="U15:V15">
    <cfRule type="expression" dxfId="1307" priority="30">
      <formula>$L15="Stiff clay w/o free water"</formula>
    </cfRule>
    <cfRule type="expression" dxfId="1306" priority="32">
      <formula>$L15="API clay"</formula>
    </cfRule>
  </conditionalFormatting>
  <conditionalFormatting sqref="U15:V15">
    <cfRule type="expression" dxfId="1305" priority="31">
      <formula>$L15="Kirsch soft clay"</formula>
    </cfRule>
  </conditionalFormatting>
  <conditionalFormatting sqref="U15:V15">
    <cfRule type="expression" dxfId="1304" priority="29">
      <formula>$L15="Kirsch stiff clay"</formula>
    </cfRule>
  </conditionalFormatting>
  <conditionalFormatting sqref="U15:V15">
    <cfRule type="expression" dxfId="1303" priority="28">
      <formula>$L15="Reese stiff clay"</formula>
    </cfRule>
  </conditionalFormatting>
  <conditionalFormatting sqref="U15:V15">
    <cfRule type="expression" dxfId="1302" priority="27">
      <formula>$L15="PISA clay"</formula>
    </cfRule>
  </conditionalFormatting>
  <conditionalFormatting sqref="U16:V16">
    <cfRule type="expression" dxfId="1301" priority="24">
      <formula>$L16="Stiff clay w/o free water"</formula>
    </cfRule>
    <cfRule type="expression" dxfId="1300" priority="26">
      <formula>$L16="API clay"</formula>
    </cfRule>
  </conditionalFormatting>
  <conditionalFormatting sqref="U16:V16">
    <cfRule type="expression" dxfId="1299" priority="25">
      <formula>$L16="Kirsch soft clay"</formula>
    </cfRule>
  </conditionalFormatting>
  <conditionalFormatting sqref="U16:V16">
    <cfRule type="expression" dxfId="1298" priority="23">
      <formula>$L16="Kirsch stiff clay"</formula>
    </cfRule>
  </conditionalFormatting>
  <conditionalFormatting sqref="U16:V16">
    <cfRule type="expression" dxfId="1297" priority="22">
      <formula>$L16="Reese stiff clay"</formula>
    </cfRule>
  </conditionalFormatting>
  <conditionalFormatting sqref="U16:V16">
    <cfRule type="expression" dxfId="1296" priority="21">
      <formula>$L16="PISA clay"</formula>
    </cfRule>
  </conditionalFormatting>
  <conditionalFormatting sqref="U17:V17">
    <cfRule type="expression" dxfId="1295" priority="18">
      <formula>$L17="Stiff clay w/o free water"</formula>
    </cfRule>
    <cfRule type="expression" dxfId="1294" priority="20">
      <formula>$L17="API clay"</formula>
    </cfRule>
  </conditionalFormatting>
  <conditionalFormatting sqref="U17:V17">
    <cfRule type="expression" dxfId="1293" priority="19">
      <formula>$L17="Kirsch soft clay"</formula>
    </cfRule>
  </conditionalFormatting>
  <conditionalFormatting sqref="U17:V17">
    <cfRule type="expression" dxfId="1292" priority="17">
      <formula>$L17="Kirsch stiff clay"</formula>
    </cfRule>
  </conditionalFormatting>
  <conditionalFormatting sqref="U17:V17">
    <cfRule type="expression" dxfId="1291" priority="16">
      <formula>$L17="Reese stiff clay"</formula>
    </cfRule>
  </conditionalFormatting>
  <conditionalFormatting sqref="U17:V17">
    <cfRule type="expression" dxfId="1290" priority="15">
      <formula>$L17="PISA clay"</formula>
    </cfRule>
  </conditionalFormatting>
  <conditionalFormatting sqref="AO15">
    <cfRule type="expression" dxfId="1289" priority="14">
      <formula>$L15="API sand"</formula>
    </cfRule>
  </conditionalFormatting>
  <conditionalFormatting sqref="AO15">
    <cfRule type="expression" dxfId="1288" priority="13">
      <formula>$L15="Kirsch sand"</formula>
    </cfRule>
  </conditionalFormatting>
  <conditionalFormatting sqref="AO16">
    <cfRule type="expression" dxfId="1287" priority="12">
      <formula>$L16="API sand"</formula>
    </cfRule>
  </conditionalFormatting>
  <conditionalFormatting sqref="AO16">
    <cfRule type="expression" dxfId="1286" priority="11">
      <formula>$L16="Kirsch sand"</formula>
    </cfRule>
  </conditionalFormatting>
  <conditionalFormatting sqref="AO17">
    <cfRule type="expression" dxfId="1285" priority="10">
      <formula>$L17="API sand"</formula>
    </cfRule>
  </conditionalFormatting>
  <conditionalFormatting sqref="AO17">
    <cfRule type="expression" dxfId="1284" priority="9">
      <formula>$L17="Kirsch sand"</formula>
    </cfRule>
  </conditionalFormatting>
  <conditionalFormatting sqref="AC14">
    <cfRule type="expression" dxfId="1283" priority="6">
      <formula>$L14="Stiff clay w/o free water"</formula>
    </cfRule>
    <cfRule type="expression" dxfId="1282" priority="8">
      <formula>$L14="API clay"</formula>
    </cfRule>
  </conditionalFormatting>
  <conditionalFormatting sqref="AC14">
    <cfRule type="expression" dxfId="1281" priority="7">
      <formula>$L14="Kirsch soft clay"</formula>
    </cfRule>
  </conditionalFormatting>
  <conditionalFormatting sqref="AC14">
    <cfRule type="expression" dxfId="1280" priority="5">
      <formula>$L14="Kirsch stiff clay"</formula>
    </cfRule>
  </conditionalFormatting>
  <conditionalFormatting sqref="AC14">
    <cfRule type="expression" dxfId="1279" priority="4">
      <formula>$L14="Reese stiff clay"</formula>
    </cfRule>
  </conditionalFormatting>
  <conditionalFormatting sqref="AC14">
    <cfRule type="expression" dxfId="1278" priority="3">
      <formula>$L14="PISA clay"</formula>
    </cfRule>
  </conditionalFormatting>
  <conditionalFormatting sqref="X11">
    <cfRule type="expression" dxfId="1277" priority="2">
      <formula>$L11="API sand"</formula>
    </cfRule>
  </conditionalFormatting>
  <conditionalFormatting sqref="X11">
    <cfRule type="expression" dxfId="1276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37C-7816-41EE-A8C6-02E5304D8438}">
  <sheetPr>
    <tabColor theme="7" tint="0.59999389629810485"/>
  </sheetPr>
  <dimension ref="A1:AS255"/>
  <sheetViews>
    <sheetView zoomScale="70" zoomScaleNormal="70" workbookViewId="0">
      <selection activeCell="L14" sqref="L1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3" width="9.28515625" style="33"/>
    <col min="44" max="16384" width="9.140625" style="33"/>
  </cols>
  <sheetData>
    <row r="1" spans="1:45" x14ac:dyDescent="0.25">
      <c r="A1" s="34" t="str">
        <f ca="1">TRIM(MID(CELL("filename",A1),FIND("]",CELL("filename",A1),1)+1,255))</f>
        <v>benchmark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6"/>
      <c r="R3" s="95"/>
      <c r="S3" s="95"/>
      <c r="T3" s="76"/>
      <c r="U3" s="95"/>
      <c r="V3" s="95"/>
      <c r="W3" s="76"/>
      <c r="X3" s="69"/>
      <c r="Y3" s="76"/>
      <c r="Z3" s="76"/>
      <c r="AA3" s="76"/>
      <c r="AB3" s="76"/>
      <c r="AC3" s="69"/>
      <c r="AD3" s="39"/>
      <c r="AE3" s="39"/>
      <c r="AF3" s="39"/>
      <c r="AG3" s="39"/>
      <c r="AH3" s="39"/>
      <c r="AI3" s="39"/>
      <c r="AJ3" s="76"/>
      <c r="AK3" s="76"/>
      <c r="AL3" s="76"/>
      <c r="AM3" s="76"/>
      <c r="AN3" s="76"/>
      <c r="AO3" s="76"/>
      <c r="AP3" s="76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1" t="s">
        <v>124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275" priority="146">
      <formula>$L17="API sand"</formula>
    </cfRule>
  </conditionalFormatting>
  <conditionalFormatting sqref="R29:S36 AB29:AB35 AK17:AL17">
    <cfRule type="expression" dxfId="1274" priority="145">
      <formula>$M17="API sand"</formula>
    </cfRule>
  </conditionalFormatting>
  <conditionalFormatting sqref="R29:T36 AB29:AB35 AK17:AL17">
    <cfRule type="expression" dxfId="1273" priority="144">
      <formula>$M17="API clay"</formula>
    </cfRule>
  </conditionalFormatting>
  <conditionalFormatting sqref="U29:W36 AA17 AE17:AI17 V17 AM17:AP17 AM29:AP36">
    <cfRule type="expression" dxfId="1272" priority="141">
      <formula>$L17="Stiff clay w/o free water"</formula>
    </cfRule>
    <cfRule type="expression" dxfId="1271" priority="143">
      <formula>$L17="API clay"</formula>
    </cfRule>
  </conditionalFormatting>
  <conditionalFormatting sqref="U29:Y36 AA17 AE17:AI17 V17 AM17:AP17 AM29:AP36">
    <cfRule type="expression" dxfId="1270" priority="142">
      <formula>$L17="Kirsch soft clay"</formula>
    </cfRule>
  </conditionalFormatting>
  <conditionalFormatting sqref="U29:Y36 AA17 AE17:AI17 V17 AM17:AP17 AM29:AP36">
    <cfRule type="expression" dxfId="1269" priority="140">
      <formula>$L17="Kirsch stiff clay"</formula>
    </cfRule>
  </conditionalFormatting>
  <conditionalFormatting sqref="T17 AJ17 R17 AB17 Y17:Z17 AM17:AQ17 AM29:AP36">
    <cfRule type="expression" dxfId="1268" priority="139">
      <formula>$L17="Kirsch sand"</formula>
    </cfRule>
  </conditionalFormatting>
  <conditionalFormatting sqref="AM17:AP17 AM29:AP36">
    <cfRule type="expression" dxfId="1267" priority="138">
      <formula>$L17="Modified Weak rock"</formula>
    </cfRule>
  </conditionalFormatting>
  <conditionalFormatting sqref="U29:V36 AA17 AE17:AI17 V17 AM17:AP17 AM29:AP36">
    <cfRule type="expression" dxfId="1266" priority="137">
      <formula>$L17="Reese stiff clay"</formula>
    </cfRule>
  </conditionalFormatting>
  <conditionalFormatting sqref="N30:N36 Q29:Q36">
    <cfRule type="expression" dxfId="1265" priority="136">
      <formula>$L29="API sand"</formula>
    </cfRule>
  </conditionalFormatting>
  <conditionalFormatting sqref="N30:N36 AB36 AJ29:AL36 Z29:Z36">
    <cfRule type="expression" dxfId="1264" priority="135">
      <formula>$M29="API sand"</formula>
    </cfRule>
  </conditionalFormatting>
  <conditionalFormatting sqref="Z36:AB36 AK29:AL36 N30:N36 Z29:AA35">
    <cfRule type="expression" dxfId="1263" priority="134">
      <formula>$M29="API clay"</formula>
    </cfRule>
  </conditionalFormatting>
  <conditionalFormatting sqref="N30:P36 O29:P29">
    <cfRule type="expression" dxfId="1262" priority="131">
      <formula>$L29="Stiff clay w/o free water"</formula>
    </cfRule>
    <cfRule type="expression" dxfId="1261" priority="133">
      <formula>$L29="API clay"</formula>
    </cfRule>
  </conditionalFormatting>
  <conditionalFormatting sqref="N30:P36 O29:P29">
    <cfRule type="expression" dxfId="1260" priority="132">
      <formula>$L29="Kirsch soft clay"</formula>
    </cfRule>
  </conditionalFormatting>
  <conditionalFormatting sqref="N30:P36 O29:P29">
    <cfRule type="expression" dxfId="1259" priority="130">
      <formula>$L29="Kirsch stiff clay"</formula>
    </cfRule>
  </conditionalFormatting>
  <conditionalFormatting sqref="N30:N36 Q29:Q36 X29:Y36">
    <cfRule type="expression" dxfId="1258" priority="129">
      <formula>$L29="Kirsch sand"</formula>
    </cfRule>
  </conditionalFormatting>
  <conditionalFormatting sqref="N30:N36 AC29:AD36 AI29:AI36">
    <cfRule type="expression" dxfId="1257" priority="128">
      <formula>$L29="Modified Weak rock"</formula>
    </cfRule>
  </conditionalFormatting>
  <conditionalFormatting sqref="N30:P36 O29:P29">
    <cfRule type="expression" dxfId="1256" priority="127">
      <formula>$L29="Reese stiff clay"</formula>
    </cfRule>
  </conditionalFormatting>
  <conditionalFormatting sqref="AA17 AE17:AI17 V17 AM17:AP17">
    <cfRule type="expression" dxfId="1255" priority="126">
      <formula>$L17="PISA clay"</formula>
    </cfRule>
  </conditionalFormatting>
  <conditionalFormatting sqref="AM17:AP17">
    <cfRule type="expression" dxfId="1254" priority="125">
      <formula>$L17="PISA sand"</formula>
    </cfRule>
  </conditionalFormatting>
  <conditionalFormatting sqref="AE37:AH37">
    <cfRule type="expression" dxfId="1253" priority="147">
      <formula>$L19="Modified Weak rock"</formula>
    </cfRule>
  </conditionalFormatting>
  <conditionalFormatting sqref="Q17 S17 W17">
    <cfRule type="expression" dxfId="1252" priority="66">
      <formula>$L17="API sand"</formula>
    </cfRule>
  </conditionalFormatting>
  <conditionalFormatting sqref="O17:P17">
    <cfRule type="expression" dxfId="1251" priority="61">
      <formula>$L17="Stiff clay w/o free water"</formula>
    </cfRule>
    <cfRule type="expression" dxfId="1250" priority="63">
      <formula>$L17="API clay"</formula>
    </cfRule>
  </conditionalFormatting>
  <conditionalFormatting sqref="O17:P17">
    <cfRule type="expression" dxfId="1249" priority="62">
      <formula>$L17="Kirsch soft clay"</formula>
    </cfRule>
  </conditionalFormatting>
  <conditionalFormatting sqref="O17:P17">
    <cfRule type="expression" dxfId="1248" priority="60">
      <formula>$L17="Kirsch stiff clay"</formula>
    </cfRule>
  </conditionalFormatting>
  <conditionalFormatting sqref="Q17 S17 W17">
    <cfRule type="expression" dxfId="1247" priority="59">
      <formula>$L17="Kirsch sand"</formula>
    </cfRule>
  </conditionalFormatting>
  <conditionalFormatting sqref="O17:P17">
    <cfRule type="expression" dxfId="1246" priority="57">
      <formula>$L17="Reese stiff clay"</formula>
    </cfRule>
  </conditionalFormatting>
  <conditionalFormatting sqref="O17:P17">
    <cfRule type="expression" dxfId="1245" priority="56">
      <formula>$L17="PISA clay"</formula>
    </cfRule>
  </conditionalFormatting>
  <conditionalFormatting sqref="AD17">
    <cfRule type="expression" dxfId="1244" priority="52">
      <formula>$L17="Stiff clay w/o free water"</formula>
    </cfRule>
    <cfRule type="expression" dxfId="1243" priority="54">
      <formula>$L17="API clay"</formula>
    </cfRule>
  </conditionalFormatting>
  <conditionalFormatting sqref="AD17">
    <cfRule type="expression" dxfId="1242" priority="53">
      <formula>$L17="Kirsch soft clay"</formula>
    </cfRule>
  </conditionalFormatting>
  <conditionalFormatting sqref="AD17">
    <cfRule type="expression" dxfId="1241" priority="51">
      <formula>$L17="Kirsch stiff clay"</formula>
    </cfRule>
  </conditionalFormatting>
  <conditionalFormatting sqref="AD17">
    <cfRule type="expression" dxfId="1240" priority="50">
      <formula>$L17="Reese stiff clay"</formula>
    </cfRule>
  </conditionalFormatting>
  <conditionalFormatting sqref="AD17">
    <cfRule type="expression" dxfId="1239" priority="49">
      <formula>$L17="PISA clay"</formula>
    </cfRule>
  </conditionalFormatting>
  <conditionalFormatting sqref="AC17">
    <cfRule type="expression" dxfId="1238" priority="46">
      <formula>$L17="Stiff clay w/o free water"</formula>
    </cfRule>
    <cfRule type="expression" dxfId="1237" priority="48">
      <formula>$L17="API clay"</formula>
    </cfRule>
  </conditionalFormatting>
  <conditionalFormatting sqref="AC17">
    <cfRule type="expression" dxfId="1236" priority="47">
      <formula>$L17="Kirsch soft clay"</formula>
    </cfRule>
  </conditionalFormatting>
  <conditionalFormatting sqref="AC17">
    <cfRule type="expression" dxfId="1235" priority="45">
      <formula>$L17="Kirsch stiff clay"</formula>
    </cfRule>
  </conditionalFormatting>
  <conditionalFormatting sqref="AC17">
    <cfRule type="expression" dxfId="1234" priority="44">
      <formula>$L17="Reese stiff clay"</formula>
    </cfRule>
  </conditionalFormatting>
  <conditionalFormatting sqref="AC17">
    <cfRule type="expression" dxfId="1233" priority="43">
      <formula>$L17="PISA clay"</formula>
    </cfRule>
  </conditionalFormatting>
  <conditionalFormatting sqref="X17">
    <cfRule type="expression" dxfId="1232" priority="42">
      <formula>$L17="API sand"</formula>
    </cfRule>
  </conditionalFormatting>
  <conditionalFormatting sqref="X17">
    <cfRule type="expression" dxfId="1231" priority="41">
      <formula>$L17="Kirsch sand"</formula>
    </cfRule>
  </conditionalFormatting>
  <conditionalFormatting sqref="U17">
    <cfRule type="expression" dxfId="1230" priority="32">
      <formula>$L17="Stiff clay w/o free water"</formula>
    </cfRule>
    <cfRule type="expression" dxfId="1229" priority="34">
      <formula>$L17="API clay"</formula>
    </cfRule>
  </conditionalFormatting>
  <conditionalFormatting sqref="U17">
    <cfRule type="expression" dxfId="1228" priority="33">
      <formula>$L17="Kirsch soft clay"</formula>
    </cfRule>
  </conditionalFormatting>
  <conditionalFormatting sqref="U17">
    <cfRule type="expression" dxfId="1227" priority="31">
      <formula>$L17="Kirsch stiff clay"</formula>
    </cfRule>
  </conditionalFormatting>
  <conditionalFormatting sqref="U17">
    <cfRule type="expression" dxfId="1226" priority="30">
      <formula>$L17="Reese stiff clay"</formula>
    </cfRule>
  </conditionalFormatting>
  <conditionalFormatting sqref="U17">
    <cfRule type="expression" dxfId="1225" priority="29">
      <formula>$L17="PISA clay"</formula>
    </cfRule>
  </conditionalFormatting>
  <conditionalFormatting sqref="AR17">
    <cfRule type="expression" dxfId="1224" priority="20">
      <formula>$L17="API sand"</formula>
    </cfRule>
  </conditionalFormatting>
  <conditionalFormatting sqref="AR17">
    <cfRule type="expression" dxfId="1223" priority="19">
      <formula>$L17="Kirsch sand"</formula>
    </cfRule>
  </conditionalFormatting>
  <dataValidations count="3">
    <dataValidation type="list" showInputMessage="1" showErrorMessage="1" sqref="M18:M36" xr:uid="{7CFCC843-76A8-4FA5-9E28-B4C5C777B852}">
      <formula1>"',API sand,API clay"</formula1>
    </dataValidation>
    <dataValidation type="list" showInputMessage="1" showErrorMessage="1" sqref="L19:L255" xr:uid="{2A0B7D60-65D1-439D-B430-03D09E7141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5CD4E006-0AD7-40AD-8A7D-62E435CF30D6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51E0-C6A3-4136-96BE-45875D8FA44B}">
  <sheetPr>
    <tabColor theme="7" tint="0.59999389629810485"/>
  </sheetPr>
  <dimension ref="A1:AT255"/>
  <sheetViews>
    <sheetView tabSelected="1" zoomScaleNormal="100" workbookViewId="0">
      <selection activeCell="J18" sqref="J1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5" width="9.140625" style="33"/>
    <col min="46" max="46" width="12.140625" style="33" customWidth="1"/>
    <col min="47" max="16384" width="9.140625" style="33"/>
  </cols>
  <sheetData>
    <row r="1" spans="1:46" x14ac:dyDescent="0.25">
      <c r="A1" s="34" t="str">
        <f ca="1">TRIM(MID(CELL("filename",A1),FIND("]",CELL("filename",A1),1)+1,255))</f>
        <v>Test1</v>
      </c>
      <c r="D1" s="34"/>
    </row>
    <row r="3" spans="1:46" s="35" customFormat="1" ht="45" customHeight="1" x14ac:dyDescent="0.25">
      <c r="F3" s="36" t="s">
        <v>39</v>
      </c>
      <c r="J3" s="37" t="s">
        <v>22</v>
      </c>
      <c r="Q3" s="89"/>
      <c r="R3" s="95"/>
      <c r="S3" s="95"/>
      <c r="T3" s="89"/>
      <c r="U3" s="95"/>
      <c r="V3" s="95"/>
      <c r="W3" s="89"/>
      <c r="X3" s="69"/>
      <c r="Y3" s="89"/>
      <c r="Z3" s="89"/>
      <c r="AA3" s="89"/>
      <c r="AB3" s="89"/>
      <c r="AC3" s="69"/>
      <c r="AD3" s="39"/>
      <c r="AE3" s="39"/>
      <c r="AF3" s="39"/>
      <c r="AG3" s="39"/>
      <c r="AH3" s="39"/>
      <c r="AI3" s="39"/>
      <c r="AJ3" s="89"/>
      <c r="AK3" s="89"/>
      <c r="AL3" s="89"/>
      <c r="AM3" s="89"/>
      <c r="AN3" s="89"/>
      <c r="AO3" s="89"/>
      <c r="AP3" s="89"/>
    </row>
    <row r="4" spans="1:46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  <c r="AT4" s="70" t="s">
        <v>127</v>
      </c>
    </row>
    <row r="5" spans="1:46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  <c r="AT5" s="33">
        <v>12</v>
      </c>
    </row>
    <row r="6" spans="1:46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64</v>
      </c>
      <c r="M6" s="83" t="s">
        <v>64</v>
      </c>
      <c r="N6" s="79">
        <v>9.4</v>
      </c>
      <c r="O6" s="78">
        <v>0</v>
      </c>
      <c r="P6" s="78">
        <v>0</v>
      </c>
      <c r="Q6" s="79">
        <v>40</v>
      </c>
      <c r="R6" s="79">
        <f>IF(Q6&lt;&gt;0,Q6-5,NA())</f>
        <v>35</v>
      </c>
      <c r="S6" s="79">
        <v>2.6</v>
      </c>
      <c r="T6" s="79">
        <v>0</v>
      </c>
      <c r="U6" s="80">
        <v>0</v>
      </c>
      <c r="V6" s="80">
        <v>0</v>
      </c>
      <c r="W6" s="79">
        <v>0</v>
      </c>
      <c r="X6" s="88">
        <v>26200</v>
      </c>
      <c r="Y6" s="79">
        <v>0</v>
      </c>
      <c r="Z6" s="79">
        <f t="shared" ref="Z6" si="0">VLOOKUP(R6,$AE$39:$AF$59,2)</f>
        <v>114.99999999999996</v>
      </c>
      <c r="AA6" s="79">
        <v>1</v>
      </c>
      <c r="AB6" s="79">
        <f t="shared" ref="AB6" si="1">VLOOKUP(R6,$AE$39:$AG$59,3)</f>
        <v>12000</v>
      </c>
      <c r="AC6" s="78">
        <v>24000</v>
      </c>
      <c r="AD6" s="78">
        <v>12957.746478873238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f t="shared" ref="AJ6" si="2">VLOOKUP(R6,$AE$39:$AH$59,4)</f>
        <v>50.000000000000007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75</v>
      </c>
      <c r="AS6" s="81">
        <v>0.4</v>
      </c>
      <c r="AT6" s="33">
        <v>12</v>
      </c>
    </row>
    <row r="7" spans="1:46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64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3">VLOOKUP(R7,$AE$39:$AF$59,2)</f>
        <v>114.99999999999996</v>
      </c>
      <c r="AA7" s="79">
        <v>1</v>
      </c>
      <c r="AB7" s="79">
        <f t="shared" ref="AB7:AB15" si="4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5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  <c r="AT7" s="33">
        <v>12</v>
      </c>
    </row>
    <row r="8" spans="1:46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10778.957475994501</v>
      </c>
      <c r="H8" s="45" t="s">
        <v>53</v>
      </c>
      <c r="I8" s="56" t="s">
        <v>115</v>
      </c>
      <c r="J8" s="79">
        <v>3</v>
      </c>
      <c r="K8" s="85">
        <v>-4.2</v>
      </c>
      <c r="L8" s="92" t="s">
        <v>64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6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3"/>
        <v>103.59999999999997</v>
      </c>
      <c r="AA8" s="79">
        <v>1</v>
      </c>
      <c r="AB8" s="79">
        <f t="shared" si="4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5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  <c r="AT8" s="33">
        <v>12</v>
      </c>
    </row>
    <row r="9" spans="1:46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-406224.96570644702</v>
      </c>
      <c r="H9" s="45" t="s">
        <v>54</v>
      </c>
      <c r="I9" s="33" t="s">
        <v>116</v>
      </c>
      <c r="J9" s="79">
        <v>4</v>
      </c>
      <c r="K9" s="85">
        <v>-6</v>
      </c>
      <c r="L9" s="92" t="s">
        <v>64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6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3"/>
        <v>111.19999999999996</v>
      </c>
      <c r="AA9" s="79">
        <v>1</v>
      </c>
      <c r="AB9" s="79">
        <f t="shared" si="4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5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  <c r="AT9" s="33">
        <v>12</v>
      </c>
    </row>
    <row r="10" spans="1:46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92" t="s">
        <v>64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6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3"/>
        <v>114.99999999999996</v>
      </c>
      <c r="AA10" s="79">
        <v>1</v>
      </c>
      <c r="AB10" s="79">
        <f t="shared" si="4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5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  <c r="AT10" s="33">
        <v>12</v>
      </c>
    </row>
    <row r="11" spans="1:46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92" t="s">
        <v>64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6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3"/>
        <v>69.799999999999983</v>
      </c>
      <c r="AA11" s="79">
        <v>1</v>
      </c>
      <c r="AB11" s="79">
        <f t="shared" si="4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  <c r="AT11" s="33">
        <v>12</v>
      </c>
    </row>
    <row r="12" spans="1:46" x14ac:dyDescent="0.25">
      <c r="A12" s="33" t="s">
        <v>74</v>
      </c>
      <c r="B12" s="57">
        <v>9.5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92" t="s">
        <v>126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6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  <c r="AT12" s="33">
        <v>12</v>
      </c>
    </row>
    <row r="13" spans="1:46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92" t="s">
        <v>64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6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3"/>
        <v>75.399999999999977</v>
      </c>
      <c r="AA13" s="79">
        <v>1</v>
      </c>
      <c r="AB13" s="79">
        <f t="shared" si="4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5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  <c r="AT13" s="33">
        <v>12</v>
      </c>
    </row>
    <row r="14" spans="1:46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92" t="s">
        <v>64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6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3"/>
        <v>75.399999999999977</v>
      </c>
      <c r="AA14" s="79">
        <v>1</v>
      </c>
      <c r="AB14" s="79">
        <f t="shared" si="4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5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  <c r="AT14" s="33">
        <v>12</v>
      </c>
    </row>
    <row r="15" spans="1:46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92" t="s">
        <v>64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6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3"/>
        <v>75.399999999999977</v>
      </c>
      <c r="AA15" s="79">
        <v>1</v>
      </c>
      <c r="AB15" s="79">
        <f t="shared" si="4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5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  <c r="AT15" s="33">
        <v>12</v>
      </c>
    </row>
    <row r="16" spans="1:46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92" t="s">
        <v>65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6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  <c r="AT16" s="33">
        <v>12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7">AF40+3.8</f>
        <v>55.599999999999994</v>
      </c>
      <c r="AG41" s="33">
        <f t="shared" ref="AG41:AG43" si="8">AG40+200</f>
        <v>2300</v>
      </c>
      <c r="AH41" s="33">
        <f t="shared" ref="AH41:AH44" si="9">AH40+0.8</f>
        <v>9.6000000000000014</v>
      </c>
    </row>
    <row r="42" spans="1:42" x14ac:dyDescent="0.25">
      <c r="L42" s="49"/>
      <c r="AE42" s="33">
        <v>18</v>
      </c>
      <c r="AF42" s="33">
        <f t="shared" si="7"/>
        <v>59.399999999999991</v>
      </c>
      <c r="AG42" s="33">
        <f t="shared" si="8"/>
        <v>2500</v>
      </c>
      <c r="AH42" s="33">
        <f t="shared" si="9"/>
        <v>10.400000000000002</v>
      </c>
    </row>
    <row r="43" spans="1:42" x14ac:dyDescent="0.25">
      <c r="L43" s="49"/>
      <c r="AE43" s="33">
        <v>19</v>
      </c>
      <c r="AF43" s="33">
        <f t="shared" si="7"/>
        <v>63.199999999999989</v>
      </c>
      <c r="AG43" s="33">
        <f t="shared" si="8"/>
        <v>2700</v>
      </c>
      <c r="AH43" s="33">
        <f t="shared" si="9"/>
        <v>11.200000000000003</v>
      </c>
    </row>
    <row r="44" spans="1:42" x14ac:dyDescent="0.25">
      <c r="L44" s="49"/>
      <c r="AE44" s="33">
        <v>20</v>
      </c>
      <c r="AF44" s="33">
        <f t="shared" si="7"/>
        <v>66.999999999999986</v>
      </c>
      <c r="AG44" s="33">
        <f>AG43+200</f>
        <v>2900</v>
      </c>
      <c r="AH44" s="33">
        <f t="shared" si="9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10">AF45+2.8</f>
        <v>72.59999999999998</v>
      </c>
      <c r="AG46" s="33">
        <f t="shared" ref="AG46:AG48" si="11">AG45+380</f>
        <v>3660</v>
      </c>
      <c r="AH46" s="33">
        <f t="shared" ref="AH46:AH49" si="12">AH45+1.6</f>
        <v>15.200000000000003</v>
      </c>
    </row>
    <row r="47" spans="1:42" x14ac:dyDescent="0.25">
      <c r="L47" s="49"/>
      <c r="AE47" s="33">
        <v>23</v>
      </c>
      <c r="AF47" s="33">
        <f t="shared" si="10"/>
        <v>75.399999999999977</v>
      </c>
      <c r="AG47" s="33">
        <f t="shared" si="11"/>
        <v>4040</v>
      </c>
      <c r="AH47" s="33">
        <f t="shared" si="12"/>
        <v>16.800000000000004</v>
      </c>
    </row>
    <row r="48" spans="1:42" x14ac:dyDescent="0.25">
      <c r="L48" s="49"/>
      <c r="AE48" s="33">
        <v>24</v>
      </c>
      <c r="AF48" s="33">
        <f t="shared" si="10"/>
        <v>78.199999999999974</v>
      </c>
      <c r="AG48" s="33">
        <f t="shared" si="11"/>
        <v>4420</v>
      </c>
      <c r="AH48" s="33">
        <f t="shared" si="12"/>
        <v>18.400000000000006</v>
      </c>
    </row>
    <row r="49" spans="12:34" x14ac:dyDescent="0.25">
      <c r="L49" s="49"/>
      <c r="AE49" s="33">
        <v>25</v>
      </c>
      <c r="AF49" s="33">
        <f t="shared" si="10"/>
        <v>80.999999999999972</v>
      </c>
      <c r="AG49" s="33">
        <v>4800</v>
      </c>
      <c r="AH49" s="33">
        <f t="shared" si="12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3">AF50+3</f>
        <v>86.999999999999972</v>
      </c>
      <c r="AG51" s="33">
        <f t="shared" ref="AG51:AG54" si="14">AG50+960</f>
        <v>6720</v>
      </c>
      <c r="AH51" s="33">
        <f t="shared" ref="AH51:AH54" si="15">AH50+4</f>
        <v>28.000000000000007</v>
      </c>
    </row>
    <row r="52" spans="12:34" x14ac:dyDescent="0.25">
      <c r="L52" s="49"/>
      <c r="AE52" s="33">
        <v>28</v>
      </c>
      <c r="AF52" s="33">
        <f t="shared" si="13"/>
        <v>89.999999999999972</v>
      </c>
      <c r="AG52" s="33">
        <f t="shared" si="14"/>
        <v>7680</v>
      </c>
      <c r="AH52" s="33">
        <f t="shared" si="15"/>
        <v>32.000000000000007</v>
      </c>
    </row>
    <row r="53" spans="12:34" x14ac:dyDescent="0.25">
      <c r="L53" s="49"/>
      <c r="AE53" s="33">
        <v>29</v>
      </c>
      <c r="AF53" s="33">
        <f t="shared" si="13"/>
        <v>92.999999999999972</v>
      </c>
      <c r="AG53" s="33">
        <f t="shared" si="14"/>
        <v>8640</v>
      </c>
      <c r="AH53" s="33">
        <f t="shared" si="15"/>
        <v>36.000000000000007</v>
      </c>
    </row>
    <row r="54" spans="12:34" x14ac:dyDescent="0.25">
      <c r="L54" s="49"/>
      <c r="AE54" s="33">
        <v>30</v>
      </c>
      <c r="AF54" s="33">
        <f t="shared" si="13"/>
        <v>95.999999999999972</v>
      </c>
      <c r="AG54" s="33">
        <f t="shared" si="14"/>
        <v>9600</v>
      </c>
      <c r="AH54" s="33">
        <f t="shared" si="15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6">AF55+3.8</f>
        <v>103.59999999999997</v>
      </c>
      <c r="AG56" s="33">
        <f t="shared" ref="AG56:AG59" si="17">AG55+480</f>
        <v>10560</v>
      </c>
      <c r="AH56" s="33">
        <f t="shared" ref="AH56:AH59" si="18">AH55+2</f>
        <v>44.000000000000007</v>
      </c>
    </row>
    <row r="57" spans="12:34" x14ac:dyDescent="0.25">
      <c r="L57" s="49"/>
      <c r="AE57" s="33">
        <v>33</v>
      </c>
      <c r="AF57" s="33">
        <f t="shared" si="16"/>
        <v>107.39999999999996</v>
      </c>
      <c r="AG57" s="33">
        <f t="shared" si="17"/>
        <v>11040</v>
      </c>
      <c r="AH57" s="33">
        <f t="shared" si="18"/>
        <v>46.000000000000007</v>
      </c>
    </row>
    <row r="58" spans="12:34" x14ac:dyDescent="0.25">
      <c r="L58" s="49"/>
      <c r="AE58" s="33">
        <v>34</v>
      </c>
      <c r="AF58" s="33">
        <f t="shared" si="16"/>
        <v>111.19999999999996</v>
      </c>
      <c r="AG58" s="33">
        <f t="shared" si="17"/>
        <v>11520</v>
      </c>
      <c r="AH58" s="33">
        <f t="shared" si="18"/>
        <v>48.000000000000007</v>
      </c>
    </row>
    <row r="59" spans="12:34" x14ac:dyDescent="0.25">
      <c r="L59" s="49"/>
      <c r="AE59" s="33">
        <v>35</v>
      </c>
      <c r="AF59" s="33">
        <f t="shared" si="16"/>
        <v>114.99999999999996</v>
      </c>
      <c r="AG59" s="33">
        <f t="shared" si="17"/>
        <v>12000</v>
      </c>
      <c r="AH59" s="33">
        <f t="shared" si="18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222" priority="52">
      <formula>$L17="API sand"</formula>
    </cfRule>
  </conditionalFormatting>
  <conditionalFormatting sqref="R29:S36 AB29:AB35 AK17:AL17">
    <cfRule type="expression" dxfId="1221" priority="51">
      <formula>$M17="API sand"</formula>
    </cfRule>
  </conditionalFormatting>
  <conditionalFormatting sqref="R29:T36 AB29:AB35 AK17:AL17">
    <cfRule type="expression" dxfId="1220" priority="50">
      <formula>$M17="API clay"</formula>
    </cfRule>
  </conditionalFormatting>
  <conditionalFormatting sqref="U29:W36 AA17 AE17:AI17 V17 AM17:AP17 AM29:AP36">
    <cfRule type="expression" dxfId="1219" priority="47">
      <formula>$L17="Stiff clay w/o free water"</formula>
    </cfRule>
    <cfRule type="expression" dxfId="1218" priority="49">
      <formula>$L17="API clay"</formula>
    </cfRule>
  </conditionalFormatting>
  <conditionalFormatting sqref="U29:Y36 AA17 AE17:AI17 V17 AM17:AP17 AM29:AP36">
    <cfRule type="expression" dxfId="1217" priority="48">
      <formula>$L17="Kirsch soft clay"</formula>
    </cfRule>
  </conditionalFormatting>
  <conditionalFormatting sqref="U29:Y36 AA17 AE17:AI17 V17 AM17:AP17 AM29:AP36">
    <cfRule type="expression" dxfId="1216" priority="46">
      <formula>$L17="Kirsch stiff clay"</formula>
    </cfRule>
  </conditionalFormatting>
  <conditionalFormatting sqref="T17 AJ17 R17 AB17 Y17:Z17 AM17:AQ17 AM29:AP36">
    <cfRule type="expression" dxfId="1215" priority="45">
      <formula>$L17="Kirsch sand"</formula>
    </cfRule>
  </conditionalFormatting>
  <conditionalFormatting sqref="AM17:AP17 AM29:AP36">
    <cfRule type="expression" dxfId="1214" priority="44">
      <formula>$L17="Modified Weak rock"</formula>
    </cfRule>
  </conditionalFormatting>
  <conditionalFormatting sqref="U29:V36 AA17 AE17:AI17 V17 AM17:AP17 AM29:AP36">
    <cfRule type="expression" dxfId="1213" priority="43">
      <formula>$L17="Reese stiff clay"</formula>
    </cfRule>
  </conditionalFormatting>
  <conditionalFormatting sqref="N30:N36 Q29:Q36">
    <cfRule type="expression" dxfId="1212" priority="42">
      <formula>$L29="API sand"</formula>
    </cfRule>
  </conditionalFormatting>
  <conditionalFormatting sqref="N30:N36 AB36 AJ29:AL36 Z29:Z36">
    <cfRule type="expression" dxfId="1211" priority="41">
      <formula>$M29="API sand"</formula>
    </cfRule>
  </conditionalFormatting>
  <conditionalFormatting sqref="Z36:AB36 AK29:AL36 N30:N36 Z29:AA35">
    <cfRule type="expression" dxfId="1210" priority="40">
      <formula>$M29="API clay"</formula>
    </cfRule>
  </conditionalFormatting>
  <conditionalFormatting sqref="N30:P36 O29:P29">
    <cfRule type="expression" dxfId="1209" priority="37">
      <formula>$L29="Stiff clay w/o free water"</formula>
    </cfRule>
    <cfRule type="expression" dxfId="1208" priority="39">
      <formula>$L29="API clay"</formula>
    </cfRule>
  </conditionalFormatting>
  <conditionalFormatting sqref="N30:P36 O29:P29">
    <cfRule type="expression" dxfId="1207" priority="38">
      <formula>$L29="Kirsch soft clay"</formula>
    </cfRule>
  </conditionalFormatting>
  <conditionalFormatting sqref="N30:P36 O29:P29">
    <cfRule type="expression" dxfId="1206" priority="36">
      <formula>$L29="Kirsch stiff clay"</formula>
    </cfRule>
  </conditionalFormatting>
  <conditionalFormatting sqref="N30:N36 Q29:Q36 X29:Y36">
    <cfRule type="expression" dxfId="1205" priority="35">
      <formula>$L29="Kirsch sand"</formula>
    </cfRule>
  </conditionalFormatting>
  <conditionalFormatting sqref="N30:N36 AC29:AD36 AI29:AI36">
    <cfRule type="expression" dxfId="1204" priority="34">
      <formula>$L29="Modified Weak rock"</formula>
    </cfRule>
  </conditionalFormatting>
  <conditionalFormatting sqref="N30:P36 O29:P29">
    <cfRule type="expression" dxfId="1203" priority="33">
      <formula>$L29="Reese stiff clay"</formula>
    </cfRule>
  </conditionalFormatting>
  <conditionalFormatting sqref="AA17 AE17:AI17 V17 AM17:AP17">
    <cfRule type="expression" dxfId="1202" priority="32">
      <formula>$L17="PISA clay"</formula>
    </cfRule>
  </conditionalFormatting>
  <conditionalFormatting sqref="AM17:AP17">
    <cfRule type="expression" dxfId="1201" priority="31">
      <formula>$L17="PISA sand"</formula>
    </cfRule>
  </conditionalFormatting>
  <conditionalFormatting sqref="AE37:AH37">
    <cfRule type="expression" dxfId="1200" priority="53">
      <formula>$L19="Modified Weak rock"</formula>
    </cfRule>
  </conditionalFormatting>
  <conditionalFormatting sqref="Q17 S17 W17">
    <cfRule type="expression" dxfId="1199" priority="30">
      <formula>$L17="API sand"</formula>
    </cfRule>
  </conditionalFormatting>
  <conditionalFormatting sqref="O17:P17">
    <cfRule type="expression" dxfId="1198" priority="27">
      <formula>$L17="Stiff clay w/o free water"</formula>
    </cfRule>
    <cfRule type="expression" dxfId="1197" priority="29">
      <formula>$L17="API clay"</formula>
    </cfRule>
  </conditionalFormatting>
  <conditionalFormatting sqref="O17:P17">
    <cfRule type="expression" dxfId="1196" priority="28">
      <formula>$L17="Kirsch soft clay"</formula>
    </cfRule>
  </conditionalFormatting>
  <conditionalFormatting sqref="O17:P17">
    <cfRule type="expression" dxfId="1195" priority="26">
      <formula>$L17="Kirsch stiff clay"</formula>
    </cfRule>
  </conditionalFormatting>
  <conditionalFormatting sqref="Q17 S17 W17">
    <cfRule type="expression" dxfId="1194" priority="25">
      <formula>$L17="Kirsch sand"</formula>
    </cfRule>
  </conditionalFormatting>
  <conditionalFormatting sqref="O17:P17">
    <cfRule type="expression" dxfId="1193" priority="24">
      <formula>$L17="Reese stiff clay"</formula>
    </cfRule>
  </conditionalFormatting>
  <conditionalFormatting sqref="O17:P17">
    <cfRule type="expression" dxfId="1192" priority="23">
      <formula>$L17="PISA clay"</formula>
    </cfRule>
  </conditionalFormatting>
  <conditionalFormatting sqref="AD17">
    <cfRule type="expression" dxfId="1191" priority="20">
      <formula>$L17="Stiff clay w/o free water"</formula>
    </cfRule>
    <cfRule type="expression" dxfId="1190" priority="22">
      <formula>$L17="API clay"</formula>
    </cfRule>
  </conditionalFormatting>
  <conditionalFormatting sqref="AD17">
    <cfRule type="expression" dxfId="1189" priority="21">
      <formula>$L17="Kirsch soft clay"</formula>
    </cfRule>
  </conditionalFormatting>
  <conditionalFormatting sqref="AD17">
    <cfRule type="expression" dxfId="1188" priority="19">
      <formula>$L17="Kirsch stiff clay"</formula>
    </cfRule>
  </conditionalFormatting>
  <conditionalFormatting sqref="AD17">
    <cfRule type="expression" dxfId="1187" priority="18">
      <formula>$L17="Reese stiff clay"</formula>
    </cfRule>
  </conditionalFormatting>
  <conditionalFormatting sqref="AD17">
    <cfRule type="expression" dxfId="1186" priority="17">
      <formula>$L17="PISA clay"</formula>
    </cfRule>
  </conditionalFormatting>
  <conditionalFormatting sqref="AC17">
    <cfRule type="expression" dxfId="1185" priority="14">
      <formula>$L17="Stiff clay w/o free water"</formula>
    </cfRule>
    <cfRule type="expression" dxfId="1184" priority="16">
      <formula>$L17="API clay"</formula>
    </cfRule>
  </conditionalFormatting>
  <conditionalFormatting sqref="AC17">
    <cfRule type="expression" dxfId="1183" priority="15">
      <formula>$L17="Kirsch soft clay"</formula>
    </cfRule>
  </conditionalFormatting>
  <conditionalFormatting sqref="AC17">
    <cfRule type="expression" dxfId="1182" priority="13">
      <formula>$L17="Kirsch stiff clay"</formula>
    </cfRule>
  </conditionalFormatting>
  <conditionalFormatting sqref="AC17">
    <cfRule type="expression" dxfId="1181" priority="12">
      <formula>$L17="Reese stiff clay"</formula>
    </cfRule>
  </conditionalFormatting>
  <conditionalFormatting sqref="AC17">
    <cfRule type="expression" dxfId="1180" priority="11">
      <formula>$L17="PISA clay"</formula>
    </cfRule>
  </conditionalFormatting>
  <conditionalFormatting sqref="X17">
    <cfRule type="expression" dxfId="1179" priority="10">
      <formula>$L17="API sand"</formula>
    </cfRule>
  </conditionalFormatting>
  <conditionalFormatting sqref="X17">
    <cfRule type="expression" dxfId="1178" priority="9">
      <formula>$L17="Kirsch sand"</formula>
    </cfRule>
  </conditionalFormatting>
  <conditionalFormatting sqref="U17">
    <cfRule type="expression" dxfId="1177" priority="6">
      <formula>$L17="Stiff clay w/o free water"</formula>
    </cfRule>
    <cfRule type="expression" dxfId="1176" priority="8">
      <formula>$L17="API clay"</formula>
    </cfRule>
  </conditionalFormatting>
  <conditionalFormatting sqref="U17">
    <cfRule type="expression" dxfId="1175" priority="7">
      <formula>$L17="Kirsch soft clay"</formula>
    </cfRule>
  </conditionalFormatting>
  <conditionalFormatting sqref="U17">
    <cfRule type="expression" dxfId="1174" priority="5">
      <formula>$L17="Kirsch stiff clay"</formula>
    </cfRule>
  </conditionalFormatting>
  <conditionalFormatting sqref="U17">
    <cfRule type="expression" dxfId="1173" priority="4">
      <formula>$L17="Reese stiff clay"</formula>
    </cfRule>
  </conditionalFormatting>
  <conditionalFormatting sqref="U17">
    <cfRule type="expression" dxfId="1172" priority="3">
      <formula>$L17="PISA clay"</formula>
    </cfRule>
  </conditionalFormatting>
  <conditionalFormatting sqref="AR17">
    <cfRule type="expression" dxfId="1171" priority="2">
      <formula>$L17="API sand"</formula>
    </cfRule>
  </conditionalFormatting>
  <conditionalFormatting sqref="AR17">
    <cfRule type="expression" dxfId="1170" priority="1">
      <formula>$L17="Kirsch sand"</formula>
    </cfRule>
  </conditionalFormatting>
  <dataValidations count="4">
    <dataValidation type="list" showInputMessage="1" showErrorMessage="1" sqref="M6:M17" xr:uid="{166C36EC-5CE1-4AD7-A47E-F25A17DD400A}">
      <formula1>"Zero soil,API sand,API clay"</formula1>
    </dataValidation>
    <dataValidation type="list" showInputMessage="1" showErrorMessage="1" sqref="L17:L255" xr:uid="{41C0489C-53FF-4927-B717-23C5FA376D7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9C031FA4-9D4B-4E86-B1B5-C8131DEDC60F}">
      <formula1>"',API sand,API clay"</formula1>
    </dataValidation>
    <dataValidation type="list" showInputMessage="1" showErrorMessage="1" sqref="L6:L16" xr:uid="{73EFC641-AD3F-4AA3-B63F-F46421AAFF5F}">
      <formula1>"Zero soil,API sand,Kirsch sand,Kallehave sand,PISA sand, PISA clay, API clay,Stiff clay w/o free water,Reese stiff clay,Kirsch soft clay,Kirsch stiff clay,Jeanjean clay,Modified Weak rock"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0A2D-8E23-4C47-A96F-BFD1E8FF9F29}">
  <sheetPr>
    <tabColor theme="7" tint="0.59999389629810485"/>
  </sheetPr>
  <dimension ref="A1:AT255"/>
  <sheetViews>
    <sheetView zoomScaleNormal="100" workbookViewId="0">
      <selection activeCell="E30" sqref="E30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6" x14ac:dyDescent="0.25">
      <c r="A1" s="34" t="str">
        <f ca="1">TRIM(MID(CELL("filename",A1),FIND("]",CELL("filename",A1),1)+1,255))</f>
        <v>Test2</v>
      </c>
      <c r="D1" s="34"/>
    </row>
    <row r="3" spans="1:46" s="35" customFormat="1" ht="45" customHeight="1" x14ac:dyDescent="0.25">
      <c r="F3" s="36" t="s">
        <v>39</v>
      </c>
      <c r="J3" s="37" t="s">
        <v>22</v>
      </c>
      <c r="Q3" s="94"/>
      <c r="R3" s="95"/>
      <c r="S3" s="95"/>
      <c r="T3" s="94"/>
      <c r="U3" s="95"/>
      <c r="V3" s="95"/>
      <c r="W3" s="94"/>
      <c r="X3" s="69"/>
      <c r="Y3" s="94"/>
      <c r="Z3" s="94"/>
      <c r="AA3" s="94"/>
      <c r="AB3" s="94"/>
      <c r="AC3" s="69"/>
      <c r="AD3" s="39"/>
      <c r="AE3" s="39"/>
      <c r="AF3" s="39"/>
      <c r="AG3" s="39"/>
      <c r="AH3" s="39"/>
      <c r="AI3" s="39"/>
      <c r="AJ3" s="94"/>
      <c r="AK3" s="94"/>
      <c r="AL3" s="94"/>
      <c r="AM3" s="94"/>
      <c r="AN3" s="94"/>
      <c r="AO3" s="94"/>
      <c r="AP3" s="94"/>
    </row>
    <row r="4" spans="1:46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  <c r="AT4" s="70" t="s">
        <v>125</v>
      </c>
    </row>
    <row r="5" spans="1:46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  <c r="AT5" s="33">
        <v>12</v>
      </c>
    </row>
    <row r="6" spans="1:46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126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  <c r="AT6" s="33">
        <v>12</v>
      </c>
    </row>
    <row r="7" spans="1:46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64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  <c r="AT7" s="33">
        <v>12</v>
      </c>
    </row>
    <row r="8" spans="1:46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15778.957475994501</v>
      </c>
      <c r="H8" s="45" t="s">
        <v>53</v>
      </c>
      <c r="I8" s="56" t="s">
        <v>115</v>
      </c>
      <c r="J8" s="79">
        <v>3</v>
      </c>
      <c r="K8" s="85">
        <v>-4.2</v>
      </c>
      <c r="L8" s="92" t="s">
        <v>64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3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  <c r="AT8" s="33">
        <v>12</v>
      </c>
    </row>
    <row r="9" spans="1:46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92" t="s">
        <v>64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3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  <c r="AT9" s="33">
        <v>12</v>
      </c>
    </row>
    <row r="10" spans="1:46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92" t="s">
        <v>64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3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  <c r="AT10" s="33">
        <v>12</v>
      </c>
    </row>
    <row r="11" spans="1:46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92" t="s">
        <v>64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3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  <c r="AT11" s="33">
        <v>12</v>
      </c>
    </row>
    <row r="12" spans="1:46" x14ac:dyDescent="0.25">
      <c r="A12" s="33" t="s">
        <v>74</v>
      </c>
      <c r="B12" s="57">
        <v>10.5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92" t="s">
        <v>126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3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  <c r="AT12" s="33">
        <v>12</v>
      </c>
    </row>
    <row r="13" spans="1:46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92" t="s">
        <v>64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3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  <c r="AT13" s="33">
        <v>12</v>
      </c>
    </row>
    <row r="14" spans="1:46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92" t="s">
        <v>64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3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  <c r="AT14" s="33">
        <v>12</v>
      </c>
    </row>
    <row r="15" spans="1:46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92" t="s">
        <v>64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3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  <c r="AT15" s="33">
        <v>12</v>
      </c>
    </row>
    <row r="16" spans="1:46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92" t="s">
        <v>126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3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  <c r="AT16" s="33">
        <v>12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52" priority="52">
      <formula>$L17="API sand"</formula>
    </cfRule>
  </conditionalFormatting>
  <conditionalFormatting sqref="R29:S36 AB29:AB35 AK17:AL17">
    <cfRule type="expression" dxfId="51" priority="51">
      <formula>$M17="API sand"</formula>
    </cfRule>
  </conditionalFormatting>
  <conditionalFormatting sqref="R29:T36 AB29:AB35 AK17:AL17">
    <cfRule type="expression" dxfId="50" priority="50">
      <formula>$M17="API clay"</formula>
    </cfRule>
  </conditionalFormatting>
  <conditionalFormatting sqref="U29:W36 AA17 AE17:AI17 V17 AM17:AP17 AM29:AP36">
    <cfRule type="expression" dxfId="49" priority="47">
      <formula>$L17="Stiff clay w/o free water"</formula>
    </cfRule>
    <cfRule type="expression" dxfId="48" priority="49">
      <formula>$L17="API clay"</formula>
    </cfRule>
  </conditionalFormatting>
  <conditionalFormatting sqref="U29:Y36 AA17 AE17:AI17 V17 AM17:AP17 AM29:AP36">
    <cfRule type="expression" dxfId="47" priority="48">
      <formula>$L17="Kirsch soft clay"</formula>
    </cfRule>
  </conditionalFormatting>
  <conditionalFormatting sqref="U29:Y36 AA17 AE17:AI17 V17 AM17:AP17 AM29:AP36">
    <cfRule type="expression" dxfId="46" priority="46">
      <formula>$L17="Kirsch stiff clay"</formula>
    </cfRule>
  </conditionalFormatting>
  <conditionalFormatting sqref="T17 AJ17 R17 AB17 Y17:Z17 AM17:AQ17 AM29:AP36">
    <cfRule type="expression" dxfId="45" priority="45">
      <formula>$L17="Kirsch sand"</formula>
    </cfRule>
  </conditionalFormatting>
  <conditionalFormatting sqref="AM17:AP17 AM29:AP36">
    <cfRule type="expression" dxfId="44" priority="44">
      <formula>$L17="Modified Weak rock"</formula>
    </cfRule>
  </conditionalFormatting>
  <conditionalFormatting sqref="U29:V36 AA17 AE17:AI17 V17 AM17:AP17 AM29:AP36">
    <cfRule type="expression" dxfId="43" priority="43">
      <formula>$L17="Reese stiff clay"</formula>
    </cfRule>
  </conditionalFormatting>
  <conditionalFormatting sqref="N30:N36 Q29:Q36">
    <cfRule type="expression" dxfId="42" priority="42">
      <formula>$L29="API sand"</formula>
    </cfRule>
  </conditionalFormatting>
  <conditionalFormatting sqref="N30:N36 AB36 AJ29:AL36 Z29:Z36">
    <cfRule type="expression" dxfId="41" priority="41">
      <formula>$M29="API sand"</formula>
    </cfRule>
  </conditionalFormatting>
  <conditionalFormatting sqref="Z36:AB36 AK29:AL36 N30:N36 Z29:AA35">
    <cfRule type="expression" dxfId="40" priority="40">
      <formula>$M29="API clay"</formula>
    </cfRule>
  </conditionalFormatting>
  <conditionalFormatting sqref="N30:P36 O29:P29">
    <cfRule type="expression" dxfId="39" priority="37">
      <formula>$L29="Stiff clay w/o free water"</formula>
    </cfRule>
    <cfRule type="expression" dxfId="38" priority="39">
      <formula>$L29="API clay"</formula>
    </cfRule>
  </conditionalFormatting>
  <conditionalFormatting sqref="N30:P36 O29:P29">
    <cfRule type="expression" dxfId="37" priority="38">
      <formula>$L29="Kirsch soft clay"</formula>
    </cfRule>
  </conditionalFormatting>
  <conditionalFormatting sqref="N30:P36 O29:P29">
    <cfRule type="expression" dxfId="36" priority="36">
      <formula>$L29="Kirsch stiff clay"</formula>
    </cfRule>
  </conditionalFormatting>
  <conditionalFormatting sqref="N30:N36 Q29:Q36 X29:Y36">
    <cfRule type="expression" dxfId="35" priority="35">
      <formula>$L29="Kirsch sand"</formula>
    </cfRule>
  </conditionalFormatting>
  <conditionalFormatting sqref="N30:N36 AC29:AD36 AI29:AI36">
    <cfRule type="expression" dxfId="34" priority="34">
      <formula>$L29="Modified Weak rock"</formula>
    </cfRule>
  </conditionalFormatting>
  <conditionalFormatting sqref="N30:P36 O29:P29">
    <cfRule type="expression" dxfId="33" priority="33">
      <formula>$L29="Reese stiff clay"</formula>
    </cfRule>
  </conditionalFormatting>
  <conditionalFormatting sqref="AA17 AE17:AI17 V17 AM17:AP17">
    <cfRule type="expression" dxfId="32" priority="32">
      <formula>$L17="PISA clay"</formula>
    </cfRule>
  </conditionalFormatting>
  <conditionalFormatting sqref="AM17:AP17">
    <cfRule type="expression" dxfId="31" priority="31">
      <formula>$L17="PISA sand"</formula>
    </cfRule>
  </conditionalFormatting>
  <conditionalFormatting sqref="AE37:AH37">
    <cfRule type="expression" dxfId="30" priority="53">
      <formula>$L19="Modified Weak rock"</formula>
    </cfRule>
  </conditionalFormatting>
  <conditionalFormatting sqref="Q17 S17 W17">
    <cfRule type="expression" dxfId="29" priority="30">
      <formula>$L17="API sand"</formula>
    </cfRule>
  </conditionalFormatting>
  <conditionalFormatting sqref="O17:P17">
    <cfRule type="expression" dxfId="28" priority="27">
      <formula>$L17="Stiff clay w/o free water"</formula>
    </cfRule>
    <cfRule type="expression" dxfId="27" priority="29">
      <formula>$L17="API clay"</formula>
    </cfRule>
  </conditionalFormatting>
  <conditionalFormatting sqref="O17:P17">
    <cfRule type="expression" dxfId="26" priority="28">
      <formula>$L17="Kirsch soft clay"</formula>
    </cfRule>
  </conditionalFormatting>
  <conditionalFormatting sqref="O17:P17">
    <cfRule type="expression" dxfId="25" priority="26">
      <formula>$L17="Kirsch stiff clay"</formula>
    </cfRule>
  </conditionalFormatting>
  <conditionalFormatting sqref="Q17 S17 W17">
    <cfRule type="expression" dxfId="24" priority="25">
      <formula>$L17="Kirsch sand"</formula>
    </cfRule>
  </conditionalFormatting>
  <conditionalFormatting sqref="O17:P17">
    <cfRule type="expression" dxfId="23" priority="24">
      <formula>$L17="Reese stiff clay"</formula>
    </cfRule>
  </conditionalFormatting>
  <conditionalFormatting sqref="O17:P17">
    <cfRule type="expression" dxfId="22" priority="23">
      <formula>$L17="PISA clay"</formula>
    </cfRule>
  </conditionalFormatting>
  <conditionalFormatting sqref="AD17">
    <cfRule type="expression" dxfId="21" priority="20">
      <formula>$L17="Stiff clay w/o free water"</formula>
    </cfRule>
    <cfRule type="expression" dxfId="20" priority="22">
      <formula>$L17="API clay"</formula>
    </cfRule>
  </conditionalFormatting>
  <conditionalFormatting sqref="AD17">
    <cfRule type="expression" dxfId="19" priority="21">
      <formula>$L17="Kirsch soft clay"</formula>
    </cfRule>
  </conditionalFormatting>
  <conditionalFormatting sqref="AD17">
    <cfRule type="expression" dxfId="18" priority="19">
      <formula>$L17="Kirsch stiff clay"</formula>
    </cfRule>
  </conditionalFormatting>
  <conditionalFormatting sqref="AD17">
    <cfRule type="expression" dxfId="17" priority="18">
      <formula>$L17="Reese stiff clay"</formula>
    </cfRule>
  </conditionalFormatting>
  <conditionalFormatting sqref="AD17">
    <cfRule type="expression" dxfId="16" priority="17">
      <formula>$L17="PISA clay"</formula>
    </cfRule>
  </conditionalFormatting>
  <conditionalFormatting sqref="AC17">
    <cfRule type="expression" dxfId="15" priority="14">
      <formula>$L17="Stiff clay w/o free water"</formula>
    </cfRule>
    <cfRule type="expression" dxfId="14" priority="16">
      <formula>$L17="API clay"</formula>
    </cfRule>
  </conditionalFormatting>
  <conditionalFormatting sqref="AC17">
    <cfRule type="expression" dxfId="13" priority="15">
      <formula>$L17="Kirsch soft clay"</formula>
    </cfRule>
  </conditionalFormatting>
  <conditionalFormatting sqref="AC17">
    <cfRule type="expression" dxfId="12" priority="13">
      <formula>$L17="Kirsch stiff clay"</formula>
    </cfRule>
  </conditionalFormatting>
  <conditionalFormatting sqref="AC17">
    <cfRule type="expression" dxfId="11" priority="12">
      <formula>$L17="Reese stiff clay"</formula>
    </cfRule>
  </conditionalFormatting>
  <conditionalFormatting sqref="AC17">
    <cfRule type="expression" dxfId="10" priority="11">
      <formula>$L17="PISA clay"</formula>
    </cfRule>
  </conditionalFormatting>
  <conditionalFormatting sqref="X17">
    <cfRule type="expression" dxfId="9" priority="10">
      <formula>$L17="API sand"</formula>
    </cfRule>
  </conditionalFormatting>
  <conditionalFormatting sqref="X17">
    <cfRule type="expression" dxfId="8" priority="9">
      <formula>$L17="Kirsch sand"</formula>
    </cfRule>
  </conditionalFormatting>
  <conditionalFormatting sqref="U17">
    <cfRule type="expression" dxfId="7" priority="6">
      <formula>$L17="Stiff clay w/o free water"</formula>
    </cfRule>
    <cfRule type="expression" dxfId="6" priority="8">
      <formula>$L17="API clay"</formula>
    </cfRule>
  </conditionalFormatting>
  <conditionalFormatting sqref="U17">
    <cfRule type="expression" dxfId="5" priority="7">
      <formula>$L17="Kirsch soft clay"</formula>
    </cfRule>
  </conditionalFormatting>
  <conditionalFormatting sqref="U17">
    <cfRule type="expression" dxfId="4" priority="5">
      <formula>$L17="Kirsch stiff clay"</formula>
    </cfRule>
  </conditionalFormatting>
  <conditionalFormatting sqref="U17">
    <cfRule type="expression" dxfId="3" priority="4">
      <formula>$L17="Reese stiff clay"</formula>
    </cfRule>
  </conditionalFormatting>
  <conditionalFormatting sqref="U17">
    <cfRule type="expression" dxfId="2" priority="3">
      <formula>$L17="PISA clay"</formula>
    </cfRule>
  </conditionalFormatting>
  <conditionalFormatting sqref="AR17">
    <cfRule type="expression" dxfId="1" priority="2">
      <formula>$L17="API sand"</formula>
    </cfRule>
  </conditionalFormatting>
  <conditionalFormatting sqref="AR17">
    <cfRule type="expression" dxfId="0" priority="1">
      <formula>$L17="Kirsch sand"</formula>
    </cfRule>
  </conditionalFormatting>
  <dataValidations count="4">
    <dataValidation type="list" showInputMessage="1" showErrorMessage="1" sqref="L6:L16" xr:uid="{C3167816-096D-4413-878D-8E91446FBBA1}">
      <formula1>"Zero soil,API sand,Kirsch sand,Kallehave sand,PISA sand, PISA clay, API clay,Stiff clay w/o free water,Reese stiff clay,Kirsch soft clay,Kirsch stiff clay,Jeanjean clay,Modified Weak rock"</formula1>
    </dataValidation>
    <dataValidation type="list" showInputMessage="1" showErrorMessage="1" sqref="M18:M36" xr:uid="{66BB0C23-0C3A-4B57-AA55-F256D95DD32B}">
      <formula1>"',API sand,API clay"</formula1>
    </dataValidation>
    <dataValidation type="list" showInputMessage="1" showErrorMessage="1" sqref="L17:L255" xr:uid="{531C2CD0-33FA-4AD6-BCB8-6DF1E5A9776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12DA21F7-7E7C-4AF2-B785-804D4758F33E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28E8-07B4-427E-A4A7-D1D5F2114BB6}">
  <sheetPr>
    <tabColor theme="7" tint="0.59999389629810485"/>
  </sheetPr>
  <dimension ref="A1:AS255"/>
  <sheetViews>
    <sheetView zoomScale="70" zoomScaleNormal="70" workbookViewId="0">
      <selection activeCell="L21" sqref="L21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Test_org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5"/>
      <c r="S3" s="95"/>
      <c r="T3" s="90"/>
      <c r="U3" s="95"/>
      <c r="V3" s="95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1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169" priority="52">
      <formula>$L17="API sand"</formula>
    </cfRule>
  </conditionalFormatting>
  <conditionalFormatting sqref="R29:S36 AB29:AB35 AK17:AL17">
    <cfRule type="expression" dxfId="1168" priority="51">
      <formula>$M17="API sand"</formula>
    </cfRule>
  </conditionalFormatting>
  <conditionalFormatting sqref="R29:T36 AB29:AB35 AK17:AL17">
    <cfRule type="expression" dxfId="1167" priority="50">
      <formula>$M17="API clay"</formula>
    </cfRule>
  </conditionalFormatting>
  <conditionalFormatting sqref="U29:W36 AA17 AE17:AI17 V17 AM17:AP17 AM29:AP36">
    <cfRule type="expression" dxfId="1166" priority="47">
      <formula>$L17="Stiff clay w/o free water"</formula>
    </cfRule>
    <cfRule type="expression" dxfId="1165" priority="49">
      <formula>$L17="API clay"</formula>
    </cfRule>
  </conditionalFormatting>
  <conditionalFormatting sqref="U29:Y36 AA17 AE17:AI17 V17 AM17:AP17 AM29:AP36">
    <cfRule type="expression" dxfId="1164" priority="48">
      <formula>$L17="Kirsch soft clay"</formula>
    </cfRule>
  </conditionalFormatting>
  <conditionalFormatting sqref="U29:Y36 AA17 AE17:AI17 V17 AM17:AP17 AM29:AP36">
    <cfRule type="expression" dxfId="1163" priority="46">
      <formula>$L17="Kirsch stiff clay"</formula>
    </cfRule>
  </conditionalFormatting>
  <conditionalFormatting sqref="T17 AJ17 R17 AB17 Y17:Z17 AM17:AQ17 AM29:AP36">
    <cfRule type="expression" dxfId="1162" priority="45">
      <formula>$L17="Kirsch sand"</formula>
    </cfRule>
  </conditionalFormatting>
  <conditionalFormatting sqref="AM17:AP17 AM29:AP36">
    <cfRule type="expression" dxfId="1161" priority="44">
      <formula>$L17="Modified Weak rock"</formula>
    </cfRule>
  </conditionalFormatting>
  <conditionalFormatting sqref="U29:V36 AA17 AE17:AI17 V17 AM17:AP17 AM29:AP36">
    <cfRule type="expression" dxfId="1160" priority="43">
      <formula>$L17="Reese stiff clay"</formula>
    </cfRule>
  </conditionalFormatting>
  <conditionalFormatting sqref="N30:N36 Q29:Q36">
    <cfRule type="expression" dxfId="1159" priority="42">
      <formula>$L29="API sand"</formula>
    </cfRule>
  </conditionalFormatting>
  <conditionalFormatting sqref="N30:N36 AB36 AJ29:AL36 Z29:Z36">
    <cfRule type="expression" dxfId="1158" priority="41">
      <formula>$M29="API sand"</formula>
    </cfRule>
  </conditionalFormatting>
  <conditionalFormatting sqref="Z36:AB36 AK29:AL36 N30:N36 Z29:AA35">
    <cfRule type="expression" dxfId="1157" priority="40">
      <formula>$M29="API clay"</formula>
    </cfRule>
  </conditionalFormatting>
  <conditionalFormatting sqref="N30:P36 O29:P29">
    <cfRule type="expression" dxfId="1156" priority="37">
      <formula>$L29="Stiff clay w/o free water"</formula>
    </cfRule>
    <cfRule type="expression" dxfId="1155" priority="39">
      <formula>$L29="API clay"</formula>
    </cfRule>
  </conditionalFormatting>
  <conditionalFormatting sqref="N30:P36 O29:P29">
    <cfRule type="expression" dxfId="1154" priority="38">
      <formula>$L29="Kirsch soft clay"</formula>
    </cfRule>
  </conditionalFormatting>
  <conditionalFormatting sqref="N30:P36 O29:P29">
    <cfRule type="expression" dxfId="1153" priority="36">
      <formula>$L29="Kirsch stiff clay"</formula>
    </cfRule>
  </conditionalFormatting>
  <conditionalFormatting sqref="N30:N36 Q29:Q36 X29:Y36">
    <cfRule type="expression" dxfId="1152" priority="35">
      <formula>$L29="Kirsch sand"</formula>
    </cfRule>
  </conditionalFormatting>
  <conditionalFormatting sqref="N30:N36 AC29:AD36 AI29:AI36">
    <cfRule type="expression" dxfId="1151" priority="34">
      <formula>$L29="Modified Weak rock"</formula>
    </cfRule>
  </conditionalFormatting>
  <conditionalFormatting sqref="N30:P36 O29:P29">
    <cfRule type="expression" dxfId="1150" priority="33">
      <formula>$L29="Reese stiff clay"</formula>
    </cfRule>
  </conditionalFormatting>
  <conditionalFormatting sqref="AA17 AE17:AI17 V17 AM17:AP17">
    <cfRule type="expression" dxfId="1149" priority="32">
      <formula>$L17="PISA clay"</formula>
    </cfRule>
  </conditionalFormatting>
  <conditionalFormatting sqref="AM17:AP17">
    <cfRule type="expression" dxfId="1148" priority="31">
      <formula>$L17="PISA sand"</formula>
    </cfRule>
  </conditionalFormatting>
  <conditionalFormatting sqref="AE37:AH37">
    <cfRule type="expression" dxfId="1147" priority="53">
      <formula>$L19="Modified Weak rock"</formula>
    </cfRule>
  </conditionalFormatting>
  <conditionalFormatting sqref="Q17 S17 W17">
    <cfRule type="expression" dxfId="1146" priority="30">
      <formula>$L17="API sand"</formula>
    </cfRule>
  </conditionalFormatting>
  <conditionalFormatting sqref="O17:P17">
    <cfRule type="expression" dxfId="1145" priority="27">
      <formula>$L17="Stiff clay w/o free water"</formula>
    </cfRule>
    <cfRule type="expression" dxfId="1144" priority="29">
      <formula>$L17="API clay"</formula>
    </cfRule>
  </conditionalFormatting>
  <conditionalFormatting sqref="O17:P17">
    <cfRule type="expression" dxfId="1143" priority="28">
      <formula>$L17="Kirsch soft clay"</formula>
    </cfRule>
  </conditionalFormatting>
  <conditionalFormatting sqref="O17:P17">
    <cfRule type="expression" dxfId="1142" priority="26">
      <formula>$L17="Kirsch stiff clay"</formula>
    </cfRule>
  </conditionalFormatting>
  <conditionalFormatting sqref="Q17 S17 W17">
    <cfRule type="expression" dxfId="1141" priority="25">
      <formula>$L17="Kirsch sand"</formula>
    </cfRule>
  </conditionalFormatting>
  <conditionalFormatting sqref="O17:P17">
    <cfRule type="expression" dxfId="1140" priority="24">
      <formula>$L17="Reese stiff clay"</formula>
    </cfRule>
  </conditionalFormatting>
  <conditionalFormatting sqref="O17:P17">
    <cfRule type="expression" dxfId="1139" priority="23">
      <formula>$L17="PISA clay"</formula>
    </cfRule>
  </conditionalFormatting>
  <conditionalFormatting sqref="AD17">
    <cfRule type="expression" dxfId="1138" priority="20">
      <formula>$L17="Stiff clay w/o free water"</formula>
    </cfRule>
    <cfRule type="expression" dxfId="1137" priority="22">
      <formula>$L17="API clay"</formula>
    </cfRule>
  </conditionalFormatting>
  <conditionalFormatting sqref="AD17">
    <cfRule type="expression" dxfId="1136" priority="21">
      <formula>$L17="Kirsch soft clay"</formula>
    </cfRule>
  </conditionalFormatting>
  <conditionalFormatting sqref="AD17">
    <cfRule type="expression" dxfId="1135" priority="19">
      <formula>$L17="Kirsch stiff clay"</formula>
    </cfRule>
  </conditionalFormatting>
  <conditionalFormatting sqref="AD17">
    <cfRule type="expression" dxfId="1134" priority="18">
      <formula>$L17="Reese stiff clay"</formula>
    </cfRule>
  </conditionalFormatting>
  <conditionalFormatting sqref="AD17">
    <cfRule type="expression" dxfId="1133" priority="17">
      <formula>$L17="PISA clay"</formula>
    </cfRule>
  </conditionalFormatting>
  <conditionalFormatting sqref="AC17">
    <cfRule type="expression" dxfId="1132" priority="14">
      <formula>$L17="Stiff clay w/o free water"</formula>
    </cfRule>
    <cfRule type="expression" dxfId="1131" priority="16">
      <formula>$L17="API clay"</formula>
    </cfRule>
  </conditionalFormatting>
  <conditionalFormatting sqref="AC17">
    <cfRule type="expression" dxfId="1130" priority="15">
      <formula>$L17="Kirsch soft clay"</formula>
    </cfRule>
  </conditionalFormatting>
  <conditionalFormatting sqref="AC17">
    <cfRule type="expression" dxfId="1129" priority="13">
      <formula>$L17="Kirsch stiff clay"</formula>
    </cfRule>
  </conditionalFormatting>
  <conditionalFormatting sqref="AC17">
    <cfRule type="expression" dxfId="1128" priority="12">
      <formula>$L17="Reese stiff clay"</formula>
    </cfRule>
  </conditionalFormatting>
  <conditionalFormatting sqref="AC17">
    <cfRule type="expression" dxfId="1127" priority="11">
      <formula>$L17="PISA clay"</formula>
    </cfRule>
  </conditionalFormatting>
  <conditionalFormatting sqref="X17">
    <cfRule type="expression" dxfId="1126" priority="10">
      <formula>$L17="API sand"</formula>
    </cfRule>
  </conditionalFormatting>
  <conditionalFormatting sqref="X17">
    <cfRule type="expression" dxfId="1125" priority="9">
      <formula>$L17="Kirsch sand"</formula>
    </cfRule>
  </conditionalFormatting>
  <conditionalFormatting sqref="U17">
    <cfRule type="expression" dxfId="1124" priority="6">
      <formula>$L17="Stiff clay w/o free water"</formula>
    </cfRule>
    <cfRule type="expression" dxfId="1123" priority="8">
      <formula>$L17="API clay"</formula>
    </cfRule>
  </conditionalFormatting>
  <conditionalFormatting sqref="U17">
    <cfRule type="expression" dxfId="1122" priority="7">
      <formula>$L17="Kirsch soft clay"</formula>
    </cfRule>
  </conditionalFormatting>
  <conditionalFormatting sqref="U17">
    <cfRule type="expression" dxfId="1121" priority="5">
      <formula>$L17="Kirsch stiff clay"</formula>
    </cfRule>
  </conditionalFormatting>
  <conditionalFormatting sqref="U17">
    <cfRule type="expression" dxfId="1120" priority="4">
      <formula>$L17="Reese stiff clay"</formula>
    </cfRule>
  </conditionalFormatting>
  <conditionalFormatting sqref="U17">
    <cfRule type="expression" dxfId="1119" priority="3">
      <formula>$L17="PISA clay"</formula>
    </cfRule>
  </conditionalFormatting>
  <conditionalFormatting sqref="AR17">
    <cfRule type="expression" dxfId="1118" priority="2">
      <formula>$L17="API sand"</formula>
    </cfRule>
  </conditionalFormatting>
  <conditionalFormatting sqref="AR17">
    <cfRule type="expression" dxfId="1117" priority="1">
      <formula>$L17="Kirsch sand"</formula>
    </cfRule>
  </conditionalFormatting>
  <dataValidations count="3">
    <dataValidation type="list" showInputMessage="1" showErrorMessage="1" sqref="M6:M17" xr:uid="{9E73F89F-0B4B-4BC8-B6FB-C9F28DCC1EF6}">
      <formula1>"Zero soil,API sand,API clay"</formula1>
    </dataValidation>
    <dataValidation type="list" showInputMessage="1" showErrorMessage="1" sqref="L19:L255" xr:uid="{E7DD6668-AF22-4FE2-8422-28DA8E6DBE3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642E2281-D9D4-42A7-9DAF-D4456B3C928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26B-0DEA-482B-8AD1-481177254508}">
  <sheetPr>
    <tabColor theme="7" tint="0.59999389629810485"/>
  </sheetPr>
  <dimension ref="A1:AS255"/>
  <sheetViews>
    <sheetView zoomScaleNormal="100" workbookViewId="0">
      <selection activeCell="H23" sqref="H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Testkir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5"/>
      <c r="S3" s="95"/>
      <c r="T3" s="90"/>
      <c r="U3" s="95"/>
      <c r="V3" s="95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92" t="s">
        <v>107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92" t="s">
        <v>106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7778.9574759944999</v>
      </c>
      <c r="H8" s="45" t="s">
        <v>53</v>
      </c>
      <c r="I8" s="56" t="s">
        <v>115</v>
      </c>
      <c r="J8" s="79">
        <v>3</v>
      </c>
      <c r="K8" s="85">
        <v>-4.2</v>
      </c>
      <c r="L8" s="84" t="s">
        <v>106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3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-206224.96570644699</v>
      </c>
      <c r="H9" s="45" t="s">
        <v>54</v>
      </c>
      <c r="I9" s="33" t="s">
        <v>116</v>
      </c>
      <c r="J9" s="79">
        <v>4</v>
      </c>
      <c r="K9" s="85">
        <v>-6</v>
      </c>
      <c r="L9" s="84" t="s">
        <v>106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3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4" t="s">
        <v>106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3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4" t="s">
        <v>106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3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10.5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4" t="s">
        <v>107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3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4" t="s">
        <v>106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3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4" t="s">
        <v>106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3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4" t="s">
        <v>106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3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4" t="s">
        <v>107</v>
      </c>
      <c r="M16" s="9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3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4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4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116" priority="52">
      <formula>$L17="API sand"</formula>
    </cfRule>
  </conditionalFormatting>
  <conditionalFormatting sqref="R29:S36 AB29:AB35 AK17:AL17">
    <cfRule type="expression" dxfId="1115" priority="51">
      <formula>$M17="API sand"</formula>
    </cfRule>
  </conditionalFormatting>
  <conditionalFormatting sqref="R29:T36 AB29:AB35 AK17:AL17">
    <cfRule type="expression" dxfId="1114" priority="50">
      <formula>$M17="API clay"</formula>
    </cfRule>
  </conditionalFormatting>
  <conditionalFormatting sqref="U29:W36 AA17 AE17:AI17 V17 AM17:AP17 AM29:AP36">
    <cfRule type="expression" dxfId="1113" priority="47">
      <formula>$L17="Stiff clay w/o free water"</formula>
    </cfRule>
    <cfRule type="expression" dxfId="1112" priority="49">
      <formula>$L17="API clay"</formula>
    </cfRule>
  </conditionalFormatting>
  <conditionalFormatting sqref="U29:Y36 AA17 AE17:AI17 V17 AM17:AP17 AM29:AP36">
    <cfRule type="expression" dxfId="1111" priority="48">
      <formula>$L17="Kirsch soft clay"</formula>
    </cfRule>
  </conditionalFormatting>
  <conditionalFormatting sqref="U29:Y36 AA17 AE17:AI17 V17 AM17:AP17 AM29:AP36">
    <cfRule type="expression" dxfId="1110" priority="46">
      <formula>$L17="Kirsch stiff clay"</formula>
    </cfRule>
  </conditionalFormatting>
  <conditionalFormatting sqref="T17 AJ17 R17 AB17 Y17:Z17 AM17:AQ17 AM29:AP36">
    <cfRule type="expression" dxfId="1109" priority="45">
      <formula>$L17="Kirsch sand"</formula>
    </cfRule>
  </conditionalFormatting>
  <conditionalFormatting sqref="AM17:AP17 AM29:AP36">
    <cfRule type="expression" dxfId="1108" priority="44">
      <formula>$L17="Modified Weak rock"</formula>
    </cfRule>
  </conditionalFormatting>
  <conditionalFormatting sqref="U29:V36 AA17 AE17:AI17 V17 AM17:AP17 AM29:AP36">
    <cfRule type="expression" dxfId="1107" priority="43">
      <formula>$L17="Reese stiff clay"</formula>
    </cfRule>
  </conditionalFormatting>
  <conditionalFormatting sqref="N30:N36 Q29:Q36">
    <cfRule type="expression" dxfId="1106" priority="42">
      <formula>$L29="API sand"</formula>
    </cfRule>
  </conditionalFormatting>
  <conditionalFormatting sqref="N30:N36 AB36 AJ29:AL36 Z29:Z36">
    <cfRule type="expression" dxfId="1105" priority="41">
      <formula>$M29="API sand"</formula>
    </cfRule>
  </conditionalFormatting>
  <conditionalFormatting sqref="Z36:AB36 AK29:AL36 N30:N36 Z29:AA35">
    <cfRule type="expression" dxfId="1104" priority="40">
      <formula>$M29="API clay"</formula>
    </cfRule>
  </conditionalFormatting>
  <conditionalFormatting sqref="N30:P36 O29:P29">
    <cfRule type="expression" dxfId="1103" priority="37">
      <formula>$L29="Stiff clay w/o free water"</formula>
    </cfRule>
    <cfRule type="expression" dxfId="1102" priority="39">
      <formula>$L29="API clay"</formula>
    </cfRule>
  </conditionalFormatting>
  <conditionalFormatting sqref="N30:P36 O29:P29">
    <cfRule type="expression" dxfId="1101" priority="38">
      <formula>$L29="Kirsch soft clay"</formula>
    </cfRule>
  </conditionalFormatting>
  <conditionalFormatting sqref="N30:P36 O29:P29">
    <cfRule type="expression" dxfId="1100" priority="36">
      <formula>$L29="Kirsch stiff clay"</formula>
    </cfRule>
  </conditionalFormatting>
  <conditionalFormatting sqref="N30:N36 Q29:Q36 X29:Y36">
    <cfRule type="expression" dxfId="1099" priority="35">
      <formula>$L29="Kirsch sand"</formula>
    </cfRule>
  </conditionalFormatting>
  <conditionalFormatting sqref="N30:N36 AC29:AD36 AI29:AI36">
    <cfRule type="expression" dxfId="1098" priority="34">
      <formula>$L29="Modified Weak rock"</formula>
    </cfRule>
  </conditionalFormatting>
  <conditionalFormatting sqref="N30:P36 O29:P29">
    <cfRule type="expression" dxfId="1097" priority="33">
      <formula>$L29="Reese stiff clay"</formula>
    </cfRule>
  </conditionalFormatting>
  <conditionalFormatting sqref="AA17 AE17:AI17 V17 AM17:AP17">
    <cfRule type="expression" dxfId="1096" priority="32">
      <formula>$L17="PISA clay"</formula>
    </cfRule>
  </conditionalFormatting>
  <conditionalFormatting sqref="AM17:AP17">
    <cfRule type="expression" dxfId="1095" priority="31">
      <formula>$L17="PISA sand"</formula>
    </cfRule>
  </conditionalFormatting>
  <conditionalFormatting sqref="AE37:AH37">
    <cfRule type="expression" dxfId="1094" priority="53">
      <formula>$L19="Modified Weak rock"</formula>
    </cfRule>
  </conditionalFormatting>
  <conditionalFormatting sqref="Q17 S17 W17">
    <cfRule type="expression" dxfId="1093" priority="30">
      <formula>$L17="API sand"</formula>
    </cfRule>
  </conditionalFormatting>
  <conditionalFormatting sqref="O17:P17">
    <cfRule type="expression" dxfId="1092" priority="27">
      <formula>$L17="Stiff clay w/o free water"</formula>
    </cfRule>
    <cfRule type="expression" dxfId="1091" priority="29">
      <formula>$L17="API clay"</formula>
    </cfRule>
  </conditionalFormatting>
  <conditionalFormatting sqref="O17:P17">
    <cfRule type="expression" dxfId="1090" priority="28">
      <formula>$L17="Kirsch soft clay"</formula>
    </cfRule>
  </conditionalFormatting>
  <conditionalFormatting sqref="O17:P17">
    <cfRule type="expression" dxfId="1089" priority="26">
      <formula>$L17="Kirsch stiff clay"</formula>
    </cfRule>
  </conditionalFormatting>
  <conditionalFormatting sqref="Q17 S17 W17">
    <cfRule type="expression" dxfId="1088" priority="25">
      <formula>$L17="Kirsch sand"</formula>
    </cfRule>
  </conditionalFormatting>
  <conditionalFormatting sqref="O17:P17">
    <cfRule type="expression" dxfId="1087" priority="24">
      <formula>$L17="Reese stiff clay"</formula>
    </cfRule>
  </conditionalFormatting>
  <conditionalFormatting sqref="O17:P17">
    <cfRule type="expression" dxfId="1086" priority="23">
      <formula>$L17="PISA clay"</formula>
    </cfRule>
  </conditionalFormatting>
  <conditionalFormatting sqref="AD17">
    <cfRule type="expression" dxfId="1085" priority="20">
      <formula>$L17="Stiff clay w/o free water"</formula>
    </cfRule>
    <cfRule type="expression" dxfId="1084" priority="22">
      <formula>$L17="API clay"</formula>
    </cfRule>
  </conditionalFormatting>
  <conditionalFormatting sqref="AD17">
    <cfRule type="expression" dxfId="1083" priority="21">
      <formula>$L17="Kirsch soft clay"</formula>
    </cfRule>
  </conditionalFormatting>
  <conditionalFormatting sqref="AD17">
    <cfRule type="expression" dxfId="1082" priority="19">
      <formula>$L17="Kirsch stiff clay"</formula>
    </cfRule>
  </conditionalFormatting>
  <conditionalFormatting sqref="AD17">
    <cfRule type="expression" dxfId="1081" priority="18">
      <formula>$L17="Reese stiff clay"</formula>
    </cfRule>
  </conditionalFormatting>
  <conditionalFormatting sqref="AD17">
    <cfRule type="expression" dxfId="1080" priority="17">
      <formula>$L17="PISA clay"</formula>
    </cfRule>
  </conditionalFormatting>
  <conditionalFormatting sqref="AC17">
    <cfRule type="expression" dxfId="1079" priority="14">
      <formula>$L17="Stiff clay w/o free water"</formula>
    </cfRule>
    <cfRule type="expression" dxfId="1078" priority="16">
      <formula>$L17="API clay"</formula>
    </cfRule>
  </conditionalFormatting>
  <conditionalFormatting sqref="AC17">
    <cfRule type="expression" dxfId="1077" priority="15">
      <formula>$L17="Kirsch soft clay"</formula>
    </cfRule>
  </conditionalFormatting>
  <conditionalFormatting sqref="AC17">
    <cfRule type="expression" dxfId="1076" priority="13">
      <formula>$L17="Kirsch stiff clay"</formula>
    </cfRule>
  </conditionalFormatting>
  <conditionalFormatting sqref="AC17">
    <cfRule type="expression" dxfId="1075" priority="12">
      <formula>$L17="Reese stiff clay"</formula>
    </cfRule>
  </conditionalFormatting>
  <conditionalFormatting sqref="AC17">
    <cfRule type="expression" dxfId="1074" priority="11">
      <formula>$L17="PISA clay"</formula>
    </cfRule>
  </conditionalFormatting>
  <conditionalFormatting sqref="X17">
    <cfRule type="expression" dxfId="1073" priority="10">
      <formula>$L17="API sand"</formula>
    </cfRule>
  </conditionalFormatting>
  <conditionalFormatting sqref="X17">
    <cfRule type="expression" dxfId="1072" priority="9">
      <formula>$L17="Kirsch sand"</formula>
    </cfRule>
  </conditionalFormatting>
  <conditionalFormatting sqref="U17">
    <cfRule type="expression" dxfId="1071" priority="6">
      <formula>$L17="Stiff clay w/o free water"</formula>
    </cfRule>
    <cfRule type="expression" dxfId="1070" priority="8">
      <formula>$L17="API clay"</formula>
    </cfRule>
  </conditionalFormatting>
  <conditionalFormatting sqref="U17">
    <cfRule type="expression" dxfId="1069" priority="7">
      <formula>$L17="Kirsch soft clay"</formula>
    </cfRule>
  </conditionalFormatting>
  <conditionalFormatting sqref="U17">
    <cfRule type="expression" dxfId="1068" priority="5">
      <formula>$L17="Kirsch stiff clay"</formula>
    </cfRule>
  </conditionalFormatting>
  <conditionalFormatting sqref="U17">
    <cfRule type="expression" dxfId="1067" priority="4">
      <formula>$L17="Reese stiff clay"</formula>
    </cfRule>
  </conditionalFormatting>
  <conditionalFormatting sqref="U17">
    <cfRule type="expression" dxfId="1066" priority="3">
      <formula>$L17="PISA clay"</formula>
    </cfRule>
  </conditionalFormatting>
  <conditionalFormatting sqref="AR17">
    <cfRule type="expression" dxfId="1065" priority="2">
      <formula>$L17="API sand"</formula>
    </cfRule>
  </conditionalFormatting>
  <conditionalFormatting sqref="AR17">
    <cfRule type="expression" dxfId="1064" priority="1">
      <formula>$L17="Kirsch sand"</formula>
    </cfRule>
  </conditionalFormatting>
  <dataValidations count="3">
    <dataValidation type="list" showInputMessage="1" showErrorMessage="1" sqref="M18:M36" xr:uid="{118BA1B7-7274-4994-919F-106721C347C6}">
      <formula1>"',API sand,API clay"</formula1>
    </dataValidation>
    <dataValidation type="list" showInputMessage="1" showErrorMessage="1" sqref="L6:L255" xr:uid="{F6281539-0AFE-4132-BBD5-3F566494521C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7D128D0-8D0D-437E-84B5-AF52184934AE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063" priority="202">
      <formula>$L6="API sand"</formula>
    </cfRule>
  </conditionalFormatting>
  <conditionalFormatting sqref="R18:S20 R29:S36 S21:S28 AD21:AD28 AB18:AB35 AK6:AL14 N6:N14">
    <cfRule type="expression" dxfId="1062" priority="201">
      <formula>$M6="API sand"</formula>
    </cfRule>
  </conditionalFormatting>
  <conditionalFormatting sqref="R18:T20 R29:T36 S21:T28 AD21:AD28 AB18:AB35 AK6:AL14 N6:N14">
    <cfRule type="expression" dxfId="1061" priority="200">
      <formula>$M6="API clay"</formula>
    </cfRule>
  </conditionalFormatting>
  <conditionalFormatting sqref="U18:W36 AM6:AN14 N6:P14 AC6:AI13 U6:V14 AA6:AA14">
    <cfRule type="expression" dxfId="1060" priority="197">
      <formula>$L6="Stiff clay w/o free water"</formula>
    </cfRule>
    <cfRule type="expression" dxfId="1059" priority="199">
      <formula>$L6="API clay"</formula>
    </cfRule>
  </conditionalFormatting>
  <conditionalFormatting sqref="U18:Y36 AM6:AN14 N6:P14 AC6:AI13 U6:V14 AA6:AA14">
    <cfRule type="expression" dxfId="1058" priority="198">
      <formula>$L6="Kirsch soft clay"</formula>
    </cfRule>
  </conditionalFormatting>
  <conditionalFormatting sqref="U18:Y36 AM6:AN14 N6:P14 AC6:AI13 U6:V14 AA6:AA14">
    <cfRule type="expression" dxfId="1057" priority="196">
      <formula>$L6="Kirsch stiff clay"</formula>
    </cfRule>
  </conditionalFormatting>
  <conditionalFormatting sqref="W10:Y13 AB6:AB15 N6:N14 AM6:AO14 S10:T13 Q6:R14 Z6:Z15 AJ6:AJ15">
    <cfRule type="expression" dxfId="1056" priority="195">
      <formula>$L6="Kirsch sand"</formula>
    </cfRule>
  </conditionalFormatting>
  <conditionalFormatting sqref="AC18:AI18 AC19:AD19 AI19 AM6:AN14 N6:N14">
    <cfRule type="expression" dxfId="1055" priority="194">
      <formula>$L6="Modified Weak rock"</formula>
    </cfRule>
  </conditionalFormatting>
  <conditionalFormatting sqref="U18:V36 AM6:AN14 N6:P14 AC6:AI13 U6:V14 AA6:AA14">
    <cfRule type="expression" dxfId="1054" priority="193">
      <formula>$L6="Reese stiff clay"</formula>
    </cfRule>
  </conditionalFormatting>
  <conditionalFormatting sqref="N18:N36 Q18:Q36 AM18:AN36">
    <cfRule type="expression" dxfId="1053" priority="192">
      <formula>$L18="API sand"</formula>
    </cfRule>
  </conditionalFormatting>
  <conditionalFormatting sqref="N18:N36 AB36 AJ18:AL36 Z18:Z36">
    <cfRule type="expression" dxfId="1052" priority="191">
      <formula>$M18="API sand"</formula>
    </cfRule>
  </conditionalFormatting>
  <conditionalFormatting sqref="Z36:AB36 AK18:AL36 N18:N36 Z18:AA35">
    <cfRule type="expression" dxfId="1051" priority="190">
      <formula>$M18="API clay"</formula>
    </cfRule>
  </conditionalFormatting>
  <conditionalFormatting sqref="N18:P18 AM18:AN36 N29:P36 N19:N28 P19:P28">
    <cfRule type="expression" dxfId="1050" priority="187">
      <formula>$L18="Stiff clay w/o free water"</formula>
    </cfRule>
    <cfRule type="expression" dxfId="1049" priority="189">
      <formula>$L18="API clay"</formula>
    </cfRule>
  </conditionalFormatting>
  <conditionalFormatting sqref="N18:P18 AM18:AN36 N29:P36 N19:N28 P19:P28">
    <cfRule type="expression" dxfId="1048" priority="188">
      <formula>$L18="Kirsch soft clay"</formula>
    </cfRule>
  </conditionalFormatting>
  <conditionalFormatting sqref="N18:P18 AM18:AN36 N29:P36 N19:N28 P19:P28">
    <cfRule type="expression" dxfId="1047" priority="186">
      <formula>$L18="Kirsch stiff clay"</formula>
    </cfRule>
  </conditionalFormatting>
  <conditionalFormatting sqref="N18:N36 Q18:Q36 X18:Y36 AM18:AN36">
    <cfRule type="expression" dxfId="1046" priority="185">
      <formula>$L18="Kirsch sand"</formula>
    </cfRule>
  </conditionalFormatting>
  <conditionalFormatting sqref="N18:N36 AM18:AN36 AC20:AD36 AI20:AI36">
    <cfRule type="expression" dxfId="1045" priority="184">
      <formula>$L18="Modified Weak rock"</formula>
    </cfRule>
  </conditionalFormatting>
  <conditionalFormatting sqref="N18:P18 AM18:AN36 N29:P36 N19:N28 P19:P28">
    <cfRule type="expression" dxfId="1044" priority="183">
      <formula>$L18="Reese stiff clay"</formula>
    </cfRule>
  </conditionalFormatting>
  <conditionalFormatting sqref="AM6:AN14 N6:P14 AC6:AI13 U6:V14 AA6:AA14">
    <cfRule type="expression" dxfId="1043" priority="182">
      <formula>$L6="PISA clay"</formula>
    </cfRule>
  </conditionalFormatting>
  <conditionalFormatting sqref="AM6:AN14 N6:N14">
    <cfRule type="expression" dxfId="1042" priority="181">
      <formula>$L6="PISA sand"</formula>
    </cfRule>
  </conditionalFormatting>
  <conditionalFormatting sqref="O19:O21">
    <cfRule type="expression" dxfId="1041" priority="180">
      <formula>$L19="API sand"</formula>
    </cfRule>
  </conditionalFormatting>
  <conditionalFormatting sqref="O19:O21">
    <cfRule type="expression" dxfId="1040" priority="179">
      <formula>$L19="Kirsch sand"</formula>
    </cfRule>
  </conditionalFormatting>
  <conditionalFormatting sqref="O22:O28">
    <cfRule type="expression" dxfId="1039" priority="178">
      <formula>$L22="API sand"</formula>
    </cfRule>
  </conditionalFormatting>
  <conditionalFormatting sqref="O22:O28">
    <cfRule type="expression" dxfId="1038" priority="177">
      <formula>$L22="Kirsch sand"</formula>
    </cfRule>
  </conditionalFormatting>
  <conditionalFormatting sqref="S6:T9 W6:Y9">
    <cfRule type="expression" dxfId="1037" priority="176">
      <formula>$L6="API sand"</formula>
    </cfRule>
  </conditionalFormatting>
  <conditionalFormatting sqref="S6:T9 W6:Y9">
    <cfRule type="expression" dxfId="1036" priority="175">
      <formula>$L6="Kirsch sand"</formula>
    </cfRule>
  </conditionalFormatting>
  <conditionalFormatting sqref="AE37:AH37">
    <cfRule type="expression" dxfId="1035" priority="203">
      <formula>$L19="Modified Weak rock"</formula>
    </cfRule>
  </conditionalFormatting>
  <conditionalFormatting sqref="S14:T14 W14:Y14">
    <cfRule type="expression" dxfId="1034" priority="174">
      <formula>$L14="API sand"</formula>
    </cfRule>
  </conditionalFormatting>
  <conditionalFormatting sqref="S14:T14 W14:Y14">
    <cfRule type="expression" dxfId="1033" priority="173">
      <formula>$L14="Kirsch sand"</formula>
    </cfRule>
  </conditionalFormatting>
  <conditionalFormatting sqref="AD14:AI14">
    <cfRule type="expression" dxfId="1032" priority="170">
      <formula>$L14="Stiff clay w/o free water"</formula>
    </cfRule>
    <cfRule type="expression" dxfId="1031" priority="172">
      <formula>$L14="API clay"</formula>
    </cfRule>
  </conditionalFormatting>
  <conditionalFormatting sqref="AD14:AI14">
    <cfRule type="expression" dxfId="1030" priority="171">
      <formula>$L14="Kirsch soft clay"</formula>
    </cfRule>
  </conditionalFormatting>
  <conditionalFormatting sqref="AD14:AI14">
    <cfRule type="expression" dxfId="1029" priority="169">
      <formula>$L14="Kirsch stiff clay"</formula>
    </cfRule>
  </conditionalFormatting>
  <conditionalFormatting sqref="AD14:AI14">
    <cfRule type="expression" dxfId="1028" priority="168">
      <formula>$L14="Reese stiff clay"</formula>
    </cfRule>
  </conditionalFormatting>
  <conditionalFormatting sqref="AD14:AI14">
    <cfRule type="expression" dxfId="1027" priority="167">
      <formula>$L14="PISA clay"</formula>
    </cfRule>
  </conditionalFormatting>
  <conditionalFormatting sqref="AM15:AN15">
    <cfRule type="expression" dxfId="1026" priority="166">
      <formula>$L15="API sand"</formula>
    </cfRule>
  </conditionalFormatting>
  <conditionalFormatting sqref="AK15:AL15">
    <cfRule type="expression" dxfId="1025" priority="165">
      <formula>$M15="API sand"</formula>
    </cfRule>
  </conditionalFormatting>
  <conditionalFormatting sqref="AK15:AL15">
    <cfRule type="expression" dxfId="1024" priority="164">
      <formula>$M15="API clay"</formula>
    </cfRule>
  </conditionalFormatting>
  <conditionalFormatting sqref="AM15:AN15">
    <cfRule type="expression" dxfId="1023" priority="161">
      <formula>$L15="Stiff clay w/o free water"</formula>
    </cfRule>
    <cfRule type="expression" dxfId="1022" priority="163">
      <formula>$L15="API clay"</formula>
    </cfRule>
  </conditionalFormatting>
  <conditionalFormatting sqref="AM15:AN15">
    <cfRule type="expression" dxfId="1021" priority="162">
      <formula>$L15="Kirsch soft clay"</formula>
    </cfRule>
  </conditionalFormatting>
  <conditionalFormatting sqref="AM15:AN15">
    <cfRule type="expression" dxfId="1020" priority="160">
      <formula>$L15="Kirsch stiff clay"</formula>
    </cfRule>
  </conditionalFormatting>
  <conditionalFormatting sqref="AM15:AN15">
    <cfRule type="expression" dxfId="1019" priority="159">
      <formula>$L15="Kirsch sand"</formula>
    </cfRule>
  </conditionalFormatting>
  <conditionalFormatting sqref="AM15:AN15">
    <cfRule type="expression" dxfId="1018" priority="158">
      <formula>$L15="Modified Weak rock"</formula>
    </cfRule>
  </conditionalFormatting>
  <conditionalFormatting sqref="AM15:AN15">
    <cfRule type="expression" dxfId="1017" priority="157">
      <formula>$L15="Reese stiff clay"</formula>
    </cfRule>
  </conditionalFormatting>
  <conditionalFormatting sqref="AM15:AN15">
    <cfRule type="expression" dxfId="1016" priority="156">
      <formula>$L15="PISA clay"</formula>
    </cfRule>
  </conditionalFormatting>
  <conditionalFormatting sqref="AM15:AN15">
    <cfRule type="expression" dxfId="1015" priority="155">
      <formula>$L15="PISA sand"</formula>
    </cfRule>
  </conditionalFormatting>
  <conditionalFormatting sqref="N15 Q15 S15:T15 W15 Y15">
    <cfRule type="expression" dxfId="1014" priority="154">
      <formula>$L15="API sand"</formula>
    </cfRule>
  </conditionalFormatting>
  <conditionalFormatting sqref="N15">
    <cfRule type="expression" dxfId="1013" priority="153">
      <formula>$M15="API sand"</formula>
    </cfRule>
  </conditionalFormatting>
  <conditionalFormatting sqref="N15">
    <cfRule type="expression" dxfId="1012" priority="152">
      <formula>$M15="API clay"</formula>
    </cfRule>
  </conditionalFormatting>
  <conditionalFormatting sqref="N15:P15">
    <cfRule type="expression" dxfId="1011" priority="149">
      <formula>$L15="Stiff clay w/o free water"</formula>
    </cfRule>
    <cfRule type="expression" dxfId="1010" priority="151">
      <formula>$L15="API clay"</formula>
    </cfRule>
  </conditionalFormatting>
  <conditionalFormatting sqref="N15:P15">
    <cfRule type="expression" dxfId="1009" priority="150">
      <formula>$L15="Kirsch soft clay"</formula>
    </cfRule>
  </conditionalFormatting>
  <conditionalFormatting sqref="N15:P15">
    <cfRule type="expression" dxfId="1008" priority="148">
      <formula>$L15="Kirsch stiff clay"</formula>
    </cfRule>
  </conditionalFormatting>
  <conditionalFormatting sqref="N15 Q15 S15:T15 W15 Y15">
    <cfRule type="expression" dxfId="1007" priority="147">
      <formula>$L15="Kirsch sand"</formula>
    </cfRule>
  </conditionalFormatting>
  <conditionalFormatting sqref="N15">
    <cfRule type="expression" dxfId="1006" priority="146">
      <formula>$L15="Modified Weak rock"</formula>
    </cfRule>
  </conditionalFormatting>
  <conditionalFormatting sqref="N15:P15">
    <cfRule type="expression" dxfId="1005" priority="145">
      <formula>$L15="Reese stiff clay"</formula>
    </cfRule>
  </conditionalFormatting>
  <conditionalFormatting sqref="N15:P15">
    <cfRule type="expression" dxfId="1004" priority="144">
      <formula>$L15="PISA clay"</formula>
    </cfRule>
  </conditionalFormatting>
  <conditionalFormatting sqref="N15">
    <cfRule type="expression" dxfId="1003" priority="143">
      <formula>$L15="PISA sand"</formula>
    </cfRule>
  </conditionalFormatting>
  <conditionalFormatting sqref="R15">
    <cfRule type="expression" dxfId="1002" priority="142">
      <formula>$L15="API sand"</formula>
    </cfRule>
  </conditionalFormatting>
  <conditionalFormatting sqref="R15">
    <cfRule type="expression" dxfId="1001" priority="141">
      <formula>$L15="Kirsch sand"</formula>
    </cfRule>
  </conditionalFormatting>
  <conditionalFormatting sqref="AD15:AI15">
    <cfRule type="expression" dxfId="1000" priority="138">
      <formula>$L15="Stiff clay w/o free water"</formula>
    </cfRule>
    <cfRule type="expression" dxfId="999" priority="140">
      <formula>$L15="API clay"</formula>
    </cfRule>
  </conditionalFormatting>
  <conditionalFormatting sqref="AD15:AI15">
    <cfRule type="expression" dxfId="998" priority="139">
      <formula>$L15="Kirsch soft clay"</formula>
    </cfRule>
  </conditionalFormatting>
  <conditionalFormatting sqref="AD15:AI15">
    <cfRule type="expression" dxfId="997" priority="137">
      <formula>$L15="Kirsch stiff clay"</formula>
    </cfRule>
  </conditionalFormatting>
  <conditionalFormatting sqref="AD15:AI15">
    <cfRule type="expression" dxfId="996" priority="136">
      <formula>$L15="Reese stiff clay"</formula>
    </cfRule>
  </conditionalFormatting>
  <conditionalFormatting sqref="AD15:AI15">
    <cfRule type="expression" dxfId="995" priority="135">
      <formula>$L15="PISA clay"</formula>
    </cfRule>
  </conditionalFormatting>
  <conditionalFormatting sqref="AA15">
    <cfRule type="expression" dxfId="994" priority="132">
      <formula>$L15="Stiff clay w/o free water"</formula>
    </cfRule>
    <cfRule type="expression" dxfId="993" priority="134">
      <formula>$L15="API clay"</formula>
    </cfRule>
  </conditionalFormatting>
  <conditionalFormatting sqref="AA15">
    <cfRule type="expression" dxfId="992" priority="133">
      <formula>$L15="Kirsch soft clay"</formula>
    </cfRule>
  </conditionalFormatting>
  <conditionalFormatting sqref="AA15">
    <cfRule type="expression" dxfId="991" priority="131">
      <formula>$L15="Kirsch stiff clay"</formula>
    </cfRule>
  </conditionalFormatting>
  <conditionalFormatting sqref="AA15">
    <cfRule type="expression" dxfId="990" priority="130">
      <formula>$L15="Reese stiff clay"</formula>
    </cfRule>
  </conditionalFormatting>
  <conditionalFormatting sqref="AA15">
    <cfRule type="expression" dxfId="989" priority="129">
      <formula>$L15="PISA clay"</formula>
    </cfRule>
  </conditionalFormatting>
  <conditionalFormatting sqref="AC15">
    <cfRule type="expression" dxfId="988" priority="126">
      <formula>$L15="Stiff clay w/o free water"</formula>
    </cfRule>
    <cfRule type="expression" dxfId="987" priority="128">
      <formula>$L15="API clay"</formula>
    </cfRule>
  </conditionalFormatting>
  <conditionalFormatting sqref="AC15">
    <cfRule type="expression" dxfId="986" priority="127">
      <formula>$L15="Kirsch soft clay"</formula>
    </cfRule>
  </conditionalFormatting>
  <conditionalFormatting sqref="AC15">
    <cfRule type="expression" dxfId="985" priority="125">
      <formula>$L15="Kirsch stiff clay"</formula>
    </cfRule>
  </conditionalFormatting>
  <conditionalFormatting sqref="AC15">
    <cfRule type="expression" dxfId="984" priority="124">
      <formula>$L15="Reese stiff clay"</formula>
    </cfRule>
  </conditionalFormatting>
  <conditionalFormatting sqref="AC15">
    <cfRule type="expression" dxfId="983" priority="123">
      <formula>$L15="PISA clay"</formula>
    </cfRule>
  </conditionalFormatting>
  <conditionalFormatting sqref="X15">
    <cfRule type="expression" dxfId="982" priority="122">
      <formula>$L15="API sand"</formula>
    </cfRule>
  </conditionalFormatting>
  <conditionalFormatting sqref="X15">
    <cfRule type="expression" dxfId="981" priority="121">
      <formula>$L15="Kirsch sand"</formula>
    </cfRule>
  </conditionalFormatting>
  <conditionalFormatting sqref="AM16:AN16">
    <cfRule type="expression" dxfId="980" priority="120">
      <formula>$L16="API sand"</formula>
    </cfRule>
  </conditionalFormatting>
  <conditionalFormatting sqref="AK16:AL16">
    <cfRule type="expression" dxfId="979" priority="119">
      <formula>$M16="API sand"</formula>
    </cfRule>
  </conditionalFormatting>
  <conditionalFormatting sqref="AK16:AL16">
    <cfRule type="expression" dxfId="978" priority="118">
      <formula>$M16="API clay"</formula>
    </cfRule>
  </conditionalFormatting>
  <conditionalFormatting sqref="AM16:AN16">
    <cfRule type="expression" dxfId="977" priority="115">
      <formula>$L16="Stiff clay w/o free water"</formula>
    </cfRule>
    <cfRule type="expression" dxfId="976" priority="117">
      <formula>$L16="API clay"</formula>
    </cfRule>
  </conditionalFormatting>
  <conditionalFormatting sqref="AM16:AN16">
    <cfRule type="expression" dxfId="975" priority="116">
      <formula>$L16="Kirsch soft clay"</formula>
    </cfRule>
  </conditionalFormatting>
  <conditionalFormatting sqref="AM16:AN16">
    <cfRule type="expression" dxfId="974" priority="114">
      <formula>$L16="Kirsch stiff clay"</formula>
    </cfRule>
  </conditionalFormatting>
  <conditionalFormatting sqref="AM16:AN16">
    <cfRule type="expression" dxfId="973" priority="113">
      <formula>$L16="Kirsch sand"</formula>
    </cfRule>
  </conditionalFormatting>
  <conditionalFormatting sqref="AM16:AN16">
    <cfRule type="expression" dxfId="972" priority="112">
      <formula>$L16="Modified Weak rock"</formula>
    </cfRule>
  </conditionalFormatting>
  <conditionalFormatting sqref="AM16:AN16">
    <cfRule type="expression" dxfId="971" priority="111">
      <formula>$L16="Reese stiff clay"</formula>
    </cfRule>
  </conditionalFormatting>
  <conditionalFormatting sqref="AM16:AN16">
    <cfRule type="expression" dxfId="970" priority="110">
      <formula>$L16="PISA clay"</formula>
    </cfRule>
  </conditionalFormatting>
  <conditionalFormatting sqref="AM16:AN16">
    <cfRule type="expression" dxfId="969" priority="109">
      <formula>$L16="PISA sand"</formula>
    </cfRule>
  </conditionalFormatting>
  <conditionalFormatting sqref="N16 Q16 S16:T16 W16:Y16">
    <cfRule type="expression" dxfId="968" priority="108">
      <formula>$L16="API sand"</formula>
    </cfRule>
  </conditionalFormatting>
  <conditionalFormatting sqref="N16">
    <cfRule type="expression" dxfId="967" priority="107">
      <formula>$M16="API sand"</formula>
    </cfRule>
  </conditionalFormatting>
  <conditionalFormatting sqref="N16">
    <cfRule type="expression" dxfId="966" priority="106">
      <formula>$M16="API clay"</formula>
    </cfRule>
  </conditionalFormatting>
  <conditionalFormatting sqref="N16:P16">
    <cfRule type="expression" dxfId="965" priority="103">
      <formula>$L16="Stiff clay w/o free water"</formula>
    </cfRule>
    <cfRule type="expression" dxfId="964" priority="105">
      <formula>$L16="API clay"</formula>
    </cfRule>
  </conditionalFormatting>
  <conditionalFormatting sqref="N16:P16">
    <cfRule type="expression" dxfId="963" priority="104">
      <formula>$L16="Kirsch soft clay"</formula>
    </cfRule>
  </conditionalFormatting>
  <conditionalFormatting sqref="N16:P16">
    <cfRule type="expression" dxfId="962" priority="102">
      <formula>$L16="Kirsch stiff clay"</formula>
    </cfRule>
  </conditionalFormatting>
  <conditionalFormatting sqref="N16 Q16 S16:T16 W16:Y16">
    <cfRule type="expression" dxfId="961" priority="101">
      <formula>$L16="Kirsch sand"</formula>
    </cfRule>
  </conditionalFormatting>
  <conditionalFormatting sqref="N16">
    <cfRule type="expression" dxfId="960" priority="100">
      <formula>$L16="Modified Weak rock"</formula>
    </cfRule>
  </conditionalFormatting>
  <conditionalFormatting sqref="N16:P16">
    <cfRule type="expression" dxfId="959" priority="99">
      <formula>$L16="Reese stiff clay"</formula>
    </cfRule>
  </conditionalFormatting>
  <conditionalFormatting sqref="N16:P16">
    <cfRule type="expression" dxfId="958" priority="98">
      <formula>$L16="PISA clay"</formula>
    </cfRule>
  </conditionalFormatting>
  <conditionalFormatting sqref="N16">
    <cfRule type="expression" dxfId="957" priority="97">
      <formula>$L16="PISA sand"</formula>
    </cfRule>
  </conditionalFormatting>
  <conditionalFormatting sqref="R16">
    <cfRule type="expression" dxfId="956" priority="96">
      <formula>$L16="API sand"</formula>
    </cfRule>
  </conditionalFormatting>
  <conditionalFormatting sqref="R16">
    <cfRule type="expression" dxfId="955" priority="95">
      <formula>$L16="Kirsch sand"</formula>
    </cfRule>
  </conditionalFormatting>
  <conditionalFormatting sqref="AC16:AI16">
    <cfRule type="expression" dxfId="954" priority="92">
      <formula>$L16="Stiff clay w/o free water"</formula>
    </cfRule>
    <cfRule type="expression" dxfId="953" priority="94">
      <formula>$L16="API clay"</formula>
    </cfRule>
  </conditionalFormatting>
  <conditionalFormatting sqref="AC16:AI16">
    <cfRule type="expression" dxfId="952" priority="93">
      <formula>$L16="Kirsch soft clay"</formula>
    </cfRule>
  </conditionalFormatting>
  <conditionalFormatting sqref="AC16:AI16">
    <cfRule type="expression" dxfId="951" priority="91">
      <formula>$L16="Kirsch stiff clay"</formula>
    </cfRule>
  </conditionalFormatting>
  <conditionalFormatting sqref="AC16:AI16">
    <cfRule type="expression" dxfId="950" priority="90">
      <formula>$L16="Reese stiff clay"</formula>
    </cfRule>
  </conditionalFormatting>
  <conditionalFormatting sqref="AC16:AI16">
    <cfRule type="expression" dxfId="949" priority="89">
      <formula>$L16="PISA clay"</formula>
    </cfRule>
  </conditionalFormatting>
  <conditionalFormatting sqref="AA16">
    <cfRule type="expression" dxfId="948" priority="86">
      <formula>$L16="Stiff clay w/o free water"</formula>
    </cfRule>
    <cfRule type="expression" dxfId="947" priority="88">
      <formula>$L16="API clay"</formula>
    </cfRule>
  </conditionalFormatting>
  <conditionalFormatting sqref="AA16">
    <cfRule type="expression" dxfId="946" priority="87">
      <formula>$L16="Kirsch soft clay"</formula>
    </cfRule>
  </conditionalFormatting>
  <conditionalFormatting sqref="AA16">
    <cfRule type="expression" dxfId="945" priority="85">
      <formula>$L16="Kirsch stiff clay"</formula>
    </cfRule>
  </conditionalFormatting>
  <conditionalFormatting sqref="AA16">
    <cfRule type="expression" dxfId="944" priority="84">
      <formula>$L16="Reese stiff clay"</formula>
    </cfRule>
  </conditionalFormatting>
  <conditionalFormatting sqref="AA16">
    <cfRule type="expression" dxfId="943" priority="83">
      <formula>$L16="PISA clay"</formula>
    </cfRule>
  </conditionalFormatting>
  <conditionalFormatting sqref="AM17:AN17">
    <cfRule type="expression" dxfId="942" priority="82">
      <formula>$L17="API sand"</formula>
    </cfRule>
  </conditionalFormatting>
  <conditionalFormatting sqref="AK17:AL17">
    <cfRule type="expression" dxfId="941" priority="81">
      <formula>$M17="API sand"</formula>
    </cfRule>
  </conditionalFormatting>
  <conditionalFormatting sqref="AK17:AL17">
    <cfRule type="expression" dxfId="940" priority="80">
      <formula>$M17="API clay"</formula>
    </cfRule>
  </conditionalFormatting>
  <conditionalFormatting sqref="AM17:AN17">
    <cfRule type="expression" dxfId="939" priority="77">
      <formula>$L17="Stiff clay w/o free water"</formula>
    </cfRule>
    <cfRule type="expression" dxfId="938" priority="79">
      <formula>$L17="API clay"</formula>
    </cfRule>
  </conditionalFormatting>
  <conditionalFormatting sqref="AM17:AN17">
    <cfRule type="expression" dxfId="937" priority="78">
      <formula>$L17="Kirsch soft clay"</formula>
    </cfRule>
  </conditionalFormatting>
  <conditionalFormatting sqref="AM17:AN17">
    <cfRule type="expression" dxfId="936" priority="76">
      <formula>$L17="Kirsch stiff clay"</formula>
    </cfRule>
  </conditionalFormatting>
  <conditionalFormatting sqref="AM17:AN17">
    <cfRule type="expression" dxfId="935" priority="75">
      <formula>$L17="Kirsch sand"</formula>
    </cfRule>
  </conditionalFormatting>
  <conditionalFormatting sqref="AM17:AN17">
    <cfRule type="expression" dxfId="934" priority="74">
      <formula>$L17="Modified Weak rock"</formula>
    </cfRule>
  </conditionalFormatting>
  <conditionalFormatting sqref="AM17:AN17">
    <cfRule type="expression" dxfId="933" priority="73">
      <formula>$L17="Reese stiff clay"</formula>
    </cfRule>
  </conditionalFormatting>
  <conditionalFormatting sqref="AM17:AN17">
    <cfRule type="expression" dxfId="932" priority="72">
      <formula>$L17="PISA clay"</formula>
    </cfRule>
  </conditionalFormatting>
  <conditionalFormatting sqref="AM17:AN17">
    <cfRule type="expression" dxfId="931" priority="71">
      <formula>$L17="PISA sand"</formula>
    </cfRule>
  </conditionalFormatting>
  <conditionalFormatting sqref="N17 Q17 S17:T17 W17 Y17">
    <cfRule type="expression" dxfId="930" priority="70">
      <formula>$L17="API sand"</formula>
    </cfRule>
  </conditionalFormatting>
  <conditionalFormatting sqref="N17">
    <cfRule type="expression" dxfId="929" priority="69">
      <formula>$M17="API sand"</formula>
    </cfRule>
  </conditionalFormatting>
  <conditionalFormatting sqref="N17">
    <cfRule type="expression" dxfId="928" priority="68">
      <formula>$M17="API clay"</formula>
    </cfRule>
  </conditionalFormatting>
  <conditionalFormatting sqref="N17:P17">
    <cfRule type="expression" dxfId="927" priority="65">
      <formula>$L17="Stiff clay w/o free water"</formula>
    </cfRule>
    <cfRule type="expression" dxfId="926" priority="67">
      <formula>$L17="API clay"</formula>
    </cfRule>
  </conditionalFormatting>
  <conditionalFormatting sqref="N17:P17">
    <cfRule type="expression" dxfId="925" priority="66">
      <formula>$L17="Kirsch soft clay"</formula>
    </cfRule>
  </conditionalFormatting>
  <conditionalFormatting sqref="N17:P17">
    <cfRule type="expression" dxfId="924" priority="64">
      <formula>$L17="Kirsch stiff clay"</formula>
    </cfRule>
  </conditionalFormatting>
  <conditionalFormatting sqref="N17 Q17 S17:T17 W17 Y17">
    <cfRule type="expression" dxfId="923" priority="63">
      <formula>$L17="Kirsch sand"</formula>
    </cfRule>
  </conditionalFormatting>
  <conditionalFormatting sqref="N17">
    <cfRule type="expression" dxfId="922" priority="62">
      <formula>$L17="Modified Weak rock"</formula>
    </cfRule>
  </conditionalFormatting>
  <conditionalFormatting sqref="N17:P17">
    <cfRule type="expression" dxfId="921" priority="61">
      <formula>$L17="Reese stiff clay"</formula>
    </cfRule>
  </conditionalFormatting>
  <conditionalFormatting sqref="N17:P17">
    <cfRule type="expression" dxfId="920" priority="60">
      <formula>$L17="PISA clay"</formula>
    </cfRule>
  </conditionalFormatting>
  <conditionalFormatting sqref="N17">
    <cfRule type="expression" dxfId="919" priority="59">
      <formula>$L17="PISA sand"</formula>
    </cfRule>
  </conditionalFormatting>
  <conditionalFormatting sqref="R17">
    <cfRule type="expression" dxfId="918" priority="58">
      <formula>$L17="API sand"</formula>
    </cfRule>
  </conditionalFormatting>
  <conditionalFormatting sqref="R17">
    <cfRule type="expression" dxfId="917" priority="57">
      <formula>$L17="Kirsch sand"</formula>
    </cfRule>
  </conditionalFormatting>
  <conditionalFormatting sqref="AD17:AI17">
    <cfRule type="expression" dxfId="916" priority="54">
      <formula>$L17="Stiff clay w/o free water"</formula>
    </cfRule>
    <cfRule type="expression" dxfId="915" priority="56">
      <formula>$L17="API clay"</formula>
    </cfRule>
  </conditionalFormatting>
  <conditionalFormatting sqref="AD17:AI17">
    <cfRule type="expression" dxfId="914" priority="55">
      <formula>$L17="Kirsch soft clay"</formula>
    </cfRule>
  </conditionalFormatting>
  <conditionalFormatting sqref="AD17:AI17">
    <cfRule type="expression" dxfId="913" priority="53">
      <formula>$L17="Kirsch stiff clay"</formula>
    </cfRule>
  </conditionalFormatting>
  <conditionalFormatting sqref="AD17:AI17">
    <cfRule type="expression" dxfId="912" priority="52">
      <formula>$L17="Reese stiff clay"</formula>
    </cfRule>
  </conditionalFormatting>
  <conditionalFormatting sqref="AD17:AI17">
    <cfRule type="expression" dxfId="911" priority="51">
      <formula>$L17="PISA clay"</formula>
    </cfRule>
  </conditionalFormatting>
  <conditionalFormatting sqref="AA17">
    <cfRule type="expression" dxfId="910" priority="48">
      <formula>$L17="Stiff clay w/o free water"</formula>
    </cfRule>
    <cfRule type="expression" dxfId="909" priority="50">
      <formula>$L17="API clay"</formula>
    </cfRule>
  </conditionalFormatting>
  <conditionalFormatting sqref="AA17">
    <cfRule type="expression" dxfId="908" priority="49">
      <formula>$L17="Kirsch soft clay"</formula>
    </cfRule>
  </conditionalFormatting>
  <conditionalFormatting sqref="AA17">
    <cfRule type="expression" dxfId="907" priority="47">
      <formula>$L17="Kirsch stiff clay"</formula>
    </cfRule>
  </conditionalFormatting>
  <conditionalFormatting sqref="AA17">
    <cfRule type="expression" dxfId="906" priority="46">
      <formula>$L17="Reese stiff clay"</formula>
    </cfRule>
  </conditionalFormatting>
  <conditionalFormatting sqref="AA17">
    <cfRule type="expression" dxfId="905" priority="45">
      <formula>$L17="PISA clay"</formula>
    </cfRule>
  </conditionalFormatting>
  <conditionalFormatting sqref="AC17">
    <cfRule type="expression" dxfId="904" priority="42">
      <formula>$L17="Stiff clay w/o free water"</formula>
    </cfRule>
    <cfRule type="expression" dxfId="903" priority="44">
      <formula>$L17="API clay"</formula>
    </cfRule>
  </conditionalFormatting>
  <conditionalFormatting sqref="AC17">
    <cfRule type="expression" dxfId="902" priority="43">
      <formula>$L17="Kirsch soft clay"</formula>
    </cfRule>
  </conditionalFormatting>
  <conditionalFormatting sqref="AC17">
    <cfRule type="expression" dxfId="901" priority="41">
      <formula>$L17="Kirsch stiff clay"</formula>
    </cfRule>
  </conditionalFormatting>
  <conditionalFormatting sqref="AC17">
    <cfRule type="expression" dxfId="900" priority="40">
      <formula>$L17="Reese stiff clay"</formula>
    </cfRule>
  </conditionalFormatting>
  <conditionalFormatting sqref="AC17">
    <cfRule type="expression" dxfId="899" priority="39">
      <formula>$L17="PISA clay"</formula>
    </cfRule>
  </conditionalFormatting>
  <conditionalFormatting sqref="X17">
    <cfRule type="expression" dxfId="898" priority="38">
      <formula>$L17="API sand"</formula>
    </cfRule>
  </conditionalFormatting>
  <conditionalFormatting sqref="X17">
    <cfRule type="expression" dxfId="897" priority="37">
      <formula>$L17="Kirsch sand"</formula>
    </cfRule>
  </conditionalFormatting>
  <conditionalFormatting sqref="Z16:Z17">
    <cfRule type="expression" dxfId="896" priority="36">
      <formula>$L16="API sand"</formula>
    </cfRule>
  </conditionalFormatting>
  <conditionalFormatting sqref="Z16:Z17">
    <cfRule type="expression" dxfId="895" priority="35">
      <formula>$L16="Kirsch sand"</formula>
    </cfRule>
  </conditionalFormatting>
  <conditionalFormatting sqref="AB16:AB17">
    <cfRule type="expression" dxfId="894" priority="34">
      <formula>$L16="API sand"</formula>
    </cfRule>
  </conditionalFormatting>
  <conditionalFormatting sqref="AB16:AB17">
    <cfRule type="expression" dxfId="893" priority="33">
      <formula>$L16="Kirsch sand"</formula>
    </cfRule>
  </conditionalFormatting>
  <conditionalFormatting sqref="AJ16:AJ17">
    <cfRule type="expression" dxfId="892" priority="32">
      <formula>$L16="API sand"</formula>
    </cfRule>
  </conditionalFormatting>
  <conditionalFormatting sqref="AJ16:AJ17">
    <cfRule type="expression" dxfId="891" priority="31">
      <formula>$L16="Kirsch sand"</formula>
    </cfRule>
  </conditionalFormatting>
  <conditionalFormatting sqref="U15:V15">
    <cfRule type="expression" dxfId="890" priority="28">
      <formula>$L15="Stiff clay w/o free water"</formula>
    </cfRule>
    <cfRule type="expression" dxfId="889" priority="30">
      <formula>$L15="API clay"</formula>
    </cfRule>
  </conditionalFormatting>
  <conditionalFormatting sqref="U15:V15">
    <cfRule type="expression" dxfId="888" priority="29">
      <formula>$L15="Kirsch soft clay"</formula>
    </cfRule>
  </conditionalFormatting>
  <conditionalFormatting sqref="U15:V15">
    <cfRule type="expression" dxfId="887" priority="27">
      <formula>$L15="Kirsch stiff clay"</formula>
    </cfRule>
  </conditionalFormatting>
  <conditionalFormatting sqref="U15:V15">
    <cfRule type="expression" dxfId="886" priority="26">
      <formula>$L15="Reese stiff clay"</formula>
    </cfRule>
  </conditionalFormatting>
  <conditionalFormatting sqref="U15:V15">
    <cfRule type="expression" dxfId="885" priority="25">
      <formula>$L15="PISA clay"</formula>
    </cfRule>
  </conditionalFormatting>
  <conditionalFormatting sqref="U16:V16">
    <cfRule type="expression" dxfId="884" priority="22">
      <formula>$L16="Stiff clay w/o free water"</formula>
    </cfRule>
    <cfRule type="expression" dxfId="883" priority="24">
      <formula>$L16="API clay"</formula>
    </cfRule>
  </conditionalFormatting>
  <conditionalFormatting sqref="U16:V16">
    <cfRule type="expression" dxfId="882" priority="23">
      <formula>$L16="Kirsch soft clay"</formula>
    </cfRule>
  </conditionalFormatting>
  <conditionalFormatting sqref="U16:V16">
    <cfRule type="expression" dxfId="881" priority="21">
      <formula>$L16="Kirsch stiff clay"</formula>
    </cfRule>
  </conditionalFormatting>
  <conditionalFormatting sqref="U16:V16">
    <cfRule type="expression" dxfId="880" priority="20">
      <formula>$L16="Reese stiff clay"</formula>
    </cfRule>
  </conditionalFormatting>
  <conditionalFormatting sqref="U16:V16">
    <cfRule type="expression" dxfId="879" priority="19">
      <formula>$L16="PISA clay"</formula>
    </cfRule>
  </conditionalFormatting>
  <conditionalFormatting sqref="U17:V17">
    <cfRule type="expression" dxfId="878" priority="16">
      <formula>$L17="Stiff clay w/o free water"</formula>
    </cfRule>
    <cfRule type="expression" dxfId="877" priority="18">
      <formula>$L17="API clay"</formula>
    </cfRule>
  </conditionalFormatting>
  <conditionalFormatting sqref="U17:V17">
    <cfRule type="expression" dxfId="876" priority="17">
      <formula>$L17="Kirsch soft clay"</formula>
    </cfRule>
  </conditionalFormatting>
  <conditionalFormatting sqref="U17:V17">
    <cfRule type="expression" dxfId="875" priority="15">
      <formula>$L17="Kirsch stiff clay"</formula>
    </cfRule>
  </conditionalFormatting>
  <conditionalFormatting sqref="U17:V17">
    <cfRule type="expression" dxfId="874" priority="14">
      <formula>$L17="Reese stiff clay"</formula>
    </cfRule>
  </conditionalFormatting>
  <conditionalFormatting sqref="U17:V17">
    <cfRule type="expression" dxfId="873" priority="13">
      <formula>$L17="PISA clay"</formula>
    </cfRule>
  </conditionalFormatting>
  <conditionalFormatting sqref="AO15">
    <cfRule type="expression" dxfId="872" priority="12">
      <formula>$L15="API sand"</formula>
    </cfRule>
  </conditionalFormatting>
  <conditionalFormatting sqref="AO15">
    <cfRule type="expression" dxfId="871" priority="11">
      <formula>$L15="Kirsch sand"</formula>
    </cfRule>
  </conditionalFormatting>
  <conditionalFormatting sqref="AO16">
    <cfRule type="expression" dxfId="870" priority="10">
      <formula>$L16="API sand"</formula>
    </cfRule>
  </conditionalFormatting>
  <conditionalFormatting sqref="AO16">
    <cfRule type="expression" dxfId="869" priority="9">
      <formula>$L16="Kirsch sand"</formula>
    </cfRule>
  </conditionalFormatting>
  <conditionalFormatting sqref="AO17">
    <cfRule type="expression" dxfId="868" priority="8">
      <formula>$L17="API sand"</formula>
    </cfRule>
  </conditionalFormatting>
  <conditionalFormatting sqref="AO17">
    <cfRule type="expression" dxfId="867" priority="7">
      <formula>$L17="Kirsch sand"</formula>
    </cfRule>
  </conditionalFormatting>
  <conditionalFormatting sqref="AC14">
    <cfRule type="expression" dxfId="866" priority="4">
      <formula>$L14="Stiff clay w/o free water"</formula>
    </cfRule>
    <cfRule type="expression" dxfId="865" priority="6">
      <formula>$L14="API clay"</formula>
    </cfRule>
  </conditionalFormatting>
  <conditionalFormatting sqref="AC14">
    <cfRule type="expression" dxfId="864" priority="5">
      <formula>$L14="Kirsch soft clay"</formula>
    </cfRule>
  </conditionalFormatting>
  <conditionalFormatting sqref="AC14">
    <cfRule type="expression" dxfId="863" priority="3">
      <formula>$L14="Kirsch stiff clay"</formula>
    </cfRule>
  </conditionalFormatting>
  <conditionalFormatting sqref="AC14">
    <cfRule type="expression" dxfId="862" priority="2">
      <formula>$L14="Reese stiff clay"</formula>
    </cfRule>
  </conditionalFormatting>
  <conditionalFormatting sqref="AC14">
    <cfRule type="expression" dxfId="861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860" priority="202">
      <formula>$L6="API sand"</formula>
    </cfRule>
  </conditionalFormatting>
  <conditionalFormatting sqref="R18:S20 R29:S36 S21:S28 AD21:AD28 AB18:AB35 AK6:AL14 N6:N14">
    <cfRule type="expression" dxfId="859" priority="201">
      <formula>$M6="API sand"</formula>
    </cfRule>
  </conditionalFormatting>
  <conditionalFormatting sqref="R18:T20 R29:T36 S21:T28 AD21:AD28 AB18:AB35 AK6:AL14 N6:N14">
    <cfRule type="expression" dxfId="858" priority="200">
      <formula>$M6="API clay"</formula>
    </cfRule>
  </conditionalFormatting>
  <conditionalFormatting sqref="U18:W36 AM6:AN14 N6:P14 AC6:AI13 AA6:AA14 U6:V14">
    <cfRule type="expression" dxfId="857" priority="197">
      <formula>$L6="Stiff clay w/o free water"</formula>
    </cfRule>
    <cfRule type="expression" dxfId="856" priority="199">
      <formula>$L6="API clay"</formula>
    </cfRule>
  </conditionalFormatting>
  <conditionalFormatting sqref="U18:Y36 AM6:AN14 N6:P14 AC6:AI13 AA6:AA14 U6:V14">
    <cfRule type="expression" dxfId="855" priority="198">
      <formula>$L6="Kirsch soft clay"</formula>
    </cfRule>
  </conditionalFormatting>
  <conditionalFormatting sqref="U18:Y36 AM6:AN14 N6:P14 AC6:AI13 AA6:AA14 U6:V14">
    <cfRule type="expression" dxfId="854" priority="196">
      <formula>$L6="Kirsch stiff clay"</formula>
    </cfRule>
  </conditionalFormatting>
  <conditionalFormatting sqref="W12:Y13 S11:T13 Q11:R14 Z12:Z15 N6:N14 AM6:AO14 AJ6:AJ15 Q6:T10 W6:Z11 AB6:AB15">
    <cfRule type="expression" dxfId="853" priority="195">
      <formula>$L6="Kirsch sand"</formula>
    </cfRule>
  </conditionalFormatting>
  <conditionalFormatting sqref="AC18:AI18 AC19:AD19 AI19 AM6:AN14 N6:N14">
    <cfRule type="expression" dxfId="852" priority="194">
      <formula>$L6="Modified Weak rock"</formula>
    </cfRule>
  </conditionalFormatting>
  <conditionalFormatting sqref="U18:V36 AM6:AN14 N6:P14 AC6:AI13 AA6:AA14 U6:V14">
    <cfRule type="expression" dxfId="851" priority="193">
      <formula>$L6="Reese stiff clay"</formula>
    </cfRule>
  </conditionalFormatting>
  <conditionalFormatting sqref="N18:N36 Q18:Q36 AM18:AN36">
    <cfRule type="expression" dxfId="850" priority="192">
      <formula>$L18="API sand"</formula>
    </cfRule>
  </conditionalFormatting>
  <conditionalFormatting sqref="N18:N36 AB36 AJ18:AL36 Z18:Z36">
    <cfRule type="expression" dxfId="849" priority="191">
      <formula>$M18="API sand"</formula>
    </cfRule>
  </conditionalFormatting>
  <conditionalFormatting sqref="Z36:AB36 AK18:AL36 N18:N36 Z18:AA35">
    <cfRule type="expression" dxfId="848" priority="190">
      <formula>$M18="API clay"</formula>
    </cfRule>
  </conditionalFormatting>
  <conditionalFormatting sqref="N18:P18 AM18:AN36 N29:P36 N19:N28 P19:P28">
    <cfRule type="expression" dxfId="847" priority="187">
      <formula>$L18="Stiff clay w/o free water"</formula>
    </cfRule>
    <cfRule type="expression" dxfId="846" priority="189">
      <formula>$L18="API clay"</formula>
    </cfRule>
  </conditionalFormatting>
  <conditionalFormatting sqref="N18:P18 AM18:AN36 N29:P36 N19:N28 P19:P28">
    <cfRule type="expression" dxfId="845" priority="188">
      <formula>$L18="Kirsch soft clay"</formula>
    </cfRule>
  </conditionalFormatting>
  <conditionalFormatting sqref="N18:P18 AM18:AN36 N29:P36 N19:N28 P19:P28">
    <cfRule type="expression" dxfId="844" priority="186">
      <formula>$L18="Kirsch stiff clay"</formula>
    </cfRule>
  </conditionalFormatting>
  <conditionalFormatting sqref="N18:N36 Q18:Q36 X18:Y36 AM18:AN36">
    <cfRule type="expression" dxfId="843" priority="185">
      <formula>$L18="Kirsch sand"</formula>
    </cfRule>
  </conditionalFormatting>
  <conditionalFormatting sqref="N18:N36 AM18:AN36 AC20:AD36 AI20:AI36">
    <cfRule type="expression" dxfId="842" priority="184">
      <formula>$L18="Modified Weak rock"</formula>
    </cfRule>
  </conditionalFormatting>
  <conditionalFormatting sqref="N18:P18 AM18:AN36 N29:P36 N19:N28 P19:P28">
    <cfRule type="expression" dxfId="841" priority="183">
      <formula>$L18="Reese stiff clay"</formula>
    </cfRule>
  </conditionalFormatting>
  <conditionalFormatting sqref="AM6:AN14 N6:P14 AC6:AI13 AA6:AA14 U6:V14">
    <cfRule type="expression" dxfId="840" priority="182">
      <formula>$L6="PISA clay"</formula>
    </cfRule>
  </conditionalFormatting>
  <conditionalFormatting sqref="AM6:AN14 N6:N14">
    <cfRule type="expression" dxfId="839" priority="181">
      <formula>$L6="PISA sand"</formula>
    </cfRule>
  </conditionalFormatting>
  <conditionalFormatting sqref="O19:O21">
    <cfRule type="expression" dxfId="838" priority="180">
      <formula>$L19="API sand"</formula>
    </cfRule>
  </conditionalFormatting>
  <conditionalFormatting sqref="O19:O21">
    <cfRule type="expression" dxfId="837" priority="179">
      <formula>$L19="Kirsch sand"</formula>
    </cfRule>
  </conditionalFormatting>
  <conditionalFormatting sqref="O22:O28">
    <cfRule type="expression" dxfId="836" priority="178">
      <formula>$L22="API sand"</formula>
    </cfRule>
  </conditionalFormatting>
  <conditionalFormatting sqref="O22:O28">
    <cfRule type="expression" dxfId="835" priority="177">
      <formula>$L22="Kirsch sand"</formula>
    </cfRule>
  </conditionalFormatting>
  <conditionalFormatting sqref="AE37:AH37">
    <cfRule type="expression" dxfId="834" priority="203">
      <formula>$L19="Modified Weak rock"</formula>
    </cfRule>
  </conditionalFormatting>
  <conditionalFormatting sqref="S14:T14 W14:Y14">
    <cfRule type="expression" dxfId="833" priority="174">
      <formula>$L14="API sand"</formula>
    </cfRule>
  </conditionalFormatting>
  <conditionalFormatting sqref="S14:T14 W14:Y14">
    <cfRule type="expression" dxfId="832" priority="173">
      <formula>$L14="Kirsch sand"</formula>
    </cfRule>
  </conditionalFormatting>
  <conditionalFormatting sqref="AD14:AI14">
    <cfRule type="expression" dxfId="831" priority="170">
      <formula>$L14="Stiff clay w/o free water"</formula>
    </cfRule>
    <cfRule type="expression" dxfId="830" priority="172">
      <formula>$L14="API clay"</formula>
    </cfRule>
  </conditionalFormatting>
  <conditionalFormatting sqref="AD14:AI14">
    <cfRule type="expression" dxfId="829" priority="171">
      <formula>$L14="Kirsch soft clay"</formula>
    </cfRule>
  </conditionalFormatting>
  <conditionalFormatting sqref="AD14:AI14">
    <cfRule type="expression" dxfId="828" priority="169">
      <formula>$L14="Kirsch stiff clay"</formula>
    </cfRule>
  </conditionalFormatting>
  <conditionalFormatting sqref="AD14:AI14">
    <cfRule type="expression" dxfId="827" priority="168">
      <formula>$L14="Reese stiff clay"</formula>
    </cfRule>
  </conditionalFormatting>
  <conditionalFormatting sqref="AD14:AI14">
    <cfRule type="expression" dxfId="826" priority="167">
      <formula>$L14="PISA clay"</formula>
    </cfRule>
  </conditionalFormatting>
  <conditionalFormatting sqref="AM15:AN15">
    <cfRule type="expression" dxfId="825" priority="166">
      <formula>$L15="API sand"</formula>
    </cfRule>
  </conditionalFormatting>
  <conditionalFormatting sqref="AK15:AL15">
    <cfRule type="expression" dxfId="824" priority="165">
      <formula>$M15="API sand"</formula>
    </cfRule>
  </conditionalFormatting>
  <conditionalFormatting sqref="AK15:AL15">
    <cfRule type="expression" dxfId="823" priority="164">
      <formula>$M15="API clay"</formula>
    </cfRule>
  </conditionalFormatting>
  <conditionalFormatting sqref="AM15:AN15">
    <cfRule type="expression" dxfId="822" priority="161">
      <formula>$L15="Stiff clay w/o free water"</formula>
    </cfRule>
    <cfRule type="expression" dxfId="821" priority="163">
      <formula>$L15="API clay"</formula>
    </cfRule>
  </conditionalFormatting>
  <conditionalFormatting sqref="AM15:AN15">
    <cfRule type="expression" dxfId="820" priority="162">
      <formula>$L15="Kirsch soft clay"</formula>
    </cfRule>
  </conditionalFormatting>
  <conditionalFormatting sqref="AM15:AN15">
    <cfRule type="expression" dxfId="819" priority="160">
      <formula>$L15="Kirsch stiff clay"</formula>
    </cfRule>
  </conditionalFormatting>
  <conditionalFormatting sqref="AM15:AN15">
    <cfRule type="expression" dxfId="818" priority="159">
      <formula>$L15="Kirsch sand"</formula>
    </cfRule>
  </conditionalFormatting>
  <conditionalFormatting sqref="AM15:AN15">
    <cfRule type="expression" dxfId="817" priority="158">
      <formula>$L15="Modified Weak rock"</formula>
    </cfRule>
  </conditionalFormatting>
  <conditionalFormatting sqref="AM15:AN15">
    <cfRule type="expression" dxfId="816" priority="157">
      <formula>$L15="Reese stiff clay"</formula>
    </cfRule>
  </conditionalFormatting>
  <conditionalFormatting sqref="AM15:AN15">
    <cfRule type="expression" dxfId="815" priority="156">
      <formula>$L15="PISA clay"</formula>
    </cfRule>
  </conditionalFormatting>
  <conditionalFormatting sqref="AM15:AN15">
    <cfRule type="expression" dxfId="814" priority="155">
      <formula>$L15="PISA sand"</formula>
    </cfRule>
  </conditionalFormatting>
  <conditionalFormatting sqref="N15 Q15 S15:T15 W15 Y15">
    <cfRule type="expression" dxfId="813" priority="154">
      <formula>$L15="API sand"</formula>
    </cfRule>
  </conditionalFormatting>
  <conditionalFormatting sqref="N15">
    <cfRule type="expression" dxfId="812" priority="153">
      <formula>$M15="API sand"</formula>
    </cfRule>
  </conditionalFormatting>
  <conditionalFormatting sqref="N15">
    <cfRule type="expression" dxfId="811" priority="152">
      <formula>$M15="API clay"</formula>
    </cfRule>
  </conditionalFormatting>
  <conditionalFormatting sqref="N15:P15">
    <cfRule type="expression" dxfId="810" priority="149">
      <formula>$L15="Stiff clay w/o free water"</formula>
    </cfRule>
    <cfRule type="expression" dxfId="809" priority="151">
      <formula>$L15="API clay"</formula>
    </cfRule>
  </conditionalFormatting>
  <conditionalFormatting sqref="N15:P15">
    <cfRule type="expression" dxfId="808" priority="150">
      <formula>$L15="Kirsch soft clay"</formula>
    </cfRule>
  </conditionalFormatting>
  <conditionalFormatting sqref="N15:P15">
    <cfRule type="expression" dxfId="807" priority="148">
      <formula>$L15="Kirsch stiff clay"</formula>
    </cfRule>
  </conditionalFormatting>
  <conditionalFormatting sqref="N15 Q15 S15:T15 W15 Y15">
    <cfRule type="expression" dxfId="806" priority="147">
      <formula>$L15="Kirsch sand"</formula>
    </cfRule>
  </conditionalFormatting>
  <conditionalFormatting sqref="N15">
    <cfRule type="expression" dxfId="805" priority="146">
      <formula>$L15="Modified Weak rock"</formula>
    </cfRule>
  </conditionalFormatting>
  <conditionalFormatting sqref="N15:P15">
    <cfRule type="expression" dxfId="804" priority="145">
      <formula>$L15="Reese stiff clay"</formula>
    </cfRule>
  </conditionalFormatting>
  <conditionalFormatting sqref="N15:P15">
    <cfRule type="expression" dxfId="803" priority="144">
      <formula>$L15="PISA clay"</formula>
    </cfRule>
  </conditionalFormatting>
  <conditionalFormatting sqref="N15">
    <cfRule type="expression" dxfId="802" priority="143">
      <formula>$L15="PISA sand"</formula>
    </cfRule>
  </conditionalFormatting>
  <conditionalFormatting sqref="R15">
    <cfRule type="expression" dxfId="801" priority="142">
      <formula>$L15="API sand"</formula>
    </cfRule>
  </conditionalFormatting>
  <conditionalFormatting sqref="R15">
    <cfRule type="expression" dxfId="800" priority="141">
      <formula>$L15="Kirsch sand"</formula>
    </cfRule>
  </conditionalFormatting>
  <conditionalFormatting sqref="AD15:AI15">
    <cfRule type="expression" dxfId="799" priority="138">
      <formula>$L15="Stiff clay w/o free water"</formula>
    </cfRule>
    <cfRule type="expression" dxfId="798" priority="140">
      <formula>$L15="API clay"</formula>
    </cfRule>
  </conditionalFormatting>
  <conditionalFormatting sqref="AD15:AI15">
    <cfRule type="expression" dxfId="797" priority="139">
      <formula>$L15="Kirsch soft clay"</formula>
    </cfRule>
  </conditionalFormatting>
  <conditionalFormatting sqref="AD15:AI15">
    <cfRule type="expression" dxfId="796" priority="137">
      <formula>$L15="Kirsch stiff clay"</formula>
    </cfRule>
  </conditionalFormatting>
  <conditionalFormatting sqref="AD15:AI15">
    <cfRule type="expression" dxfId="795" priority="136">
      <formula>$L15="Reese stiff clay"</formula>
    </cfRule>
  </conditionalFormatting>
  <conditionalFormatting sqref="AD15:AI15">
    <cfRule type="expression" dxfId="794" priority="135">
      <formula>$L15="PISA clay"</formula>
    </cfRule>
  </conditionalFormatting>
  <conditionalFormatting sqref="AA15">
    <cfRule type="expression" dxfId="793" priority="132">
      <formula>$L15="Stiff clay w/o free water"</formula>
    </cfRule>
    <cfRule type="expression" dxfId="792" priority="134">
      <formula>$L15="API clay"</formula>
    </cfRule>
  </conditionalFormatting>
  <conditionalFormatting sqref="AA15">
    <cfRule type="expression" dxfId="791" priority="133">
      <formula>$L15="Kirsch soft clay"</formula>
    </cfRule>
  </conditionalFormatting>
  <conditionalFormatting sqref="AA15">
    <cfRule type="expression" dxfId="790" priority="131">
      <formula>$L15="Kirsch stiff clay"</formula>
    </cfRule>
  </conditionalFormatting>
  <conditionalFormatting sqref="AA15">
    <cfRule type="expression" dxfId="789" priority="130">
      <formula>$L15="Reese stiff clay"</formula>
    </cfRule>
  </conditionalFormatting>
  <conditionalFormatting sqref="AA15">
    <cfRule type="expression" dxfId="788" priority="129">
      <formula>$L15="PISA clay"</formula>
    </cfRule>
  </conditionalFormatting>
  <conditionalFormatting sqref="AC15">
    <cfRule type="expression" dxfId="787" priority="126">
      <formula>$L15="Stiff clay w/o free water"</formula>
    </cfRule>
    <cfRule type="expression" dxfId="786" priority="128">
      <formula>$L15="API clay"</formula>
    </cfRule>
  </conditionalFormatting>
  <conditionalFormatting sqref="AC15">
    <cfRule type="expression" dxfId="785" priority="127">
      <formula>$L15="Kirsch soft clay"</formula>
    </cfRule>
  </conditionalFormatting>
  <conditionalFormatting sqref="AC15">
    <cfRule type="expression" dxfId="784" priority="125">
      <formula>$L15="Kirsch stiff clay"</formula>
    </cfRule>
  </conditionalFormatting>
  <conditionalFormatting sqref="AC15">
    <cfRule type="expression" dxfId="783" priority="124">
      <formula>$L15="Reese stiff clay"</formula>
    </cfRule>
  </conditionalFormatting>
  <conditionalFormatting sqref="AC15">
    <cfRule type="expression" dxfId="782" priority="123">
      <formula>$L15="PISA clay"</formula>
    </cfRule>
  </conditionalFormatting>
  <conditionalFormatting sqref="X15">
    <cfRule type="expression" dxfId="781" priority="122">
      <formula>$L15="API sand"</formula>
    </cfRule>
  </conditionalFormatting>
  <conditionalFormatting sqref="X15">
    <cfRule type="expression" dxfId="780" priority="121">
      <formula>$L15="Kirsch sand"</formula>
    </cfRule>
  </conditionalFormatting>
  <conditionalFormatting sqref="AM16:AN16">
    <cfRule type="expression" dxfId="779" priority="120">
      <formula>$L16="API sand"</formula>
    </cfRule>
  </conditionalFormatting>
  <conditionalFormatting sqref="AK16:AL16">
    <cfRule type="expression" dxfId="778" priority="119">
      <formula>$M16="API sand"</formula>
    </cfRule>
  </conditionalFormatting>
  <conditionalFormatting sqref="AK16:AL16">
    <cfRule type="expression" dxfId="777" priority="118">
      <formula>$M16="API clay"</formula>
    </cfRule>
  </conditionalFormatting>
  <conditionalFormatting sqref="AM16:AN16">
    <cfRule type="expression" dxfId="776" priority="115">
      <formula>$L16="Stiff clay w/o free water"</formula>
    </cfRule>
    <cfRule type="expression" dxfId="775" priority="117">
      <formula>$L16="API clay"</formula>
    </cfRule>
  </conditionalFormatting>
  <conditionalFormatting sqref="AM16:AN16">
    <cfRule type="expression" dxfId="774" priority="116">
      <formula>$L16="Kirsch soft clay"</formula>
    </cfRule>
  </conditionalFormatting>
  <conditionalFormatting sqref="AM16:AN16">
    <cfRule type="expression" dxfId="773" priority="114">
      <formula>$L16="Kirsch stiff clay"</formula>
    </cfRule>
  </conditionalFormatting>
  <conditionalFormatting sqref="AM16:AN16">
    <cfRule type="expression" dxfId="772" priority="113">
      <formula>$L16="Kirsch sand"</formula>
    </cfRule>
  </conditionalFormatting>
  <conditionalFormatting sqref="AM16:AN16">
    <cfRule type="expression" dxfId="771" priority="112">
      <formula>$L16="Modified Weak rock"</formula>
    </cfRule>
  </conditionalFormatting>
  <conditionalFormatting sqref="AM16:AN16">
    <cfRule type="expression" dxfId="770" priority="111">
      <formula>$L16="Reese stiff clay"</formula>
    </cfRule>
  </conditionalFormatting>
  <conditionalFormatting sqref="AM16:AN16">
    <cfRule type="expression" dxfId="769" priority="110">
      <formula>$L16="PISA clay"</formula>
    </cfRule>
  </conditionalFormatting>
  <conditionalFormatting sqref="AM16:AN16">
    <cfRule type="expression" dxfId="768" priority="109">
      <formula>$L16="PISA sand"</formula>
    </cfRule>
  </conditionalFormatting>
  <conditionalFormatting sqref="N16 Q16 S16:T16 W16:Y16">
    <cfRule type="expression" dxfId="767" priority="108">
      <formula>$L16="API sand"</formula>
    </cfRule>
  </conditionalFormatting>
  <conditionalFormatting sqref="N16">
    <cfRule type="expression" dxfId="766" priority="107">
      <formula>$M16="API sand"</formula>
    </cfRule>
  </conditionalFormatting>
  <conditionalFormatting sqref="N16">
    <cfRule type="expression" dxfId="765" priority="106">
      <formula>$M16="API clay"</formula>
    </cfRule>
  </conditionalFormatting>
  <conditionalFormatting sqref="N16:P16">
    <cfRule type="expression" dxfId="764" priority="103">
      <formula>$L16="Stiff clay w/o free water"</formula>
    </cfRule>
    <cfRule type="expression" dxfId="763" priority="105">
      <formula>$L16="API clay"</formula>
    </cfRule>
  </conditionalFormatting>
  <conditionalFormatting sqref="N16:P16">
    <cfRule type="expression" dxfId="762" priority="104">
      <formula>$L16="Kirsch soft clay"</formula>
    </cfRule>
  </conditionalFormatting>
  <conditionalFormatting sqref="N16:P16">
    <cfRule type="expression" dxfId="761" priority="102">
      <formula>$L16="Kirsch stiff clay"</formula>
    </cfRule>
  </conditionalFormatting>
  <conditionalFormatting sqref="N16 Q16 S16:T16 W16:Y16">
    <cfRule type="expression" dxfId="760" priority="101">
      <formula>$L16="Kirsch sand"</formula>
    </cfRule>
  </conditionalFormatting>
  <conditionalFormatting sqref="N16">
    <cfRule type="expression" dxfId="759" priority="100">
      <formula>$L16="Modified Weak rock"</formula>
    </cfRule>
  </conditionalFormatting>
  <conditionalFormatting sqref="N16:P16">
    <cfRule type="expression" dxfId="758" priority="99">
      <formula>$L16="Reese stiff clay"</formula>
    </cfRule>
  </conditionalFormatting>
  <conditionalFormatting sqref="N16:P16">
    <cfRule type="expression" dxfId="757" priority="98">
      <formula>$L16="PISA clay"</formula>
    </cfRule>
  </conditionalFormatting>
  <conditionalFormatting sqref="N16">
    <cfRule type="expression" dxfId="756" priority="97">
      <formula>$L16="PISA sand"</formula>
    </cfRule>
  </conditionalFormatting>
  <conditionalFormatting sqref="R16">
    <cfRule type="expression" dxfId="755" priority="96">
      <formula>$L16="API sand"</formula>
    </cfRule>
  </conditionalFormatting>
  <conditionalFormatting sqref="R16">
    <cfRule type="expression" dxfId="754" priority="95">
      <formula>$L16="Kirsch sand"</formula>
    </cfRule>
  </conditionalFormatting>
  <conditionalFormatting sqref="AC16:AI16">
    <cfRule type="expression" dxfId="753" priority="92">
      <formula>$L16="Stiff clay w/o free water"</formula>
    </cfRule>
    <cfRule type="expression" dxfId="752" priority="94">
      <formula>$L16="API clay"</formula>
    </cfRule>
  </conditionalFormatting>
  <conditionalFormatting sqref="AC16:AI16">
    <cfRule type="expression" dxfId="751" priority="93">
      <formula>$L16="Kirsch soft clay"</formula>
    </cfRule>
  </conditionalFormatting>
  <conditionalFormatting sqref="AC16:AI16">
    <cfRule type="expression" dxfId="750" priority="91">
      <formula>$L16="Kirsch stiff clay"</formula>
    </cfRule>
  </conditionalFormatting>
  <conditionalFormatting sqref="AC16:AI16">
    <cfRule type="expression" dxfId="749" priority="90">
      <formula>$L16="Reese stiff clay"</formula>
    </cfRule>
  </conditionalFormatting>
  <conditionalFormatting sqref="AC16:AI16">
    <cfRule type="expression" dxfId="748" priority="89">
      <formula>$L16="PISA clay"</formula>
    </cfRule>
  </conditionalFormatting>
  <conditionalFormatting sqref="AA16">
    <cfRule type="expression" dxfId="747" priority="86">
      <formula>$L16="Stiff clay w/o free water"</formula>
    </cfRule>
    <cfRule type="expression" dxfId="746" priority="88">
      <formula>$L16="API clay"</formula>
    </cfRule>
  </conditionalFormatting>
  <conditionalFormatting sqref="AA16">
    <cfRule type="expression" dxfId="745" priority="87">
      <formula>$L16="Kirsch soft clay"</formula>
    </cfRule>
  </conditionalFormatting>
  <conditionalFormatting sqref="AA16">
    <cfRule type="expression" dxfId="744" priority="85">
      <formula>$L16="Kirsch stiff clay"</formula>
    </cfRule>
  </conditionalFormatting>
  <conditionalFormatting sqref="AA16">
    <cfRule type="expression" dxfId="743" priority="84">
      <formula>$L16="Reese stiff clay"</formula>
    </cfRule>
  </conditionalFormatting>
  <conditionalFormatting sqref="AA16">
    <cfRule type="expression" dxfId="742" priority="83">
      <formula>$L16="PISA clay"</formula>
    </cfRule>
  </conditionalFormatting>
  <conditionalFormatting sqref="AM17:AN17">
    <cfRule type="expression" dxfId="741" priority="82">
      <formula>$L17="API sand"</formula>
    </cfRule>
  </conditionalFormatting>
  <conditionalFormatting sqref="AK17:AL17">
    <cfRule type="expression" dxfId="740" priority="81">
      <formula>$M17="API sand"</formula>
    </cfRule>
  </conditionalFormatting>
  <conditionalFormatting sqref="AK17:AL17">
    <cfRule type="expression" dxfId="739" priority="80">
      <formula>$M17="API clay"</formula>
    </cfRule>
  </conditionalFormatting>
  <conditionalFormatting sqref="AM17:AN17">
    <cfRule type="expression" dxfId="738" priority="77">
      <formula>$L17="Stiff clay w/o free water"</formula>
    </cfRule>
    <cfRule type="expression" dxfId="737" priority="79">
      <formula>$L17="API clay"</formula>
    </cfRule>
  </conditionalFormatting>
  <conditionalFormatting sqref="AM17:AN17">
    <cfRule type="expression" dxfId="736" priority="78">
      <formula>$L17="Kirsch soft clay"</formula>
    </cfRule>
  </conditionalFormatting>
  <conditionalFormatting sqref="AM17:AN17">
    <cfRule type="expression" dxfId="735" priority="76">
      <formula>$L17="Kirsch stiff clay"</formula>
    </cfRule>
  </conditionalFormatting>
  <conditionalFormatting sqref="AM17:AN17">
    <cfRule type="expression" dxfId="734" priority="75">
      <formula>$L17="Kirsch sand"</formula>
    </cfRule>
  </conditionalFormatting>
  <conditionalFormatting sqref="AM17:AN17">
    <cfRule type="expression" dxfId="733" priority="74">
      <formula>$L17="Modified Weak rock"</formula>
    </cfRule>
  </conditionalFormatting>
  <conditionalFormatting sqref="AM17:AN17">
    <cfRule type="expression" dxfId="732" priority="73">
      <formula>$L17="Reese stiff clay"</formula>
    </cfRule>
  </conditionalFormatting>
  <conditionalFormatting sqref="AM17:AN17">
    <cfRule type="expression" dxfId="731" priority="72">
      <formula>$L17="PISA clay"</formula>
    </cfRule>
  </conditionalFormatting>
  <conditionalFormatting sqref="AM17:AN17">
    <cfRule type="expression" dxfId="730" priority="71">
      <formula>$L17="PISA sand"</formula>
    </cfRule>
  </conditionalFormatting>
  <conditionalFormatting sqref="N17 Q17 S17:T17 W17 Y17">
    <cfRule type="expression" dxfId="729" priority="70">
      <formula>$L17="API sand"</formula>
    </cfRule>
  </conditionalFormatting>
  <conditionalFormatting sqref="N17">
    <cfRule type="expression" dxfId="728" priority="69">
      <formula>$M17="API sand"</formula>
    </cfRule>
  </conditionalFormatting>
  <conditionalFormatting sqref="N17">
    <cfRule type="expression" dxfId="727" priority="68">
      <formula>$M17="API clay"</formula>
    </cfRule>
  </conditionalFormatting>
  <conditionalFormatting sqref="N17:P17">
    <cfRule type="expression" dxfId="726" priority="65">
      <formula>$L17="Stiff clay w/o free water"</formula>
    </cfRule>
    <cfRule type="expression" dxfId="725" priority="67">
      <formula>$L17="API clay"</formula>
    </cfRule>
  </conditionalFormatting>
  <conditionalFormatting sqref="N17:P17">
    <cfRule type="expression" dxfId="724" priority="66">
      <formula>$L17="Kirsch soft clay"</formula>
    </cfRule>
  </conditionalFormatting>
  <conditionalFormatting sqref="N17:P17">
    <cfRule type="expression" dxfId="723" priority="64">
      <formula>$L17="Kirsch stiff clay"</formula>
    </cfRule>
  </conditionalFormatting>
  <conditionalFormatting sqref="N17 Q17 S17:T17 W17 Y17">
    <cfRule type="expression" dxfId="722" priority="63">
      <formula>$L17="Kirsch sand"</formula>
    </cfRule>
  </conditionalFormatting>
  <conditionalFormatting sqref="N17">
    <cfRule type="expression" dxfId="721" priority="62">
      <formula>$L17="Modified Weak rock"</formula>
    </cfRule>
  </conditionalFormatting>
  <conditionalFormatting sqref="N17:P17">
    <cfRule type="expression" dxfId="720" priority="61">
      <formula>$L17="Reese stiff clay"</formula>
    </cfRule>
  </conditionalFormatting>
  <conditionalFormatting sqref="N17:P17">
    <cfRule type="expression" dxfId="719" priority="60">
      <formula>$L17="PISA clay"</formula>
    </cfRule>
  </conditionalFormatting>
  <conditionalFormatting sqref="N17">
    <cfRule type="expression" dxfId="718" priority="59">
      <formula>$L17="PISA sand"</formula>
    </cfRule>
  </conditionalFormatting>
  <conditionalFormatting sqref="R17">
    <cfRule type="expression" dxfId="717" priority="58">
      <formula>$L17="API sand"</formula>
    </cfRule>
  </conditionalFormatting>
  <conditionalFormatting sqref="R17">
    <cfRule type="expression" dxfId="716" priority="57">
      <formula>$L17="Kirsch sand"</formula>
    </cfRule>
  </conditionalFormatting>
  <conditionalFormatting sqref="AD17:AI17">
    <cfRule type="expression" dxfId="715" priority="54">
      <formula>$L17="Stiff clay w/o free water"</formula>
    </cfRule>
    <cfRule type="expression" dxfId="714" priority="56">
      <formula>$L17="API clay"</formula>
    </cfRule>
  </conditionalFormatting>
  <conditionalFormatting sqref="AD17:AI17">
    <cfRule type="expression" dxfId="713" priority="55">
      <formula>$L17="Kirsch soft clay"</formula>
    </cfRule>
  </conditionalFormatting>
  <conditionalFormatting sqref="AD17:AI17">
    <cfRule type="expression" dxfId="712" priority="53">
      <formula>$L17="Kirsch stiff clay"</formula>
    </cfRule>
  </conditionalFormatting>
  <conditionalFormatting sqref="AD17:AI17">
    <cfRule type="expression" dxfId="711" priority="52">
      <formula>$L17="Reese stiff clay"</formula>
    </cfRule>
  </conditionalFormatting>
  <conditionalFormatting sqref="AD17:AI17">
    <cfRule type="expression" dxfId="710" priority="51">
      <formula>$L17="PISA clay"</formula>
    </cfRule>
  </conditionalFormatting>
  <conditionalFormatting sqref="AA17">
    <cfRule type="expression" dxfId="709" priority="48">
      <formula>$L17="Stiff clay w/o free water"</formula>
    </cfRule>
    <cfRule type="expression" dxfId="708" priority="50">
      <formula>$L17="API clay"</formula>
    </cfRule>
  </conditionalFormatting>
  <conditionalFormatting sqref="AA17">
    <cfRule type="expression" dxfId="707" priority="49">
      <formula>$L17="Kirsch soft clay"</formula>
    </cfRule>
  </conditionalFormatting>
  <conditionalFormatting sqref="AA17">
    <cfRule type="expression" dxfId="706" priority="47">
      <formula>$L17="Kirsch stiff clay"</formula>
    </cfRule>
  </conditionalFormatting>
  <conditionalFormatting sqref="AA17">
    <cfRule type="expression" dxfId="705" priority="46">
      <formula>$L17="Reese stiff clay"</formula>
    </cfRule>
  </conditionalFormatting>
  <conditionalFormatting sqref="AA17">
    <cfRule type="expression" dxfId="704" priority="45">
      <formula>$L17="PISA clay"</formula>
    </cfRule>
  </conditionalFormatting>
  <conditionalFormatting sqref="AC17">
    <cfRule type="expression" dxfId="703" priority="42">
      <formula>$L17="Stiff clay w/o free water"</formula>
    </cfRule>
    <cfRule type="expression" dxfId="702" priority="44">
      <formula>$L17="API clay"</formula>
    </cfRule>
  </conditionalFormatting>
  <conditionalFormatting sqref="AC17">
    <cfRule type="expression" dxfId="701" priority="43">
      <formula>$L17="Kirsch soft clay"</formula>
    </cfRule>
  </conditionalFormatting>
  <conditionalFormatting sqref="AC17">
    <cfRule type="expression" dxfId="700" priority="41">
      <formula>$L17="Kirsch stiff clay"</formula>
    </cfRule>
  </conditionalFormatting>
  <conditionalFormatting sqref="AC17">
    <cfRule type="expression" dxfId="699" priority="40">
      <formula>$L17="Reese stiff clay"</formula>
    </cfRule>
  </conditionalFormatting>
  <conditionalFormatting sqref="AC17">
    <cfRule type="expression" dxfId="698" priority="39">
      <formula>$L17="PISA clay"</formula>
    </cfRule>
  </conditionalFormatting>
  <conditionalFormatting sqref="X17">
    <cfRule type="expression" dxfId="697" priority="38">
      <formula>$L17="API sand"</formula>
    </cfRule>
  </conditionalFormatting>
  <conditionalFormatting sqref="X17">
    <cfRule type="expression" dxfId="696" priority="37">
      <formula>$L17="Kirsch sand"</formula>
    </cfRule>
  </conditionalFormatting>
  <conditionalFormatting sqref="Z16:Z17">
    <cfRule type="expression" dxfId="695" priority="36">
      <formula>$L16="API sand"</formula>
    </cfRule>
  </conditionalFormatting>
  <conditionalFormatting sqref="Z16:Z17">
    <cfRule type="expression" dxfId="694" priority="35">
      <formula>$L16="Kirsch sand"</formula>
    </cfRule>
  </conditionalFormatting>
  <conditionalFormatting sqref="AB16:AB17">
    <cfRule type="expression" dxfId="693" priority="34">
      <formula>$L16="API sand"</formula>
    </cfRule>
  </conditionalFormatting>
  <conditionalFormatting sqref="AB16:AB17">
    <cfRule type="expression" dxfId="692" priority="33">
      <formula>$L16="Kirsch sand"</formula>
    </cfRule>
  </conditionalFormatting>
  <conditionalFormatting sqref="AJ16:AJ17">
    <cfRule type="expression" dxfId="691" priority="32">
      <formula>$L16="API sand"</formula>
    </cfRule>
  </conditionalFormatting>
  <conditionalFormatting sqref="AJ16:AJ17">
    <cfRule type="expression" dxfId="690" priority="31">
      <formula>$L16="Kirsch sand"</formula>
    </cfRule>
  </conditionalFormatting>
  <conditionalFormatting sqref="U15:V15">
    <cfRule type="expression" dxfId="689" priority="28">
      <formula>$L15="Stiff clay w/o free water"</formula>
    </cfRule>
    <cfRule type="expression" dxfId="688" priority="30">
      <formula>$L15="API clay"</formula>
    </cfRule>
  </conditionalFormatting>
  <conditionalFormatting sqref="U15:V15">
    <cfRule type="expression" dxfId="687" priority="29">
      <formula>$L15="Kirsch soft clay"</formula>
    </cfRule>
  </conditionalFormatting>
  <conditionalFormatting sqref="U15:V15">
    <cfRule type="expression" dxfId="686" priority="27">
      <formula>$L15="Kirsch stiff clay"</formula>
    </cfRule>
  </conditionalFormatting>
  <conditionalFormatting sqref="U15:V15">
    <cfRule type="expression" dxfId="685" priority="26">
      <formula>$L15="Reese stiff clay"</formula>
    </cfRule>
  </conditionalFormatting>
  <conditionalFormatting sqref="U15:V15">
    <cfRule type="expression" dxfId="684" priority="25">
      <formula>$L15="PISA clay"</formula>
    </cfRule>
  </conditionalFormatting>
  <conditionalFormatting sqref="U16:V16">
    <cfRule type="expression" dxfId="683" priority="22">
      <formula>$L16="Stiff clay w/o free water"</formula>
    </cfRule>
    <cfRule type="expression" dxfId="682" priority="24">
      <formula>$L16="API clay"</formula>
    </cfRule>
  </conditionalFormatting>
  <conditionalFormatting sqref="U16:V16">
    <cfRule type="expression" dxfId="681" priority="23">
      <formula>$L16="Kirsch soft clay"</formula>
    </cfRule>
  </conditionalFormatting>
  <conditionalFormatting sqref="U16:V16">
    <cfRule type="expression" dxfId="680" priority="21">
      <formula>$L16="Kirsch stiff clay"</formula>
    </cfRule>
  </conditionalFormatting>
  <conditionalFormatting sqref="U16:V16">
    <cfRule type="expression" dxfId="679" priority="20">
      <formula>$L16="Reese stiff clay"</formula>
    </cfRule>
  </conditionalFormatting>
  <conditionalFormatting sqref="U16:V16">
    <cfRule type="expression" dxfId="678" priority="19">
      <formula>$L16="PISA clay"</formula>
    </cfRule>
  </conditionalFormatting>
  <conditionalFormatting sqref="U17:V17">
    <cfRule type="expression" dxfId="677" priority="16">
      <formula>$L17="Stiff clay w/o free water"</formula>
    </cfRule>
    <cfRule type="expression" dxfId="676" priority="18">
      <formula>$L17="API clay"</formula>
    </cfRule>
  </conditionalFormatting>
  <conditionalFormatting sqref="U17:V17">
    <cfRule type="expression" dxfId="675" priority="17">
      <formula>$L17="Kirsch soft clay"</formula>
    </cfRule>
  </conditionalFormatting>
  <conditionalFormatting sqref="U17:V17">
    <cfRule type="expression" dxfId="674" priority="15">
      <formula>$L17="Kirsch stiff clay"</formula>
    </cfRule>
  </conditionalFormatting>
  <conditionalFormatting sqref="U17:V17">
    <cfRule type="expression" dxfId="673" priority="14">
      <formula>$L17="Reese stiff clay"</formula>
    </cfRule>
  </conditionalFormatting>
  <conditionalFormatting sqref="U17:V17">
    <cfRule type="expression" dxfId="672" priority="13">
      <formula>$L17="PISA clay"</formula>
    </cfRule>
  </conditionalFormatting>
  <conditionalFormatting sqref="AO15">
    <cfRule type="expression" dxfId="671" priority="12">
      <formula>$L15="API sand"</formula>
    </cfRule>
  </conditionalFormatting>
  <conditionalFormatting sqref="AO15">
    <cfRule type="expression" dxfId="670" priority="11">
      <formula>$L15="Kirsch sand"</formula>
    </cfRule>
  </conditionalFormatting>
  <conditionalFormatting sqref="AO16">
    <cfRule type="expression" dxfId="669" priority="10">
      <formula>$L16="API sand"</formula>
    </cfRule>
  </conditionalFormatting>
  <conditionalFormatting sqref="AO16">
    <cfRule type="expression" dxfId="668" priority="9">
      <formula>$L16="Kirsch sand"</formula>
    </cfRule>
  </conditionalFormatting>
  <conditionalFormatting sqref="AO17">
    <cfRule type="expression" dxfId="667" priority="8">
      <formula>$L17="API sand"</formula>
    </cfRule>
  </conditionalFormatting>
  <conditionalFormatting sqref="AO17">
    <cfRule type="expression" dxfId="666" priority="7">
      <formula>$L17="Kirsch sand"</formula>
    </cfRule>
  </conditionalFormatting>
  <conditionalFormatting sqref="AC14">
    <cfRule type="expression" dxfId="665" priority="4">
      <formula>$L14="Stiff clay w/o free water"</formula>
    </cfRule>
    <cfRule type="expression" dxfId="664" priority="6">
      <formula>$L14="API clay"</formula>
    </cfRule>
  </conditionalFormatting>
  <conditionalFormatting sqref="AC14">
    <cfRule type="expression" dxfId="663" priority="5">
      <formula>$L14="Kirsch soft clay"</formula>
    </cfRule>
  </conditionalFormatting>
  <conditionalFormatting sqref="AC14">
    <cfRule type="expression" dxfId="662" priority="3">
      <formula>$L14="Kirsch stiff clay"</formula>
    </cfRule>
  </conditionalFormatting>
  <conditionalFormatting sqref="AC14">
    <cfRule type="expression" dxfId="661" priority="2">
      <formula>$L14="Reese stiff clay"</formula>
    </cfRule>
  </conditionalFormatting>
  <conditionalFormatting sqref="AC14">
    <cfRule type="expression" dxfId="660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5"/>
      <c r="S3" s="95"/>
      <c r="T3" s="72"/>
      <c r="U3" s="95"/>
      <c r="V3" s="95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659" priority="200">
      <formula>$L6="API sand"</formula>
    </cfRule>
  </conditionalFormatting>
  <conditionalFormatting sqref="R18:S20 R29:S36 S21:S28 AD21:AD28 AB18:AB35 AK6:AL14 N6:N14">
    <cfRule type="expression" dxfId="658" priority="199">
      <formula>$M6="API sand"</formula>
    </cfRule>
  </conditionalFormatting>
  <conditionalFormatting sqref="R18:T20 R29:T36 S21:T28 AD21:AD28 AB18:AB35 AK6:AL14 N6:N14">
    <cfRule type="expression" dxfId="657" priority="198">
      <formula>$M6="API clay"</formula>
    </cfRule>
  </conditionalFormatting>
  <conditionalFormatting sqref="U18:W36 AM6:AN14 N6:P14 AC6:AI13 AA6:AA14 U6:V14">
    <cfRule type="expression" dxfId="656" priority="195">
      <formula>$L6="Stiff clay w/o free water"</formula>
    </cfRule>
    <cfRule type="expression" dxfId="655" priority="197">
      <formula>$L6="API clay"</formula>
    </cfRule>
  </conditionalFormatting>
  <conditionalFormatting sqref="U18:Y36 AM6:AN14 N6:P14 AC6:AI13 AA6:AA14 U6:V14">
    <cfRule type="expression" dxfId="654" priority="196">
      <formula>$L6="Kirsch soft clay"</formula>
    </cfRule>
  </conditionalFormatting>
  <conditionalFormatting sqref="U18:Y36 AM6:AN14 N6:P14 AC6:AI13 AA6:AA14 U6:V14">
    <cfRule type="expression" dxfId="653" priority="194">
      <formula>$L6="Kirsch stiff clay"</formula>
    </cfRule>
  </conditionalFormatting>
  <conditionalFormatting sqref="S11:T13 Q11:R14 N6:N14 AM6:AO14 AJ6:AJ15 Q6:T10 Z6:Z15 W6:Y13 AB6:AB15">
    <cfRule type="expression" dxfId="652" priority="193">
      <formula>$L6="Kirsch sand"</formula>
    </cfRule>
  </conditionalFormatting>
  <conditionalFormatting sqref="AC18:AI18 AC19:AD19 AI19 AM6:AN14 N6:N14">
    <cfRule type="expression" dxfId="651" priority="192">
      <formula>$L6="Modified Weak rock"</formula>
    </cfRule>
  </conditionalFormatting>
  <conditionalFormatting sqref="U18:V36 AM6:AN14 N6:P14 AC6:AI13 AA6:AA14 U6:V14">
    <cfRule type="expression" dxfId="650" priority="191">
      <formula>$L6="Reese stiff clay"</formula>
    </cfRule>
  </conditionalFormatting>
  <conditionalFormatting sqref="N18:N36 Q18:Q36 AM18:AN36">
    <cfRule type="expression" dxfId="649" priority="190">
      <formula>$L18="API sand"</formula>
    </cfRule>
  </conditionalFormatting>
  <conditionalFormatting sqref="N18:N36 AB36 AJ18:AL36 Z18:Z36">
    <cfRule type="expression" dxfId="648" priority="189">
      <formula>$M18="API sand"</formula>
    </cfRule>
  </conditionalFormatting>
  <conditionalFormatting sqref="Z36:AB36 AK18:AL36 N18:N36 Z18:AA35">
    <cfRule type="expression" dxfId="647" priority="188">
      <formula>$M18="API clay"</formula>
    </cfRule>
  </conditionalFormatting>
  <conditionalFormatting sqref="N18:P18 AM18:AN36 N29:P36 N19:N28 P19:P28">
    <cfRule type="expression" dxfId="646" priority="185">
      <formula>$L18="Stiff clay w/o free water"</formula>
    </cfRule>
    <cfRule type="expression" dxfId="645" priority="187">
      <formula>$L18="API clay"</formula>
    </cfRule>
  </conditionalFormatting>
  <conditionalFormatting sqref="N18:P18 AM18:AN36 N29:P36 N19:N28 P19:P28">
    <cfRule type="expression" dxfId="644" priority="186">
      <formula>$L18="Kirsch soft clay"</formula>
    </cfRule>
  </conditionalFormatting>
  <conditionalFormatting sqref="N18:P18 AM18:AN36 N29:P36 N19:N28 P19:P28">
    <cfRule type="expression" dxfId="643" priority="184">
      <formula>$L18="Kirsch stiff clay"</formula>
    </cfRule>
  </conditionalFormatting>
  <conditionalFormatting sqref="N18:N36 Q18:Q36 X18:Y36 AM18:AN36">
    <cfRule type="expression" dxfId="642" priority="183">
      <formula>$L18="Kirsch sand"</formula>
    </cfRule>
  </conditionalFormatting>
  <conditionalFormatting sqref="N18:N36 AM18:AN36 AC20:AD36 AI20:AI36">
    <cfRule type="expression" dxfId="641" priority="182">
      <formula>$L18="Modified Weak rock"</formula>
    </cfRule>
  </conditionalFormatting>
  <conditionalFormatting sqref="N18:P18 AM18:AN36 N29:P36 N19:N28 P19:P28">
    <cfRule type="expression" dxfId="640" priority="181">
      <formula>$L18="Reese stiff clay"</formula>
    </cfRule>
  </conditionalFormatting>
  <conditionalFormatting sqref="AM6:AN14 N6:P14 AC6:AI13 AA6:AA14 U6:V14">
    <cfRule type="expression" dxfId="639" priority="180">
      <formula>$L6="PISA clay"</formula>
    </cfRule>
  </conditionalFormatting>
  <conditionalFormatting sqref="AM6:AN14 N6:N14">
    <cfRule type="expression" dxfId="638" priority="179">
      <formula>$L6="PISA sand"</formula>
    </cfRule>
  </conditionalFormatting>
  <conditionalFormatting sqref="O19:O21">
    <cfRule type="expression" dxfId="637" priority="178">
      <formula>$L19="API sand"</formula>
    </cfRule>
  </conditionalFormatting>
  <conditionalFormatting sqref="O19:O21">
    <cfRule type="expression" dxfId="636" priority="177">
      <formula>$L19="Kirsch sand"</formula>
    </cfRule>
  </conditionalFormatting>
  <conditionalFormatting sqref="O22:O28">
    <cfRule type="expression" dxfId="635" priority="176">
      <formula>$L22="API sand"</formula>
    </cfRule>
  </conditionalFormatting>
  <conditionalFormatting sqref="O22:O28">
    <cfRule type="expression" dxfId="634" priority="175">
      <formula>$L22="Kirsch sand"</formula>
    </cfRule>
  </conditionalFormatting>
  <conditionalFormatting sqref="AE37:AH37">
    <cfRule type="expression" dxfId="633" priority="201">
      <formula>$L19="Modified Weak rock"</formula>
    </cfRule>
  </conditionalFormatting>
  <conditionalFormatting sqref="S14:T14 W14:Y14">
    <cfRule type="expression" dxfId="632" priority="174">
      <formula>$L14="API sand"</formula>
    </cfRule>
  </conditionalFormatting>
  <conditionalFormatting sqref="S14:T14 W14:Y14">
    <cfRule type="expression" dxfId="631" priority="173">
      <formula>$L14="Kirsch sand"</formula>
    </cfRule>
  </conditionalFormatting>
  <conditionalFormatting sqref="AD14:AI14">
    <cfRule type="expression" dxfId="630" priority="170">
      <formula>$L14="Stiff clay w/o free water"</formula>
    </cfRule>
    <cfRule type="expression" dxfId="629" priority="172">
      <formula>$L14="API clay"</formula>
    </cfRule>
  </conditionalFormatting>
  <conditionalFormatting sqref="AD14:AI14">
    <cfRule type="expression" dxfId="628" priority="171">
      <formula>$L14="Kirsch soft clay"</formula>
    </cfRule>
  </conditionalFormatting>
  <conditionalFormatting sqref="AD14:AI14">
    <cfRule type="expression" dxfId="627" priority="169">
      <formula>$L14="Kirsch stiff clay"</formula>
    </cfRule>
  </conditionalFormatting>
  <conditionalFormatting sqref="AD14:AI14">
    <cfRule type="expression" dxfId="626" priority="168">
      <formula>$L14="Reese stiff clay"</formula>
    </cfRule>
  </conditionalFormatting>
  <conditionalFormatting sqref="AD14:AI14">
    <cfRule type="expression" dxfId="625" priority="167">
      <formula>$L14="PISA clay"</formula>
    </cfRule>
  </conditionalFormatting>
  <conditionalFormatting sqref="AM15:AN15">
    <cfRule type="expression" dxfId="624" priority="166">
      <formula>$L15="API sand"</formula>
    </cfRule>
  </conditionalFormatting>
  <conditionalFormatting sqref="AK15:AL15">
    <cfRule type="expression" dxfId="623" priority="165">
      <formula>$M15="API sand"</formula>
    </cfRule>
  </conditionalFormatting>
  <conditionalFormatting sqref="AK15:AL15">
    <cfRule type="expression" dxfId="622" priority="164">
      <formula>$M15="API clay"</formula>
    </cfRule>
  </conditionalFormatting>
  <conditionalFormatting sqref="AM15:AN15">
    <cfRule type="expression" dxfId="621" priority="161">
      <formula>$L15="Stiff clay w/o free water"</formula>
    </cfRule>
    <cfRule type="expression" dxfId="620" priority="163">
      <formula>$L15="API clay"</formula>
    </cfRule>
  </conditionalFormatting>
  <conditionalFormatting sqref="AM15:AN15">
    <cfRule type="expression" dxfId="619" priority="162">
      <formula>$L15="Kirsch soft clay"</formula>
    </cfRule>
  </conditionalFormatting>
  <conditionalFormatting sqref="AM15:AN15">
    <cfRule type="expression" dxfId="618" priority="160">
      <formula>$L15="Kirsch stiff clay"</formula>
    </cfRule>
  </conditionalFormatting>
  <conditionalFormatting sqref="AM15:AN15">
    <cfRule type="expression" dxfId="617" priority="159">
      <formula>$L15="Kirsch sand"</formula>
    </cfRule>
  </conditionalFormatting>
  <conditionalFormatting sqref="AM15:AN15">
    <cfRule type="expression" dxfId="616" priority="158">
      <formula>$L15="Modified Weak rock"</formula>
    </cfRule>
  </conditionalFormatting>
  <conditionalFormatting sqref="AM15:AN15">
    <cfRule type="expression" dxfId="615" priority="157">
      <formula>$L15="Reese stiff clay"</formula>
    </cfRule>
  </conditionalFormatting>
  <conditionalFormatting sqref="AM15:AN15">
    <cfRule type="expression" dxfId="614" priority="156">
      <formula>$L15="PISA clay"</formula>
    </cfRule>
  </conditionalFormatting>
  <conditionalFormatting sqref="AM15:AN15">
    <cfRule type="expression" dxfId="613" priority="155">
      <formula>$L15="PISA sand"</formula>
    </cfRule>
  </conditionalFormatting>
  <conditionalFormatting sqref="N15 Q15 S15:T15 W15 Y15">
    <cfRule type="expression" dxfId="612" priority="154">
      <formula>$L15="API sand"</formula>
    </cfRule>
  </conditionalFormatting>
  <conditionalFormatting sqref="N15">
    <cfRule type="expression" dxfId="611" priority="153">
      <formula>$M15="API sand"</formula>
    </cfRule>
  </conditionalFormatting>
  <conditionalFormatting sqref="N15">
    <cfRule type="expression" dxfId="610" priority="152">
      <formula>$M15="API clay"</formula>
    </cfRule>
  </conditionalFormatting>
  <conditionalFormatting sqref="N15:P15">
    <cfRule type="expression" dxfId="609" priority="149">
      <formula>$L15="Stiff clay w/o free water"</formula>
    </cfRule>
    <cfRule type="expression" dxfId="608" priority="151">
      <formula>$L15="API clay"</formula>
    </cfRule>
  </conditionalFormatting>
  <conditionalFormatting sqref="N15:P15">
    <cfRule type="expression" dxfId="607" priority="150">
      <formula>$L15="Kirsch soft clay"</formula>
    </cfRule>
  </conditionalFormatting>
  <conditionalFormatting sqref="N15:P15">
    <cfRule type="expression" dxfId="606" priority="148">
      <formula>$L15="Kirsch stiff clay"</formula>
    </cfRule>
  </conditionalFormatting>
  <conditionalFormatting sqref="N15 Q15 S15:T15 W15 Y15">
    <cfRule type="expression" dxfId="605" priority="147">
      <formula>$L15="Kirsch sand"</formula>
    </cfRule>
  </conditionalFormatting>
  <conditionalFormatting sqref="N15">
    <cfRule type="expression" dxfId="604" priority="146">
      <formula>$L15="Modified Weak rock"</formula>
    </cfRule>
  </conditionalFormatting>
  <conditionalFormatting sqref="N15:P15">
    <cfRule type="expression" dxfId="603" priority="145">
      <formula>$L15="Reese stiff clay"</formula>
    </cfRule>
  </conditionalFormatting>
  <conditionalFormatting sqref="N15:P15">
    <cfRule type="expression" dxfId="602" priority="144">
      <formula>$L15="PISA clay"</formula>
    </cfRule>
  </conditionalFormatting>
  <conditionalFormatting sqref="N15">
    <cfRule type="expression" dxfId="601" priority="143">
      <formula>$L15="PISA sand"</formula>
    </cfRule>
  </conditionalFormatting>
  <conditionalFormatting sqref="R15">
    <cfRule type="expression" dxfId="600" priority="142">
      <formula>$L15="API sand"</formula>
    </cfRule>
  </conditionalFormatting>
  <conditionalFormatting sqref="R15">
    <cfRule type="expression" dxfId="599" priority="141">
      <formula>$L15="Kirsch sand"</formula>
    </cfRule>
  </conditionalFormatting>
  <conditionalFormatting sqref="AD15:AI15">
    <cfRule type="expression" dxfId="598" priority="138">
      <formula>$L15="Stiff clay w/o free water"</formula>
    </cfRule>
    <cfRule type="expression" dxfId="597" priority="140">
      <formula>$L15="API clay"</formula>
    </cfRule>
  </conditionalFormatting>
  <conditionalFormatting sqref="AD15:AI15">
    <cfRule type="expression" dxfId="596" priority="139">
      <formula>$L15="Kirsch soft clay"</formula>
    </cfRule>
  </conditionalFormatting>
  <conditionalFormatting sqref="AD15:AI15">
    <cfRule type="expression" dxfId="595" priority="137">
      <formula>$L15="Kirsch stiff clay"</formula>
    </cfRule>
  </conditionalFormatting>
  <conditionalFormatting sqref="AD15:AI15">
    <cfRule type="expression" dxfId="594" priority="136">
      <formula>$L15="Reese stiff clay"</formula>
    </cfRule>
  </conditionalFormatting>
  <conditionalFormatting sqref="AD15:AI15">
    <cfRule type="expression" dxfId="593" priority="135">
      <formula>$L15="PISA clay"</formula>
    </cfRule>
  </conditionalFormatting>
  <conditionalFormatting sqref="AA15">
    <cfRule type="expression" dxfId="592" priority="132">
      <formula>$L15="Stiff clay w/o free water"</formula>
    </cfRule>
    <cfRule type="expression" dxfId="591" priority="134">
      <formula>$L15="API clay"</formula>
    </cfRule>
  </conditionalFormatting>
  <conditionalFormatting sqref="AA15">
    <cfRule type="expression" dxfId="590" priority="133">
      <formula>$L15="Kirsch soft clay"</formula>
    </cfRule>
  </conditionalFormatting>
  <conditionalFormatting sqref="AA15">
    <cfRule type="expression" dxfId="589" priority="131">
      <formula>$L15="Kirsch stiff clay"</formula>
    </cfRule>
  </conditionalFormatting>
  <conditionalFormatting sqref="AA15">
    <cfRule type="expression" dxfId="588" priority="130">
      <formula>$L15="Reese stiff clay"</formula>
    </cfRule>
  </conditionalFormatting>
  <conditionalFormatting sqref="AA15">
    <cfRule type="expression" dxfId="587" priority="129">
      <formula>$L15="PISA clay"</formula>
    </cfRule>
  </conditionalFormatting>
  <conditionalFormatting sqref="AC15">
    <cfRule type="expression" dxfId="586" priority="126">
      <formula>$L15="Stiff clay w/o free water"</formula>
    </cfRule>
    <cfRule type="expression" dxfId="585" priority="128">
      <formula>$L15="API clay"</formula>
    </cfRule>
  </conditionalFormatting>
  <conditionalFormatting sqref="AC15">
    <cfRule type="expression" dxfId="584" priority="127">
      <formula>$L15="Kirsch soft clay"</formula>
    </cfRule>
  </conditionalFormatting>
  <conditionalFormatting sqref="AC15">
    <cfRule type="expression" dxfId="583" priority="125">
      <formula>$L15="Kirsch stiff clay"</formula>
    </cfRule>
  </conditionalFormatting>
  <conditionalFormatting sqref="AC15">
    <cfRule type="expression" dxfId="582" priority="124">
      <formula>$L15="Reese stiff clay"</formula>
    </cfRule>
  </conditionalFormatting>
  <conditionalFormatting sqref="AC15">
    <cfRule type="expression" dxfId="581" priority="123">
      <formula>$L15="PISA clay"</formula>
    </cfRule>
  </conditionalFormatting>
  <conditionalFormatting sqref="X15">
    <cfRule type="expression" dxfId="580" priority="122">
      <formula>$L15="API sand"</formula>
    </cfRule>
  </conditionalFormatting>
  <conditionalFormatting sqref="X15">
    <cfRule type="expression" dxfId="579" priority="121">
      <formula>$L15="Kirsch sand"</formula>
    </cfRule>
  </conditionalFormatting>
  <conditionalFormatting sqref="AM16:AN16">
    <cfRule type="expression" dxfId="578" priority="120">
      <formula>$L16="API sand"</formula>
    </cfRule>
  </conditionalFormatting>
  <conditionalFormatting sqref="AK16:AL16">
    <cfRule type="expression" dxfId="577" priority="119">
      <formula>$M16="API sand"</formula>
    </cfRule>
  </conditionalFormatting>
  <conditionalFormatting sqref="AK16:AL16">
    <cfRule type="expression" dxfId="576" priority="118">
      <formula>$M16="API clay"</formula>
    </cfRule>
  </conditionalFormatting>
  <conditionalFormatting sqref="AM16:AN16">
    <cfRule type="expression" dxfId="575" priority="115">
      <formula>$L16="Stiff clay w/o free water"</formula>
    </cfRule>
    <cfRule type="expression" dxfId="574" priority="117">
      <formula>$L16="API clay"</formula>
    </cfRule>
  </conditionalFormatting>
  <conditionalFormatting sqref="AM16:AN16">
    <cfRule type="expression" dxfId="573" priority="116">
      <formula>$L16="Kirsch soft clay"</formula>
    </cfRule>
  </conditionalFormatting>
  <conditionalFormatting sqref="AM16:AN16">
    <cfRule type="expression" dxfId="572" priority="114">
      <formula>$L16="Kirsch stiff clay"</formula>
    </cfRule>
  </conditionalFormatting>
  <conditionalFormatting sqref="AM16:AN16">
    <cfRule type="expression" dxfId="571" priority="113">
      <formula>$L16="Kirsch sand"</formula>
    </cfRule>
  </conditionalFormatting>
  <conditionalFormatting sqref="AM16:AN16">
    <cfRule type="expression" dxfId="570" priority="112">
      <formula>$L16="Modified Weak rock"</formula>
    </cfRule>
  </conditionalFormatting>
  <conditionalFormatting sqref="AM16:AN16">
    <cfRule type="expression" dxfId="569" priority="111">
      <formula>$L16="Reese stiff clay"</formula>
    </cfRule>
  </conditionalFormatting>
  <conditionalFormatting sqref="AM16:AN16">
    <cfRule type="expression" dxfId="568" priority="110">
      <formula>$L16="PISA clay"</formula>
    </cfRule>
  </conditionalFormatting>
  <conditionalFormatting sqref="AM16:AN16">
    <cfRule type="expression" dxfId="567" priority="109">
      <formula>$L16="PISA sand"</formula>
    </cfRule>
  </conditionalFormatting>
  <conditionalFormatting sqref="N16 Q16 S16:T16 W16:Y16">
    <cfRule type="expression" dxfId="566" priority="108">
      <formula>$L16="API sand"</formula>
    </cfRule>
  </conditionalFormatting>
  <conditionalFormatting sqref="N16">
    <cfRule type="expression" dxfId="565" priority="107">
      <formula>$M16="API sand"</formula>
    </cfRule>
  </conditionalFormatting>
  <conditionalFormatting sqref="N16">
    <cfRule type="expression" dxfId="564" priority="106">
      <formula>$M16="API clay"</formula>
    </cfRule>
  </conditionalFormatting>
  <conditionalFormatting sqref="N16:P16">
    <cfRule type="expression" dxfId="563" priority="103">
      <formula>$L16="Stiff clay w/o free water"</formula>
    </cfRule>
    <cfRule type="expression" dxfId="562" priority="105">
      <formula>$L16="API clay"</formula>
    </cfRule>
  </conditionalFormatting>
  <conditionalFormatting sqref="N16:P16">
    <cfRule type="expression" dxfId="561" priority="104">
      <formula>$L16="Kirsch soft clay"</formula>
    </cfRule>
  </conditionalFormatting>
  <conditionalFormatting sqref="N16:P16">
    <cfRule type="expression" dxfId="560" priority="102">
      <formula>$L16="Kirsch stiff clay"</formula>
    </cfRule>
  </conditionalFormatting>
  <conditionalFormatting sqref="N16 Q16 S16:T16 W16:Y16">
    <cfRule type="expression" dxfId="559" priority="101">
      <formula>$L16="Kirsch sand"</formula>
    </cfRule>
  </conditionalFormatting>
  <conditionalFormatting sqref="N16">
    <cfRule type="expression" dxfId="558" priority="100">
      <formula>$L16="Modified Weak rock"</formula>
    </cfRule>
  </conditionalFormatting>
  <conditionalFormatting sqref="N16:P16">
    <cfRule type="expression" dxfId="557" priority="99">
      <formula>$L16="Reese stiff clay"</formula>
    </cfRule>
  </conditionalFormatting>
  <conditionalFormatting sqref="N16:P16">
    <cfRule type="expression" dxfId="556" priority="98">
      <formula>$L16="PISA clay"</formula>
    </cfRule>
  </conditionalFormatting>
  <conditionalFormatting sqref="N16">
    <cfRule type="expression" dxfId="555" priority="97">
      <formula>$L16="PISA sand"</formula>
    </cfRule>
  </conditionalFormatting>
  <conditionalFormatting sqref="R16">
    <cfRule type="expression" dxfId="554" priority="96">
      <formula>$L16="API sand"</formula>
    </cfRule>
  </conditionalFormatting>
  <conditionalFormatting sqref="R16">
    <cfRule type="expression" dxfId="553" priority="95">
      <formula>$L16="Kirsch sand"</formula>
    </cfRule>
  </conditionalFormatting>
  <conditionalFormatting sqref="AC16:AI16">
    <cfRule type="expression" dxfId="552" priority="92">
      <formula>$L16="Stiff clay w/o free water"</formula>
    </cfRule>
    <cfRule type="expression" dxfId="551" priority="94">
      <formula>$L16="API clay"</formula>
    </cfRule>
  </conditionalFormatting>
  <conditionalFormatting sqref="AC16:AI16">
    <cfRule type="expression" dxfId="550" priority="93">
      <formula>$L16="Kirsch soft clay"</formula>
    </cfRule>
  </conditionalFormatting>
  <conditionalFormatting sqref="AC16:AI16">
    <cfRule type="expression" dxfId="549" priority="91">
      <formula>$L16="Kirsch stiff clay"</formula>
    </cfRule>
  </conditionalFormatting>
  <conditionalFormatting sqref="AC16:AI16">
    <cfRule type="expression" dxfId="548" priority="90">
      <formula>$L16="Reese stiff clay"</formula>
    </cfRule>
  </conditionalFormatting>
  <conditionalFormatting sqref="AC16:AI16">
    <cfRule type="expression" dxfId="547" priority="89">
      <formula>$L16="PISA clay"</formula>
    </cfRule>
  </conditionalFormatting>
  <conditionalFormatting sqref="AA16">
    <cfRule type="expression" dxfId="546" priority="86">
      <formula>$L16="Stiff clay w/o free water"</formula>
    </cfRule>
    <cfRule type="expression" dxfId="545" priority="88">
      <formula>$L16="API clay"</formula>
    </cfRule>
  </conditionalFormatting>
  <conditionalFormatting sqref="AA16">
    <cfRule type="expression" dxfId="544" priority="87">
      <formula>$L16="Kirsch soft clay"</formula>
    </cfRule>
  </conditionalFormatting>
  <conditionalFormatting sqref="AA16">
    <cfRule type="expression" dxfId="543" priority="85">
      <formula>$L16="Kirsch stiff clay"</formula>
    </cfRule>
  </conditionalFormatting>
  <conditionalFormatting sqref="AA16">
    <cfRule type="expression" dxfId="542" priority="84">
      <formula>$L16="Reese stiff clay"</formula>
    </cfRule>
  </conditionalFormatting>
  <conditionalFormatting sqref="AA16">
    <cfRule type="expression" dxfId="541" priority="83">
      <formula>$L16="PISA clay"</formula>
    </cfRule>
  </conditionalFormatting>
  <conditionalFormatting sqref="AM17:AN17">
    <cfRule type="expression" dxfId="540" priority="82">
      <formula>$L17="API sand"</formula>
    </cfRule>
  </conditionalFormatting>
  <conditionalFormatting sqref="AK17:AL17">
    <cfRule type="expression" dxfId="539" priority="81">
      <formula>$M17="API sand"</formula>
    </cfRule>
  </conditionalFormatting>
  <conditionalFormatting sqref="AK17:AL17">
    <cfRule type="expression" dxfId="538" priority="80">
      <formula>$M17="API clay"</formula>
    </cfRule>
  </conditionalFormatting>
  <conditionalFormatting sqref="AM17:AN17">
    <cfRule type="expression" dxfId="537" priority="77">
      <formula>$L17="Stiff clay w/o free water"</formula>
    </cfRule>
    <cfRule type="expression" dxfId="536" priority="79">
      <formula>$L17="API clay"</formula>
    </cfRule>
  </conditionalFormatting>
  <conditionalFormatting sqref="AM17:AN17">
    <cfRule type="expression" dxfId="535" priority="78">
      <formula>$L17="Kirsch soft clay"</formula>
    </cfRule>
  </conditionalFormatting>
  <conditionalFormatting sqref="AM17:AN17">
    <cfRule type="expression" dxfId="534" priority="76">
      <formula>$L17="Kirsch stiff clay"</formula>
    </cfRule>
  </conditionalFormatting>
  <conditionalFormatting sqref="AM17:AN17">
    <cfRule type="expression" dxfId="533" priority="75">
      <formula>$L17="Kirsch sand"</formula>
    </cfRule>
  </conditionalFormatting>
  <conditionalFormatting sqref="AM17:AN17">
    <cfRule type="expression" dxfId="532" priority="74">
      <formula>$L17="Modified Weak rock"</formula>
    </cfRule>
  </conditionalFormatting>
  <conditionalFormatting sqref="AM17:AN17">
    <cfRule type="expression" dxfId="531" priority="73">
      <formula>$L17="Reese stiff clay"</formula>
    </cfRule>
  </conditionalFormatting>
  <conditionalFormatting sqref="AM17:AN17">
    <cfRule type="expression" dxfId="530" priority="72">
      <formula>$L17="PISA clay"</formula>
    </cfRule>
  </conditionalFormatting>
  <conditionalFormatting sqref="AM17:AN17">
    <cfRule type="expression" dxfId="529" priority="71">
      <formula>$L17="PISA sand"</formula>
    </cfRule>
  </conditionalFormatting>
  <conditionalFormatting sqref="N17 Q17 S17:T17 W17 Y17">
    <cfRule type="expression" dxfId="528" priority="70">
      <formula>$L17="API sand"</formula>
    </cfRule>
  </conditionalFormatting>
  <conditionalFormatting sqref="N17">
    <cfRule type="expression" dxfId="527" priority="69">
      <formula>$M17="API sand"</formula>
    </cfRule>
  </conditionalFormatting>
  <conditionalFormatting sqref="N17">
    <cfRule type="expression" dxfId="526" priority="68">
      <formula>$M17="API clay"</formula>
    </cfRule>
  </conditionalFormatting>
  <conditionalFormatting sqref="N17:P17">
    <cfRule type="expression" dxfId="525" priority="65">
      <formula>$L17="Stiff clay w/o free water"</formula>
    </cfRule>
    <cfRule type="expression" dxfId="524" priority="67">
      <formula>$L17="API clay"</formula>
    </cfRule>
  </conditionalFormatting>
  <conditionalFormatting sqref="N17:P17">
    <cfRule type="expression" dxfId="523" priority="66">
      <formula>$L17="Kirsch soft clay"</formula>
    </cfRule>
  </conditionalFormatting>
  <conditionalFormatting sqref="N17:P17">
    <cfRule type="expression" dxfId="522" priority="64">
      <formula>$L17="Kirsch stiff clay"</formula>
    </cfRule>
  </conditionalFormatting>
  <conditionalFormatting sqref="N17 Q17 S17:T17 W17 Y17">
    <cfRule type="expression" dxfId="521" priority="63">
      <formula>$L17="Kirsch sand"</formula>
    </cfRule>
  </conditionalFormatting>
  <conditionalFormatting sqref="N17">
    <cfRule type="expression" dxfId="520" priority="62">
      <formula>$L17="Modified Weak rock"</formula>
    </cfRule>
  </conditionalFormatting>
  <conditionalFormatting sqref="N17:P17">
    <cfRule type="expression" dxfId="519" priority="61">
      <formula>$L17="Reese stiff clay"</formula>
    </cfRule>
  </conditionalFormatting>
  <conditionalFormatting sqref="N17:P17">
    <cfRule type="expression" dxfId="518" priority="60">
      <formula>$L17="PISA clay"</formula>
    </cfRule>
  </conditionalFormatting>
  <conditionalFormatting sqref="N17">
    <cfRule type="expression" dxfId="517" priority="59">
      <formula>$L17="PISA sand"</formula>
    </cfRule>
  </conditionalFormatting>
  <conditionalFormatting sqref="R17">
    <cfRule type="expression" dxfId="516" priority="58">
      <formula>$L17="API sand"</formula>
    </cfRule>
  </conditionalFormatting>
  <conditionalFormatting sqref="R17">
    <cfRule type="expression" dxfId="515" priority="57">
      <formula>$L17="Kirsch sand"</formula>
    </cfRule>
  </conditionalFormatting>
  <conditionalFormatting sqref="AD17:AI17">
    <cfRule type="expression" dxfId="514" priority="54">
      <formula>$L17="Stiff clay w/o free water"</formula>
    </cfRule>
    <cfRule type="expression" dxfId="513" priority="56">
      <formula>$L17="API clay"</formula>
    </cfRule>
  </conditionalFormatting>
  <conditionalFormatting sqref="AD17:AI17">
    <cfRule type="expression" dxfId="512" priority="55">
      <formula>$L17="Kirsch soft clay"</formula>
    </cfRule>
  </conditionalFormatting>
  <conditionalFormatting sqref="AD17:AI17">
    <cfRule type="expression" dxfId="511" priority="53">
      <formula>$L17="Kirsch stiff clay"</formula>
    </cfRule>
  </conditionalFormatting>
  <conditionalFormatting sqref="AD17:AI17">
    <cfRule type="expression" dxfId="510" priority="52">
      <formula>$L17="Reese stiff clay"</formula>
    </cfRule>
  </conditionalFormatting>
  <conditionalFormatting sqref="AD17:AI17">
    <cfRule type="expression" dxfId="509" priority="51">
      <formula>$L17="PISA clay"</formula>
    </cfRule>
  </conditionalFormatting>
  <conditionalFormatting sqref="AA17">
    <cfRule type="expression" dxfId="508" priority="48">
      <formula>$L17="Stiff clay w/o free water"</formula>
    </cfRule>
    <cfRule type="expression" dxfId="507" priority="50">
      <formula>$L17="API clay"</formula>
    </cfRule>
  </conditionalFormatting>
  <conditionalFormatting sqref="AA17">
    <cfRule type="expression" dxfId="506" priority="49">
      <formula>$L17="Kirsch soft clay"</formula>
    </cfRule>
  </conditionalFormatting>
  <conditionalFormatting sqref="AA17">
    <cfRule type="expression" dxfId="505" priority="47">
      <formula>$L17="Kirsch stiff clay"</formula>
    </cfRule>
  </conditionalFormatting>
  <conditionalFormatting sqref="AA17">
    <cfRule type="expression" dxfId="504" priority="46">
      <formula>$L17="Reese stiff clay"</formula>
    </cfRule>
  </conditionalFormatting>
  <conditionalFormatting sqref="AA17">
    <cfRule type="expression" dxfId="503" priority="45">
      <formula>$L17="PISA clay"</formula>
    </cfRule>
  </conditionalFormatting>
  <conditionalFormatting sqref="AC17">
    <cfRule type="expression" dxfId="502" priority="42">
      <formula>$L17="Stiff clay w/o free water"</formula>
    </cfRule>
    <cfRule type="expression" dxfId="501" priority="44">
      <formula>$L17="API clay"</formula>
    </cfRule>
  </conditionalFormatting>
  <conditionalFormatting sqref="AC17">
    <cfRule type="expression" dxfId="500" priority="43">
      <formula>$L17="Kirsch soft clay"</formula>
    </cfRule>
  </conditionalFormatting>
  <conditionalFormatting sqref="AC17">
    <cfRule type="expression" dxfId="499" priority="41">
      <formula>$L17="Kirsch stiff clay"</formula>
    </cfRule>
  </conditionalFormatting>
  <conditionalFormatting sqref="AC17">
    <cfRule type="expression" dxfId="498" priority="40">
      <formula>$L17="Reese stiff clay"</formula>
    </cfRule>
  </conditionalFormatting>
  <conditionalFormatting sqref="AC17">
    <cfRule type="expression" dxfId="497" priority="39">
      <formula>$L17="PISA clay"</formula>
    </cfRule>
  </conditionalFormatting>
  <conditionalFormatting sqref="X17">
    <cfRule type="expression" dxfId="496" priority="38">
      <formula>$L17="API sand"</formula>
    </cfRule>
  </conditionalFormatting>
  <conditionalFormatting sqref="X17">
    <cfRule type="expression" dxfId="495" priority="37">
      <formula>$L17="Kirsch sand"</formula>
    </cfRule>
  </conditionalFormatting>
  <conditionalFormatting sqref="Z16:Z17">
    <cfRule type="expression" dxfId="494" priority="36">
      <formula>$L16="API sand"</formula>
    </cfRule>
  </conditionalFormatting>
  <conditionalFormatting sqref="Z16:Z17">
    <cfRule type="expression" dxfId="493" priority="35">
      <formula>$L16="Kirsch sand"</formula>
    </cfRule>
  </conditionalFormatting>
  <conditionalFormatting sqref="AB16:AB17">
    <cfRule type="expression" dxfId="492" priority="34">
      <formula>$L16="API sand"</formula>
    </cfRule>
  </conditionalFormatting>
  <conditionalFormatting sqref="AB16:AB17">
    <cfRule type="expression" dxfId="491" priority="33">
      <formula>$L16="Kirsch sand"</formula>
    </cfRule>
  </conditionalFormatting>
  <conditionalFormatting sqref="AJ16:AJ17">
    <cfRule type="expression" dxfId="490" priority="32">
      <formula>$L16="API sand"</formula>
    </cfRule>
  </conditionalFormatting>
  <conditionalFormatting sqref="AJ16:AJ17">
    <cfRule type="expression" dxfId="489" priority="31">
      <formula>$L16="Kirsch sand"</formula>
    </cfRule>
  </conditionalFormatting>
  <conditionalFormatting sqref="U15:V15">
    <cfRule type="expression" dxfId="488" priority="28">
      <formula>$L15="Stiff clay w/o free water"</formula>
    </cfRule>
    <cfRule type="expression" dxfId="487" priority="30">
      <formula>$L15="API clay"</formula>
    </cfRule>
  </conditionalFormatting>
  <conditionalFormatting sqref="U15:V15">
    <cfRule type="expression" dxfId="486" priority="29">
      <formula>$L15="Kirsch soft clay"</formula>
    </cfRule>
  </conditionalFormatting>
  <conditionalFormatting sqref="U15:V15">
    <cfRule type="expression" dxfId="485" priority="27">
      <formula>$L15="Kirsch stiff clay"</formula>
    </cfRule>
  </conditionalFormatting>
  <conditionalFormatting sqref="U15:V15">
    <cfRule type="expression" dxfId="484" priority="26">
      <formula>$L15="Reese stiff clay"</formula>
    </cfRule>
  </conditionalFormatting>
  <conditionalFormatting sqref="U15:V15">
    <cfRule type="expression" dxfId="483" priority="25">
      <formula>$L15="PISA clay"</formula>
    </cfRule>
  </conditionalFormatting>
  <conditionalFormatting sqref="U16:V16">
    <cfRule type="expression" dxfId="482" priority="22">
      <formula>$L16="Stiff clay w/o free water"</formula>
    </cfRule>
    <cfRule type="expression" dxfId="481" priority="24">
      <formula>$L16="API clay"</formula>
    </cfRule>
  </conditionalFormatting>
  <conditionalFormatting sqref="U16:V16">
    <cfRule type="expression" dxfId="480" priority="23">
      <formula>$L16="Kirsch soft clay"</formula>
    </cfRule>
  </conditionalFormatting>
  <conditionalFormatting sqref="U16:V16">
    <cfRule type="expression" dxfId="479" priority="21">
      <formula>$L16="Kirsch stiff clay"</formula>
    </cfRule>
  </conditionalFormatting>
  <conditionalFormatting sqref="U16:V16">
    <cfRule type="expression" dxfId="478" priority="20">
      <formula>$L16="Reese stiff clay"</formula>
    </cfRule>
  </conditionalFormatting>
  <conditionalFormatting sqref="U16:V16">
    <cfRule type="expression" dxfId="477" priority="19">
      <formula>$L16="PISA clay"</formula>
    </cfRule>
  </conditionalFormatting>
  <conditionalFormatting sqref="U17:V17">
    <cfRule type="expression" dxfId="476" priority="16">
      <formula>$L17="Stiff clay w/o free water"</formula>
    </cfRule>
    <cfRule type="expression" dxfId="475" priority="18">
      <formula>$L17="API clay"</formula>
    </cfRule>
  </conditionalFormatting>
  <conditionalFormatting sqref="U17:V17">
    <cfRule type="expression" dxfId="474" priority="17">
      <formula>$L17="Kirsch soft clay"</formula>
    </cfRule>
  </conditionalFormatting>
  <conditionalFormatting sqref="U17:V17">
    <cfRule type="expression" dxfId="473" priority="15">
      <formula>$L17="Kirsch stiff clay"</formula>
    </cfRule>
  </conditionalFormatting>
  <conditionalFormatting sqref="U17:V17">
    <cfRule type="expression" dxfId="472" priority="14">
      <formula>$L17="Reese stiff clay"</formula>
    </cfRule>
  </conditionalFormatting>
  <conditionalFormatting sqref="U17:V17">
    <cfRule type="expression" dxfId="471" priority="13">
      <formula>$L17="PISA clay"</formula>
    </cfRule>
  </conditionalFormatting>
  <conditionalFormatting sqref="AO15">
    <cfRule type="expression" dxfId="470" priority="12">
      <formula>$L15="API sand"</formula>
    </cfRule>
  </conditionalFormatting>
  <conditionalFormatting sqref="AO15">
    <cfRule type="expression" dxfId="469" priority="11">
      <formula>$L15="Kirsch sand"</formula>
    </cfRule>
  </conditionalFormatting>
  <conditionalFormatting sqref="AO16">
    <cfRule type="expression" dxfId="468" priority="10">
      <formula>$L16="API sand"</formula>
    </cfRule>
  </conditionalFormatting>
  <conditionalFormatting sqref="AO16">
    <cfRule type="expression" dxfId="467" priority="9">
      <formula>$L16="Kirsch sand"</formula>
    </cfRule>
  </conditionalFormatting>
  <conditionalFormatting sqref="AO17">
    <cfRule type="expression" dxfId="466" priority="8">
      <formula>$L17="API sand"</formula>
    </cfRule>
  </conditionalFormatting>
  <conditionalFormatting sqref="AO17">
    <cfRule type="expression" dxfId="465" priority="7">
      <formula>$L17="Kirsch sand"</formula>
    </cfRule>
  </conditionalFormatting>
  <conditionalFormatting sqref="AC14">
    <cfRule type="expression" dxfId="464" priority="4">
      <formula>$L14="Stiff clay w/o free water"</formula>
    </cfRule>
    <cfRule type="expression" dxfId="463" priority="6">
      <formula>$L14="API clay"</formula>
    </cfRule>
  </conditionalFormatting>
  <conditionalFormatting sqref="AC14">
    <cfRule type="expression" dxfId="462" priority="5">
      <formula>$L14="Kirsch soft clay"</formula>
    </cfRule>
  </conditionalFormatting>
  <conditionalFormatting sqref="AC14">
    <cfRule type="expression" dxfId="461" priority="3">
      <formula>$L14="Kirsch stiff clay"</formula>
    </cfRule>
  </conditionalFormatting>
  <conditionalFormatting sqref="AC14">
    <cfRule type="expression" dxfId="460" priority="2">
      <formula>$L14="Reese stiff clay"</formula>
    </cfRule>
  </conditionalFormatting>
  <conditionalFormatting sqref="AC14">
    <cfRule type="expression" dxfId="459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5"/>
      <c r="S3" s="95"/>
      <c r="T3" s="73"/>
      <c r="U3" s="95"/>
      <c r="V3" s="95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458" priority="202">
      <formula>$L6="API sand"</formula>
    </cfRule>
  </conditionalFormatting>
  <conditionalFormatting sqref="R18:S20 R29:S36 S21:S28 AD21:AD28 AB18:AB35 AK6:AL14 N6:N14">
    <cfRule type="expression" dxfId="457" priority="201">
      <formula>$M6="API sand"</formula>
    </cfRule>
  </conditionalFormatting>
  <conditionalFormatting sqref="R18:T20 R29:T36 S21:T28 AD21:AD28 AB18:AB35 AK6:AL14 N6:N14">
    <cfRule type="expression" dxfId="456" priority="200">
      <formula>$M6="API clay"</formula>
    </cfRule>
  </conditionalFormatting>
  <conditionalFormatting sqref="U18:W36 AM6:AN14 N6:P14 AC6:AI13 AA6:AA14 U6:V14">
    <cfRule type="expression" dxfId="455" priority="197">
      <formula>$L6="Stiff clay w/o free water"</formula>
    </cfRule>
    <cfRule type="expression" dxfId="454" priority="199">
      <formula>$L6="API clay"</formula>
    </cfRule>
  </conditionalFormatting>
  <conditionalFormatting sqref="U18:Y36 AM6:AN14 N6:P14 AC6:AI13 AA6:AA14 U6:V14">
    <cfRule type="expression" dxfId="453" priority="198">
      <formula>$L6="Kirsch soft clay"</formula>
    </cfRule>
  </conditionalFormatting>
  <conditionalFormatting sqref="U18:Y36 AM6:AN14 N6:P14 AC6:AI13 AA6:AA14 U6:V14">
    <cfRule type="expression" dxfId="452" priority="196">
      <formula>$L6="Kirsch stiff clay"</formula>
    </cfRule>
  </conditionalFormatting>
  <conditionalFormatting sqref="W10:Y13 N6:N14 AM6:AO14 S10:T13 Q6:R14 Z6:Z15 AJ6:AJ15 AB6:AB15">
    <cfRule type="expression" dxfId="451" priority="195">
      <formula>$L6="Kirsch sand"</formula>
    </cfRule>
  </conditionalFormatting>
  <conditionalFormatting sqref="AC18:AI18 AC19:AD19 AI19 AM6:AN14 N6:N14">
    <cfRule type="expression" dxfId="450" priority="194">
      <formula>$L6="Modified Weak rock"</formula>
    </cfRule>
  </conditionalFormatting>
  <conditionalFormatting sqref="U18:V36 AM6:AN14 N6:P14 AC6:AI13 AA6:AA14 U6:V14">
    <cfRule type="expression" dxfId="449" priority="193">
      <formula>$L6="Reese stiff clay"</formula>
    </cfRule>
  </conditionalFormatting>
  <conditionalFormatting sqref="N18:N36 Q18:Q36 AM18:AN36">
    <cfRule type="expression" dxfId="448" priority="192">
      <formula>$L18="API sand"</formula>
    </cfRule>
  </conditionalFormatting>
  <conditionalFormatting sqref="N18:N36 AB36 AJ18:AL36 Z18:Z36">
    <cfRule type="expression" dxfId="447" priority="191">
      <formula>$M18="API sand"</formula>
    </cfRule>
  </conditionalFormatting>
  <conditionalFormatting sqref="Z36:AB36 AK18:AL36 N18:N36 Z18:AA35">
    <cfRule type="expression" dxfId="446" priority="190">
      <formula>$M18="API clay"</formula>
    </cfRule>
  </conditionalFormatting>
  <conditionalFormatting sqref="N18:P18 AM18:AN36 N29:P36 N19:N28 P19:P28">
    <cfRule type="expression" dxfId="445" priority="187">
      <formula>$L18="Stiff clay w/o free water"</formula>
    </cfRule>
    <cfRule type="expression" dxfId="444" priority="189">
      <formula>$L18="API clay"</formula>
    </cfRule>
  </conditionalFormatting>
  <conditionalFormatting sqref="N18:P18 AM18:AN36 N29:P36 N19:N28 P19:P28">
    <cfRule type="expression" dxfId="443" priority="188">
      <formula>$L18="Kirsch soft clay"</formula>
    </cfRule>
  </conditionalFormatting>
  <conditionalFormatting sqref="N18:P18 AM18:AN36 N29:P36 N19:N28 P19:P28">
    <cfRule type="expression" dxfId="442" priority="186">
      <formula>$L18="Kirsch stiff clay"</formula>
    </cfRule>
  </conditionalFormatting>
  <conditionalFormatting sqref="N18:N36 Q18:Q36 X18:Y36 AM18:AN36">
    <cfRule type="expression" dxfId="441" priority="185">
      <formula>$L18="Kirsch sand"</formula>
    </cfRule>
  </conditionalFormatting>
  <conditionalFormatting sqref="N18:N36 AM18:AN36 AC20:AD36 AI20:AI36">
    <cfRule type="expression" dxfId="440" priority="184">
      <formula>$L18="Modified Weak rock"</formula>
    </cfRule>
  </conditionalFormatting>
  <conditionalFormatting sqref="N18:P18 AM18:AN36 N29:P36 N19:N28 P19:P28">
    <cfRule type="expression" dxfId="439" priority="183">
      <formula>$L18="Reese stiff clay"</formula>
    </cfRule>
  </conditionalFormatting>
  <conditionalFormatting sqref="AM6:AN14 N6:P14 AC6:AI13 AA6:AA14 U6:V14">
    <cfRule type="expression" dxfId="438" priority="182">
      <formula>$L6="PISA clay"</formula>
    </cfRule>
  </conditionalFormatting>
  <conditionalFormatting sqref="AM6:AN14 N6:N14">
    <cfRule type="expression" dxfId="437" priority="181">
      <formula>$L6="PISA sand"</formula>
    </cfRule>
  </conditionalFormatting>
  <conditionalFormatting sqref="O19:O21">
    <cfRule type="expression" dxfId="436" priority="180">
      <formula>$L19="API sand"</formula>
    </cfRule>
  </conditionalFormatting>
  <conditionalFormatting sqref="O19:O21">
    <cfRule type="expression" dxfId="435" priority="179">
      <formula>$L19="Kirsch sand"</formula>
    </cfRule>
  </conditionalFormatting>
  <conditionalFormatting sqref="O22:O28">
    <cfRule type="expression" dxfId="434" priority="178">
      <formula>$L22="API sand"</formula>
    </cfRule>
  </conditionalFormatting>
  <conditionalFormatting sqref="O22:O28">
    <cfRule type="expression" dxfId="433" priority="177">
      <formula>$L22="Kirsch sand"</formula>
    </cfRule>
  </conditionalFormatting>
  <conditionalFormatting sqref="S6:T9 W6:Y9">
    <cfRule type="expression" dxfId="432" priority="176">
      <formula>$L6="API sand"</formula>
    </cfRule>
  </conditionalFormatting>
  <conditionalFormatting sqref="S6:T9 W6:Y9">
    <cfRule type="expression" dxfId="431" priority="175">
      <formula>$L6="Kirsch sand"</formula>
    </cfRule>
  </conditionalFormatting>
  <conditionalFormatting sqref="AE37:AH37">
    <cfRule type="expression" dxfId="430" priority="203">
      <formula>$L19="Modified Weak rock"</formula>
    </cfRule>
  </conditionalFormatting>
  <conditionalFormatting sqref="S14:T14 W14:Y14">
    <cfRule type="expression" dxfId="429" priority="174">
      <formula>$L14="API sand"</formula>
    </cfRule>
  </conditionalFormatting>
  <conditionalFormatting sqref="S14:T14 W14:Y14">
    <cfRule type="expression" dxfId="428" priority="173">
      <formula>$L14="Kirsch sand"</formula>
    </cfRule>
  </conditionalFormatting>
  <conditionalFormatting sqref="AD14:AI14">
    <cfRule type="expression" dxfId="427" priority="170">
      <formula>$L14="Stiff clay w/o free water"</formula>
    </cfRule>
    <cfRule type="expression" dxfId="426" priority="172">
      <formula>$L14="API clay"</formula>
    </cfRule>
  </conditionalFormatting>
  <conditionalFormatting sqref="AD14:AI14">
    <cfRule type="expression" dxfId="425" priority="171">
      <formula>$L14="Kirsch soft clay"</formula>
    </cfRule>
  </conditionalFormatting>
  <conditionalFormatting sqref="AD14:AI14">
    <cfRule type="expression" dxfId="424" priority="169">
      <formula>$L14="Kirsch stiff clay"</formula>
    </cfRule>
  </conditionalFormatting>
  <conditionalFormatting sqref="AD14:AI14">
    <cfRule type="expression" dxfId="423" priority="168">
      <formula>$L14="Reese stiff clay"</formula>
    </cfRule>
  </conditionalFormatting>
  <conditionalFormatting sqref="AD14:AI14">
    <cfRule type="expression" dxfId="422" priority="167">
      <formula>$L14="PISA clay"</formula>
    </cfRule>
  </conditionalFormatting>
  <conditionalFormatting sqref="AM15:AN15">
    <cfRule type="expression" dxfId="421" priority="166">
      <formula>$L15="API sand"</formula>
    </cfRule>
  </conditionalFormatting>
  <conditionalFormatting sqref="AK15:AL15">
    <cfRule type="expression" dxfId="420" priority="165">
      <formula>$M15="API sand"</formula>
    </cfRule>
  </conditionalFormatting>
  <conditionalFormatting sqref="AK15:AL15">
    <cfRule type="expression" dxfId="419" priority="164">
      <formula>$M15="API clay"</formula>
    </cfRule>
  </conditionalFormatting>
  <conditionalFormatting sqref="AM15:AN15">
    <cfRule type="expression" dxfId="418" priority="161">
      <formula>$L15="Stiff clay w/o free water"</formula>
    </cfRule>
    <cfRule type="expression" dxfId="417" priority="163">
      <formula>$L15="API clay"</formula>
    </cfRule>
  </conditionalFormatting>
  <conditionalFormatting sqref="AM15:AN15">
    <cfRule type="expression" dxfId="416" priority="162">
      <formula>$L15="Kirsch soft clay"</formula>
    </cfRule>
  </conditionalFormatting>
  <conditionalFormatting sqref="AM15:AN15">
    <cfRule type="expression" dxfId="415" priority="160">
      <formula>$L15="Kirsch stiff clay"</formula>
    </cfRule>
  </conditionalFormatting>
  <conditionalFormatting sqref="AM15:AN15">
    <cfRule type="expression" dxfId="414" priority="159">
      <formula>$L15="Kirsch sand"</formula>
    </cfRule>
  </conditionalFormatting>
  <conditionalFormatting sqref="AM15:AN15">
    <cfRule type="expression" dxfId="413" priority="158">
      <formula>$L15="Modified Weak rock"</formula>
    </cfRule>
  </conditionalFormatting>
  <conditionalFormatting sqref="AM15:AN15">
    <cfRule type="expression" dxfId="412" priority="157">
      <formula>$L15="Reese stiff clay"</formula>
    </cfRule>
  </conditionalFormatting>
  <conditionalFormatting sqref="AM15:AN15">
    <cfRule type="expression" dxfId="411" priority="156">
      <formula>$L15="PISA clay"</formula>
    </cfRule>
  </conditionalFormatting>
  <conditionalFormatting sqref="AM15:AN15">
    <cfRule type="expression" dxfId="410" priority="155">
      <formula>$L15="PISA sand"</formula>
    </cfRule>
  </conditionalFormatting>
  <conditionalFormatting sqref="N15 Q15 S15:T15 W15 Y15">
    <cfRule type="expression" dxfId="409" priority="154">
      <formula>$L15="API sand"</formula>
    </cfRule>
  </conditionalFormatting>
  <conditionalFormatting sqref="N15">
    <cfRule type="expression" dxfId="408" priority="153">
      <formula>$M15="API sand"</formula>
    </cfRule>
  </conditionalFormatting>
  <conditionalFormatting sqref="N15">
    <cfRule type="expression" dxfId="407" priority="152">
      <formula>$M15="API clay"</formula>
    </cfRule>
  </conditionalFormatting>
  <conditionalFormatting sqref="N15:P15">
    <cfRule type="expression" dxfId="406" priority="149">
      <formula>$L15="Stiff clay w/o free water"</formula>
    </cfRule>
    <cfRule type="expression" dxfId="405" priority="151">
      <formula>$L15="API clay"</formula>
    </cfRule>
  </conditionalFormatting>
  <conditionalFormatting sqref="N15:P15">
    <cfRule type="expression" dxfId="404" priority="150">
      <formula>$L15="Kirsch soft clay"</formula>
    </cfRule>
  </conditionalFormatting>
  <conditionalFormatting sqref="N15:P15">
    <cfRule type="expression" dxfId="403" priority="148">
      <formula>$L15="Kirsch stiff clay"</formula>
    </cfRule>
  </conditionalFormatting>
  <conditionalFormatting sqref="N15 Q15 S15:T15 W15 Y15">
    <cfRule type="expression" dxfId="402" priority="147">
      <formula>$L15="Kirsch sand"</formula>
    </cfRule>
  </conditionalFormatting>
  <conditionalFormatting sqref="N15">
    <cfRule type="expression" dxfId="401" priority="146">
      <formula>$L15="Modified Weak rock"</formula>
    </cfRule>
  </conditionalFormatting>
  <conditionalFormatting sqref="N15:P15">
    <cfRule type="expression" dxfId="400" priority="145">
      <formula>$L15="Reese stiff clay"</formula>
    </cfRule>
  </conditionalFormatting>
  <conditionalFormatting sqref="N15:P15">
    <cfRule type="expression" dxfId="399" priority="144">
      <formula>$L15="PISA clay"</formula>
    </cfRule>
  </conditionalFormatting>
  <conditionalFormatting sqref="N15">
    <cfRule type="expression" dxfId="398" priority="143">
      <formula>$L15="PISA sand"</formula>
    </cfRule>
  </conditionalFormatting>
  <conditionalFormatting sqref="R15">
    <cfRule type="expression" dxfId="397" priority="142">
      <formula>$L15="API sand"</formula>
    </cfRule>
  </conditionalFormatting>
  <conditionalFormatting sqref="R15">
    <cfRule type="expression" dxfId="396" priority="141">
      <formula>$L15="Kirsch sand"</formula>
    </cfRule>
  </conditionalFormatting>
  <conditionalFormatting sqref="AD15:AI15">
    <cfRule type="expression" dxfId="395" priority="138">
      <formula>$L15="Stiff clay w/o free water"</formula>
    </cfRule>
    <cfRule type="expression" dxfId="394" priority="140">
      <formula>$L15="API clay"</formula>
    </cfRule>
  </conditionalFormatting>
  <conditionalFormatting sqref="AD15:AI15">
    <cfRule type="expression" dxfId="393" priority="139">
      <formula>$L15="Kirsch soft clay"</formula>
    </cfRule>
  </conditionalFormatting>
  <conditionalFormatting sqref="AD15:AI15">
    <cfRule type="expression" dxfId="392" priority="137">
      <formula>$L15="Kirsch stiff clay"</formula>
    </cfRule>
  </conditionalFormatting>
  <conditionalFormatting sqref="AD15:AI15">
    <cfRule type="expression" dxfId="391" priority="136">
      <formula>$L15="Reese stiff clay"</formula>
    </cfRule>
  </conditionalFormatting>
  <conditionalFormatting sqref="AD15:AI15">
    <cfRule type="expression" dxfId="390" priority="135">
      <formula>$L15="PISA clay"</formula>
    </cfRule>
  </conditionalFormatting>
  <conditionalFormatting sqref="AA15">
    <cfRule type="expression" dxfId="389" priority="132">
      <formula>$L15="Stiff clay w/o free water"</formula>
    </cfRule>
    <cfRule type="expression" dxfId="388" priority="134">
      <formula>$L15="API clay"</formula>
    </cfRule>
  </conditionalFormatting>
  <conditionalFormatting sqref="AA15">
    <cfRule type="expression" dxfId="387" priority="133">
      <formula>$L15="Kirsch soft clay"</formula>
    </cfRule>
  </conditionalFormatting>
  <conditionalFormatting sqref="AA15">
    <cfRule type="expression" dxfId="386" priority="131">
      <formula>$L15="Kirsch stiff clay"</formula>
    </cfRule>
  </conditionalFormatting>
  <conditionalFormatting sqref="AA15">
    <cfRule type="expression" dxfId="385" priority="130">
      <formula>$L15="Reese stiff clay"</formula>
    </cfRule>
  </conditionalFormatting>
  <conditionalFormatting sqref="AA15">
    <cfRule type="expression" dxfId="384" priority="129">
      <formula>$L15="PISA clay"</formula>
    </cfRule>
  </conditionalFormatting>
  <conditionalFormatting sqref="AC15">
    <cfRule type="expression" dxfId="383" priority="126">
      <formula>$L15="Stiff clay w/o free water"</formula>
    </cfRule>
    <cfRule type="expression" dxfId="382" priority="128">
      <formula>$L15="API clay"</formula>
    </cfRule>
  </conditionalFormatting>
  <conditionalFormatting sqref="AC15">
    <cfRule type="expression" dxfId="381" priority="127">
      <formula>$L15="Kirsch soft clay"</formula>
    </cfRule>
  </conditionalFormatting>
  <conditionalFormatting sqref="AC15">
    <cfRule type="expression" dxfId="380" priority="125">
      <formula>$L15="Kirsch stiff clay"</formula>
    </cfRule>
  </conditionalFormatting>
  <conditionalFormatting sqref="AC15">
    <cfRule type="expression" dxfId="379" priority="124">
      <formula>$L15="Reese stiff clay"</formula>
    </cfRule>
  </conditionalFormatting>
  <conditionalFormatting sqref="AC15">
    <cfRule type="expression" dxfId="378" priority="123">
      <formula>$L15="PISA clay"</formula>
    </cfRule>
  </conditionalFormatting>
  <conditionalFormatting sqref="X15">
    <cfRule type="expression" dxfId="377" priority="122">
      <formula>$L15="API sand"</formula>
    </cfRule>
  </conditionalFormatting>
  <conditionalFormatting sqref="X15">
    <cfRule type="expression" dxfId="376" priority="121">
      <formula>$L15="Kirsch sand"</formula>
    </cfRule>
  </conditionalFormatting>
  <conditionalFormatting sqref="AM16:AN16">
    <cfRule type="expression" dxfId="375" priority="120">
      <formula>$L16="API sand"</formula>
    </cfRule>
  </conditionalFormatting>
  <conditionalFormatting sqref="AK16:AL16">
    <cfRule type="expression" dxfId="374" priority="119">
      <formula>$M16="API sand"</formula>
    </cfRule>
  </conditionalFormatting>
  <conditionalFormatting sqref="AK16:AL16">
    <cfRule type="expression" dxfId="373" priority="118">
      <formula>$M16="API clay"</formula>
    </cfRule>
  </conditionalFormatting>
  <conditionalFormatting sqref="AM16:AN16">
    <cfRule type="expression" dxfId="372" priority="115">
      <formula>$L16="Stiff clay w/o free water"</formula>
    </cfRule>
    <cfRule type="expression" dxfId="371" priority="117">
      <formula>$L16="API clay"</formula>
    </cfRule>
  </conditionalFormatting>
  <conditionalFormatting sqref="AM16:AN16">
    <cfRule type="expression" dxfId="370" priority="116">
      <formula>$L16="Kirsch soft clay"</formula>
    </cfRule>
  </conditionalFormatting>
  <conditionalFormatting sqref="AM16:AN16">
    <cfRule type="expression" dxfId="369" priority="114">
      <formula>$L16="Kirsch stiff clay"</formula>
    </cfRule>
  </conditionalFormatting>
  <conditionalFormatting sqref="AM16:AN16">
    <cfRule type="expression" dxfId="368" priority="113">
      <formula>$L16="Kirsch sand"</formula>
    </cfRule>
  </conditionalFormatting>
  <conditionalFormatting sqref="AM16:AN16">
    <cfRule type="expression" dxfId="367" priority="112">
      <formula>$L16="Modified Weak rock"</formula>
    </cfRule>
  </conditionalFormatting>
  <conditionalFormatting sqref="AM16:AN16">
    <cfRule type="expression" dxfId="366" priority="111">
      <formula>$L16="Reese stiff clay"</formula>
    </cfRule>
  </conditionalFormatting>
  <conditionalFormatting sqref="AM16:AN16">
    <cfRule type="expression" dxfId="365" priority="110">
      <formula>$L16="PISA clay"</formula>
    </cfRule>
  </conditionalFormatting>
  <conditionalFormatting sqref="AM16:AN16">
    <cfRule type="expression" dxfId="364" priority="109">
      <formula>$L16="PISA sand"</formula>
    </cfRule>
  </conditionalFormatting>
  <conditionalFormatting sqref="N16 Q16 S16:T16 W16:Y16">
    <cfRule type="expression" dxfId="363" priority="108">
      <formula>$L16="API sand"</formula>
    </cfRule>
  </conditionalFormatting>
  <conditionalFormatting sqref="N16">
    <cfRule type="expression" dxfId="362" priority="107">
      <formula>$M16="API sand"</formula>
    </cfRule>
  </conditionalFormatting>
  <conditionalFormatting sqref="N16">
    <cfRule type="expression" dxfId="361" priority="106">
      <formula>$M16="API clay"</formula>
    </cfRule>
  </conditionalFormatting>
  <conditionalFormatting sqref="N16:P16">
    <cfRule type="expression" dxfId="360" priority="103">
      <formula>$L16="Stiff clay w/o free water"</formula>
    </cfRule>
    <cfRule type="expression" dxfId="359" priority="105">
      <formula>$L16="API clay"</formula>
    </cfRule>
  </conditionalFormatting>
  <conditionalFormatting sqref="N16:P16">
    <cfRule type="expression" dxfId="358" priority="104">
      <formula>$L16="Kirsch soft clay"</formula>
    </cfRule>
  </conditionalFormatting>
  <conditionalFormatting sqref="N16:P16">
    <cfRule type="expression" dxfId="357" priority="102">
      <formula>$L16="Kirsch stiff clay"</formula>
    </cfRule>
  </conditionalFormatting>
  <conditionalFormatting sqref="N16 Q16 S16:T16 W16:Y16">
    <cfRule type="expression" dxfId="356" priority="101">
      <formula>$L16="Kirsch sand"</formula>
    </cfRule>
  </conditionalFormatting>
  <conditionalFormatting sqref="N16">
    <cfRule type="expression" dxfId="355" priority="100">
      <formula>$L16="Modified Weak rock"</formula>
    </cfRule>
  </conditionalFormatting>
  <conditionalFormatting sqref="N16:P16">
    <cfRule type="expression" dxfId="354" priority="99">
      <formula>$L16="Reese stiff clay"</formula>
    </cfRule>
  </conditionalFormatting>
  <conditionalFormatting sqref="N16:P16">
    <cfRule type="expression" dxfId="353" priority="98">
      <formula>$L16="PISA clay"</formula>
    </cfRule>
  </conditionalFormatting>
  <conditionalFormatting sqref="N16">
    <cfRule type="expression" dxfId="352" priority="97">
      <formula>$L16="PISA sand"</formula>
    </cfRule>
  </conditionalFormatting>
  <conditionalFormatting sqref="R16">
    <cfRule type="expression" dxfId="351" priority="96">
      <formula>$L16="API sand"</formula>
    </cfRule>
  </conditionalFormatting>
  <conditionalFormatting sqref="R16">
    <cfRule type="expression" dxfId="350" priority="95">
      <formula>$L16="Kirsch sand"</formula>
    </cfRule>
  </conditionalFormatting>
  <conditionalFormatting sqref="AC16:AI16">
    <cfRule type="expression" dxfId="349" priority="92">
      <formula>$L16="Stiff clay w/o free water"</formula>
    </cfRule>
    <cfRule type="expression" dxfId="348" priority="94">
      <formula>$L16="API clay"</formula>
    </cfRule>
  </conditionalFormatting>
  <conditionalFormatting sqref="AC16:AI16">
    <cfRule type="expression" dxfId="347" priority="93">
      <formula>$L16="Kirsch soft clay"</formula>
    </cfRule>
  </conditionalFormatting>
  <conditionalFormatting sqref="AC16:AI16">
    <cfRule type="expression" dxfId="346" priority="91">
      <formula>$L16="Kirsch stiff clay"</formula>
    </cfRule>
  </conditionalFormatting>
  <conditionalFormatting sqref="AC16:AI16">
    <cfRule type="expression" dxfId="345" priority="90">
      <formula>$L16="Reese stiff clay"</formula>
    </cfRule>
  </conditionalFormatting>
  <conditionalFormatting sqref="AC16:AI16">
    <cfRule type="expression" dxfId="344" priority="89">
      <formula>$L16="PISA clay"</formula>
    </cfRule>
  </conditionalFormatting>
  <conditionalFormatting sqref="AA16">
    <cfRule type="expression" dxfId="343" priority="86">
      <formula>$L16="Stiff clay w/o free water"</formula>
    </cfRule>
    <cfRule type="expression" dxfId="342" priority="88">
      <formula>$L16="API clay"</formula>
    </cfRule>
  </conditionalFormatting>
  <conditionalFormatting sqref="AA16">
    <cfRule type="expression" dxfId="341" priority="87">
      <formula>$L16="Kirsch soft clay"</formula>
    </cfRule>
  </conditionalFormatting>
  <conditionalFormatting sqref="AA16">
    <cfRule type="expression" dxfId="340" priority="85">
      <formula>$L16="Kirsch stiff clay"</formula>
    </cfRule>
  </conditionalFormatting>
  <conditionalFormatting sqref="AA16">
    <cfRule type="expression" dxfId="339" priority="84">
      <formula>$L16="Reese stiff clay"</formula>
    </cfRule>
  </conditionalFormatting>
  <conditionalFormatting sqref="AA16">
    <cfRule type="expression" dxfId="338" priority="83">
      <formula>$L16="PISA clay"</formula>
    </cfRule>
  </conditionalFormatting>
  <conditionalFormatting sqref="AM17:AN17">
    <cfRule type="expression" dxfId="337" priority="82">
      <formula>$L17="API sand"</formula>
    </cfRule>
  </conditionalFormatting>
  <conditionalFormatting sqref="AK17:AL17">
    <cfRule type="expression" dxfId="336" priority="81">
      <formula>$M17="API sand"</formula>
    </cfRule>
  </conditionalFormatting>
  <conditionalFormatting sqref="AK17:AL17">
    <cfRule type="expression" dxfId="335" priority="80">
      <formula>$M17="API clay"</formula>
    </cfRule>
  </conditionalFormatting>
  <conditionalFormatting sqref="AM17:AN17">
    <cfRule type="expression" dxfId="334" priority="77">
      <formula>$L17="Stiff clay w/o free water"</formula>
    </cfRule>
    <cfRule type="expression" dxfId="333" priority="79">
      <formula>$L17="API clay"</formula>
    </cfRule>
  </conditionalFormatting>
  <conditionalFormatting sqref="AM17:AN17">
    <cfRule type="expression" dxfId="332" priority="78">
      <formula>$L17="Kirsch soft clay"</formula>
    </cfRule>
  </conditionalFormatting>
  <conditionalFormatting sqref="AM17:AN17">
    <cfRule type="expression" dxfId="331" priority="76">
      <formula>$L17="Kirsch stiff clay"</formula>
    </cfRule>
  </conditionalFormatting>
  <conditionalFormatting sqref="AM17:AN17">
    <cfRule type="expression" dxfId="330" priority="75">
      <formula>$L17="Kirsch sand"</formula>
    </cfRule>
  </conditionalFormatting>
  <conditionalFormatting sqref="AM17:AN17">
    <cfRule type="expression" dxfId="329" priority="74">
      <formula>$L17="Modified Weak rock"</formula>
    </cfRule>
  </conditionalFormatting>
  <conditionalFormatting sqref="AM17:AN17">
    <cfRule type="expression" dxfId="328" priority="73">
      <formula>$L17="Reese stiff clay"</formula>
    </cfRule>
  </conditionalFormatting>
  <conditionalFormatting sqref="AM17:AN17">
    <cfRule type="expression" dxfId="327" priority="72">
      <formula>$L17="PISA clay"</formula>
    </cfRule>
  </conditionalFormatting>
  <conditionalFormatting sqref="AM17:AN17">
    <cfRule type="expression" dxfId="326" priority="71">
      <formula>$L17="PISA sand"</formula>
    </cfRule>
  </conditionalFormatting>
  <conditionalFormatting sqref="N17 Q17 S17:T17 W17 Y17">
    <cfRule type="expression" dxfId="325" priority="70">
      <formula>$L17="API sand"</formula>
    </cfRule>
  </conditionalFormatting>
  <conditionalFormatting sqref="N17">
    <cfRule type="expression" dxfId="324" priority="69">
      <formula>$M17="API sand"</formula>
    </cfRule>
  </conditionalFormatting>
  <conditionalFormatting sqref="N17">
    <cfRule type="expression" dxfId="323" priority="68">
      <formula>$M17="API clay"</formula>
    </cfRule>
  </conditionalFormatting>
  <conditionalFormatting sqref="N17:P17">
    <cfRule type="expression" dxfId="322" priority="65">
      <formula>$L17="Stiff clay w/o free water"</formula>
    </cfRule>
    <cfRule type="expression" dxfId="321" priority="67">
      <formula>$L17="API clay"</formula>
    </cfRule>
  </conditionalFormatting>
  <conditionalFormatting sqref="N17:P17">
    <cfRule type="expression" dxfId="320" priority="66">
      <formula>$L17="Kirsch soft clay"</formula>
    </cfRule>
  </conditionalFormatting>
  <conditionalFormatting sqref="N17:P17">
    <cfRule type="expression" dxfId="319" priority="64">
      <formula>$L17="Kirsch stiff clay"</formula>
    </cfRule>
  </conditionalFormatting>
  <conditionalFormatting sqref="N17 Q17 S17:T17 W17 Y17">
    <cfRule type="expression" dxfId="318" priority="63">
      <formula>$L17="Kirsch sand"</formula>
    </cfRule>
  </conditionalFormatting>
  <conditionalFormatting sqref="N17">
    <cfRule type="expression" dxfId="317" priority="62">
      <formula>$L17="Modified Weak rock"</formula>
    </cfRule>
  </conditionalFormatting>
  <conditionalFormatting sqref="N17:P17">
    <cfRule type="expression" dxfId="316" priority="61">
      <formula>$L17="Reese stiff clay"</formula>
    </cfRule>
  </conditionalFormatting>
  <conditionalFormatting sqref="N17:P17">
    <cfRule type="expression" dxfId="315" priority="60">
      <formula>$L17="PISA clay"</formula>
    </cfRule>
  </conditionalFormatting>
  <conditionalFormatting sqref="N17">
    <cfRule type="expression" dxfId="314" priority="59">
      <formula>$L17="PISA sand"</formula>
    </cfRule>
  </conditionalFormatting>
  <conditionalFormatting sqref="R17">
    <cfRule type="expression" dxfId="313" priority="58">
      <formula>$L17="API sand"</formula>
    </cfRule>
  </conditionalFormatting>
  <conditionalFormatting sqref="R17">
    <cfRule type="expression" dxfId="312" priority="57">
      <formula>$L17="Kirsch sand"</formula>
    </cfRule>
  </conditionalFormatting>
  <conditionalFormatting sqref="AD17:AI17">
    <cfRule type="expression" dxfId="311" priority="54">
      <formula>$L17="Stiff clay w/o free water"</formula>
    </cfRule>
    <cfRule type="expression" dxfId="310" priority="56">
      <formula>$L17="API clay"</formula>
    </cfRule>
  </conditionalFormatting>
  <conditionalFormatting sqref="AD17:AI17">
    <cfRule type="expression" dxfId="309" priority="55">
      <formula>$L17="Kirsch soft clay"</formula>
    </cfRule>
  </conditionalFormatting>
  <conditionalFormatting sqref="AD17:AI17">
    <cfRule type="expression" dxfId="308" priority="53">
      <formula>$L17="Kirsch stiff clay"</formula>
    </cfRule>
  </conditionalFormatting>
  <conditionalFormatting sqref="AD17:AI17">
    <cfRule type="expression" dxfId="307" priority="52">
      <formula>$L17="Reese stiff clay"</formula>
    </cfRule>
  </conditionalFormatting>
  <conditionalFormatting sqref="AD17:AI17">
    <cfRule type="expression" dxfId="306" priority="51">
      <formula>$L17="PISA clay"</formula>
    </cfRule>
  </conditionalFormatting>
  <conditionalFormatting sqref="AA17">
    <cfRule type="expression" dxfId="305" priority="48">
      <formula>$L17="Stiff clay w/o free water"</formula>
    </cfRule>
    <cfRule type="expression" dxfId="304" priority="50">
      <formula>$L17="API clay"</formula>
    </cfRule>
  </conditionalFormatting>
  <conditionalFormatting sqref="AA17">
    <cfRule type="expression" dxfId="303" priority="49">
      <formula>$L17="Kirsch soft clay"</formula>
    </cfRule>
  </conditionalFormatting>
  <conditionalFormatting sqref="AA17">
    <cfRule type="expression" dxfId="302" priority="47">
      <formula>$L17="Kirsch stiff clay"</formula>
    </cfRule>
  </conditionalFormatting>
  <conditionalFormatting sqref="AA17">
    <cfRule type="expression" dxfId="301" priority="46">
      <formula>$L17="Reese stiff clay"</formula>
    </cfRule>
  </conditionalFormatting>
  <conditionalFormatting sqref="AA17">
    <cfRule type="expression" dxfId="300" priority="45">
      <formula>$L17="PISA clay"</formula>
    </cfRule>
  </conditionalFormatting>
  <conditionalFormatting sqref="AC17">
    <cfRule type="expression" dxfId="299" priority="42">
      <formula>$L17="Stiff clay w/o free water"</formula>
    </cfRule>
    <cfRule type="expression" dxfId="298" priority="44">
      <formula>$L17="API clay"</formula>
    </cfRule>
  </conditionalFormatting>
  <conditionalFormatting sqref="AC17">
    <cfRule type="expression" dxfId="297" priority="43">
      <formula>$L17="Kirsch soft clay"</formula>
    </cfRule>
  </conditionalFormatting>
  <conditionalFormatting sqref="AC17">
    <cfRule type="expression" dxfId="296" priority="41">
      <formula>$L17="Kirsch stiff clay"</formula>
    </cfRule>
  </conditionalFormatting>
  <conditionalFormatting sqref="AC17">
    <cfRule type="expression" dxfId="295" priority="40">
      <formula>$L17="Reese stiff clay"</formula>
    </cfRule>
  </conditionalFormatting>
  <conditionalFormatting sqref="AC17">
    <cfRule type="expression" dxfId="294" priority="39">
      <formula>$L17="PISA clay"</formula>
    </cfRule>
  </conditionalFormatting>
  <conditionalFormatting sqref="X17">
    <cfRule type="expression" dxfId="293" priority="38">
      <formula>$L17="API sand"</formula>
    </cfRule>
  </conditionalFormatting>
  <conditionalFormatting sqref="X17">
    <cfRule type="expression" dxfId="292" priority="37">
      <formula>$L17="Kirsch sand"</formula>
    </cfRule>
  </conditionalFormatting>
  <conditionalFormatting sqref="Z16:Z17">
    <cfRule type="expression" dxfId="291" priority="36">
      <formula>$L16="API sand"</formula>
    </cfRule>
  </conditionalFormatting>
  <conditionalFormatting sqref="Z16:Z17">
    <cfRule type="expression" dxfId="290" priority="35">
      <formula>$L16="Kirsch sand"</formula>
    </cfRule>
  </conditionalFormatting>
  <conditionalFormatting sqref="AB16:AB17">
    <cfRule type="expression" dxfId="289" priority="34">
      <formula>$L16="API sand"</formula>
    </cfRule>
  </conditionalFormatting>
  <conditionalFormatting sqref="AB16:AB17">
    <cfRule type="expression" dxfId="288" priority="33">
      <formula>$L16="Kirsch sand"</formula>
    </cfRule>
  </conditionalFormatting>
  <conditionalFormatting sqref="AJ16:AJ17">
    <cfRule type="expression" dxfId="287" priority="32">
      <formula>$L16="API sand"</formula>
    </cfRule>
  </conditionalFormatting>
  <conditionalFormatting sqref="AJ16:AJ17">
    <cfRule type="expression" dxfId="286" priority="31">
      <formula>$L16="Kirsch sand"</formula>
    </cfRule>
  </conditionalFormatting>
  <conditionalFormatting sqref="U15:V15">
    <cfRule type="expression" dxfId="285" priority="28">
      <formula>$L15="Stiff clay w/o free water"</formula>
    </cfRule>
    <cfRule type="expression" dxfId="284" priority="30">
      <formula>$L15="API clay"</formula>
    </cfRule>
  </conditionalFormatting>
  <conditionalFormatting sqref="U15:V15">
    <cfRule type="expression" dxfId="283" priority="29">
      <formula>$L15="Kirsch soft clay"</formula>
    </cfRule>
  </conditionalFormatting>
  <conditionalFormatting sqref="U15:V15">
    <cfRule type="expression" dxfId="282" priority="27">
      <formula>$L15="Kirsch stiff clay"</formula>
    </cfRule>
  </conditionalFormatting>
  <conditionalFormatting sqref="U15:V15">
    <cfRule type="expression" dxfId="281" priority="26">
      <formula>$L15="Reese stiff clay"</formula>
    </cfRule>
  </conditionalFormatting>
  <conditionalFormatting sqref="U15:V15">
    <cfRule type="expression" dxfId="280" priority="25">
      <formula>$L15="PISA clay"</formula>
    </cfRule>
  </conditionalFormatting>
  <conditionalFormatting sqref="U16:V16">
    <cfRule type="expression" dxfId="279" priority="22">
      <formula>$L16="Stiff clay w/o free water"</formula>
    </cfRule>
    <cfRule type="expression" dxfId="278" priority="24">
      <formula>$L16="API clay"</formula>
    </cfRule>
  </conditionalFormatting>
  <conditionalFormatting sqref="U16:V16">
    <cfRule type="expression" dxfId="277" priority="23">
      <formula>$L16="Kirsch soft clay"</formula>
    </cfRule>
  </conditionalFormatting>
  <conditionalFormatting sqref="U16:V16">
    <cfRule type="expression" dxfId="276" priority="21">
      <formula>$L16="Kirsch stiff clay"</formula>
    </cfRule>
  </conditionalFormatting>
  <conditionalFormatting sqref="U16:V16">
    <cfRule type="expression" dxfId="275" priority="20">
      <formula>$L16="Reese stiff clay"</formula>
    </cfRule>
  </conditionalFormatting>
  <conditionalFormatting sqref="U16:V16">
    <cfRule type="expression" dxfId="274" priority="19">
      <formula>$L16="PISA clay"</formula>
    </cfRule>
  </conditionalFormatting>
  <conditionalFormatting sqref="U17:V17">
    <cfRule type="expression" dxfId="273" priority="16">
      <formula>$L17="Stiff clay w/o free water"</formula>
    </cfRule>
    <cfRule type="expression" dxfId="272" priority="18">
      <formula>$L17="API clay"</formula>
    </cfRule>
  </conditionalFormatting>
  <conditionalFormatting sqref="U17:V17">
    <cfRule type="expression" dxfId="271" priority="17">
      <formula>$L17="Kirsch soft clay"</formula>
    </cfRule>
  </conditionalFormatting>
  <conditionalFormatting sqref="U17:V17">
    <cfRule type="expression" dxfId="270" priority="15">
      <formula>$L17="Kirsch stiff clay"</formula>
    </cfRule>
  </conditionalFormatting>
  <conditionalFormatting sqref="U17:V17">
    <cfRule type="expression" dxfId="269" priority="14">
      <formula>$L17="Reese stiff clay"</formula>
    </cfRule>
  </conditionalFormatting>
  <conditionalFormatting sqref="U17:V17">
    <cfRule type="expression" dxfId="268" priority="13">
      <formula>$L17="PISA clay"</formula>
    </cfRule>
  </conditionalFormatting>
  <conditionalFormatting sqref="AO15">
    <cfRule type="expression" dxfId="267" priority="12">
      <formula>$L15="API sand"</formula>
    </cfRule>
  </conditionalFormatting>
  <conditionalFormatting sqref="AO15">
    <cfRule type="expression" dxfId="266" priority="11">
      <formula>$L15="Kirsch sand"</formula>
    </cfRule>
  </conditionalFormatting>
  <conditionalFormatting sqref="AO16">
    <cfRule type="expression" dxfId="265" priority="10">
      <formula>$L16="API sand"</formula>
    </cfRule>
  </conditionalFormatting>
  <conditionalFormatting sqref="AO16">
    <cfRule type="expression" dxfId="264" priority="9">
      <formula>$L16="Kirsch sand"</formula>
    </cfRule>
  </conditionalFormatting>
  <conditionalFormatting sqref="AO17">
    <cfRule type="expression" dxfId="263" priority="8">
      <formula>$L17="API sand"</formula>
    </cfRule>
  </conditionalFormatting>
  <conditionalFormatting sqref="AO17">
    <cfRule type="expression" dxfId="262" priority="7">
      <formula>$L17="Kirsch sand"</formula>
    </cfRule>
  </conditionalFormatting>
  <conditionalFormatting sqref="AC14">
    <cfRule type="expression" dxfId="261" priority="4">
      <formula>$L14="Stiff clay w/o free water"</formula>
    </cfRule>
    <cfRule type="expression" dxfId="260" priority="6">
      <formula>$L14="API clay"</formula>
    </cfRule>
  </conditionalFormatting>
  <conditionalFormatting sqref="AC14">
    <cfRule type="expression" dxfId="259" priority="5">
      <formula>$L14="Kirsch soft clay"</formula>
    </cfRule>
  </conditionalFormatting>
  <conditionalFormatting sqref="AC14">
    <cfRule type="expression" dxfId="258" priority="3">
      <formula>$L14="Kirsch stiff clay"</formula>
    </cfRule>
  </conditionalFormatting>
  <conditionalFormatting sqref="AC14">
    <cfRule type="expression" dxfId="257" priority="2">
      <formula>$L14="Reese stiff clay"</formula>
    </cfRule>
  </conditionalFormatting>
  <conditionalFormatting sqref="AC14">
    <cfRule type="expression" dxfId="256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5"/>
      <c r="S3" s="95"/>
      <c r="T3" s="73"/>
      <c r="U3" s="95"/>
      <c r="V3" s="95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255" priority="202">
      <formula>$L6="API sand"</formula>
    </cfRule>
  </conditionalFormatting>
  <conditionalFormatting sqref="R18:S20 R29:S36 S21:S28 AD21:AD28 AB18:AB35 AK6:AL14 N6:N14">
    <cfRule type="expression" dxfId="254" priority="201">
      <formula>$M6="API sand"</formula>
    </cfRule>
  </conditionalFormatting>
  <conditionalFormatting sqref="R18:T20 R29:T36 S21:T28 AD21:AD28 AB18:AB35 AK6:AL14 N6:N14">
    <cfRule type="expression" dxfId="253" priority="200">
      <formula>$M6="API clay"</formula>
    </cfRule>
  </conditionalFormatting>
  <conditionalFormatting sqref="U18:W36 AM6:AN14 N6:P14 AC6:AI13 AA6:AA14 U6:V14">
    <cfRule type="expression" dxfId="252" priority="197">
      <formula>$L6="Stiff clay w/o free water"</formula>
    </cfRule>
    <cfRule type="expression" dxfId="251" priority="199">
      <formula>$L6="API clay"</formula>
    </cfRule>
  </conditionalFormatting>
  <conditionalFormatting sqref="U18:Y36 AM6:AN14 N6:P14 AC6:AI13 AA6:AA14 U6:V14">
    <cfRule type="expression" dxfId="250" priority="198">
      <formula>$L6="Kirsch soft clay"</formula>
    </cfRule>
  </conditionalFormatting>
  <conditionalFormatting sqref="U18:Y36 AM6:AN14 N6:P14 AC6:AI13 AA6:AA14 U6:V14">
    <cfRule type="expression" dxfId="249" priority="196">
      <formula>$L6="Kirsch stiff clay"</formula>
    </cfRule>
  </conditionalFormatting>
  <conditionalFormatting sqref="W10:Y13 N6:N14 AM6:AO14 S10:T13 Q6:R14 Z6:Z15 AJ6:AJ15 AB6:AB15">
    <cfRule type="expression" dxfId="248" priority="195">
      <formula>$L6="Kirsch sand"</formula>
    </cfRule>
  </conditionalFormatting>
  <conditionalFormatting sqref="AC18:AI18 AC19:AD19 AI19 AM6:AN14 N6:N14">
    <cfRule type="expression" dxfId="247" priority="194">
      <formula>$L6="Modified Weak rock"</formula>
    </cfRule>
  </conditionalFormatting>
  <conditionalFormatting sqref="U18:V36 AM6:AN14 N6:P14 AC6:AI13 AA6:AA14 U6:V14">
    <cfRule type="expression" dxfId="246" priority="193">
      <formula>$L6="Reese stiff clay"</formula>
    </cfRule>
  </conditionalFormatting>
  <conditionalFormatting sqref="N18:N36 Q18:Q36 AM18:AN36">
    <cfRule type="expression" dxfId="245" priority="192">
      <formula>$L18="API sand"</formula>
    </cfRule>
  </conditionalFormatting>
  <conditionalFormatting sqref="N18:N36 AB36 AJ18:AL36 Z18:Z36">
    <cfRule type="expression" dxfId="244" priority="191">
      <formula>$M18="API sand"</formula>
    </cfRule>
  </conditionalFormatting>
  <conditionalFormatting sqref="Z36:AB36 AK18:AL36 N18:N36 Z18:AA35">
    <cfRule type="expression" dxfId="243" priority="190">
      <formula>$M18="API clay"</formula>
    </cfRule>
  </conditionalFormatting>
  <conditionalFormatting sqref="N18:P18 AM18:AN36 N29:P36 N19:N28 P19:P28">
    <cfRule type="expression" dxfId="242" priority="187">
      <formula>$L18="Stiff clay w/o free water"</formula>
    </cfRule>
    <cfRule type="expression" dxfId="241" priority="189">
      <formula>$L18="API clay"</formula>
    </cfRule>
  </conditionalFormatting>
  <conditionalFormatting sqref="N18:P18 AM18:AN36 N29:P36 N19:N28 P19:P28">
    <cfRule type="expression" dxfId="240" priority="188">
      <formula>$L18="Kirsch soft clay"</formula>
    </cfRule>
  </conditionalFormatting>
  <conditionalFormatting sqref="N18:P18 AM18:AN36 N29:P36 N19:N28 P19:P28">
    <cfRule type="expression" dxfId="239" priority="186">
      <formula>$L18="Kirsch stiff clay"</formula>
    </cfRule>
  </conditionalFormatting>
  <conditionalFormatting sqref="N18:N36 Q18:Q36 X18:Y36 AM18:AN36">
    <cfRule type="expression" dxfId="238" priority="185">
      <formula>$L18="Kirsch sand"</formula>
    </cfRule>
  </conditionalFormatting>
  <conditionalFormatting sqref="N18:N36 AM18:AN36 AC20:AD36 AI20:AI36">
    <cfRule type="expression" dxfId="237" priority="184">
      <formula>$L18="Modified Weak rock"</formula>
    </cfRule>
  </conditionalFormatting>
  <conditionalFormatting sqref="N18:P18 AM18:AN36 N29:P36 N19:N28 P19:P28">
    <cfRule type="expression" dxfId="236" priority="183">
      <formula>$L18="Reese stiff clay"</formula>
    </cfRule>
  </conditionalFormatting>
  <conditionalFormatting sqref="AM6:AN14 N6:P14 AC6:AI13 AA6:AA14 U6:V14">
    <cfRule type="expression" dxfId="235" priority="182">
      <formula>$L6="PISA clay"</formula>
    </cfRule>
  </conditionalFormatting>
  <conditionalFormatting sqref="AM6:AN14 N6:N14">
    <cfRule type="expression" dxfId="234" priority="181">
      <formula>$L6="PISA sand"</formula>
    </cfRule>
  </conditionalFormatting>
  <conditionalFormatting sqref="O19:O21">
    <cfRule type="expression" dxfId="233" priority="180">
      <formula>$L19="API sand"</formula>
    </cfRule>
  </conditionalFormatting>
  <conditionalFormatting sqref="O19:O21">
    <cfRule type="expression" dxfId="232" priority="179">
      <formula>$L19="Kirsch sand"</formula>
    </cfRule>
  </conditionalFormatting>
  <conditionalFormatting sqref="O22:O28">
    <cfRule type="expression" dxfId="231" priority="178">
      <formula>$L22="API sand"</formula>
    </cfRule>
  </conditionalFormatting>
  <conditionalFormatting sqref="O22:O28">
    <cfRule type="expression" dxfId="230" priority="177">
      <formula>$L22="Kirsch sand"</formula>
    </cfRule>
  </conditionalFormatting>
  <conditionalFormatting sqref="S6:T9 W6:Y9">
    <cfRule type="expression" dxfId="229" priority="176">
      <formula>$L6="API sand"</formula>
    </cfRule>
  </conditionalFormatting>
  <conditionalFormatting sqref="S6:T9 W6:Y9">
    <cfRule type="expression" dxfId="228" priority="175">
      <formula>$L6="Kirsch sand"</formula>
    </cfRule>
  </conditionalFormatting>
  <conditionalFormatting sqref="AE37:AH37">
    <cfRule type="expression" dxfId="227" priority="203">
      <formula>$L19="Modified Weak rock"</formula>
    </cfRule>
  </conditionalFormatting>
  <conditionalFormatting sqref="S14:T14 W14:Y14">
    <cfRule type="expression" dxfId="226" priority="174">
      <formula>$L14="API sand"</formula>
    </cfRule>
  </conditionalFormatting>
  <conditionalFormatting sqref="S14:T14 W14:Y14">
    <cfRule type="expression" dxfId="225" priority="173">
      <formula>$L14="Kirsch sand"</formula>
    </cfRule>
  </conditionalFormatting>
  <conditionalFormatting sqref="AD14:AI14">
    <cfRule type="expression" dxfId="224" priority="170">
      <formula>$L14="Stiff clay w/o free water"</formula>
    </cfRule>
    <cfRule type="expression" dxfId="223" priority="172">
      <formula>$L14="API clay"</formula>
    </cfRule>
  </conditionalFormatting>
  <conditionalFormatting sqref="AD14:AI14">
    <cfRule type="expression" dxfId="222" priority="171">
      <formula>$L14="Kirsch soft clay"</formula>
    </cfRule>
  </conditionalFormatting>
  <conditionalFormatting sqref="AD14:AI14">
    <cfRule type="expression" dxfId="221" priority="169">
      <formula>$L14="Kirsch stiff clay"</formula>
    </cfRule>
  </conditionalFormatting>
  <conditionalFormatting sqref="AD14:AI14">
    <cfRule type="expression" dxfId="220" priority="168">
      <formula>$L14="Reese stiff clay"</formula>
    </cfRule>
  </conditionalFormatting>
  <conditionalFormatting sqref="AD14:AI14">
    <cfRule type="expression" dxfId="219" priority="167">
      <formula>$L14="PISA clay"</formula>
    </cfRule>
  </conditionalFormatting>
  <conditionalFormatting sqref="AM15:AN15">
    <cfRule type="expression" dxfId="218" priority="166">
      <formula>$L15="API sand"</formula>
    </cfRule>
  </conditionalFormatting>
  <conditionalFormatting sqref="AK15:AL15">
    <cfRule type="expression" dxfId="217" priority="165">
      <formula>$M15="API sand"</formula>
    </cfRule>
  </conditionalFormatting>
  <conditionalFormatting sqref="AK15:AL15">
    <cfRule type="expression" dxfId="216" priority="164">
      <formula>$M15="API clay"</formula>
    </cfRule>
  </conditionalFormatting>
  <conditionalFormatting sqref="AM15:AN15">
    <cfRule type="expression" dxfId="215" priority="161">
      <formula>$L15="Stiff clay w/o free water"</formula>
    </cfRule>
    <cfRule type="expression" dxfId="214" priority="163">
      <formula>$L15="API clay"</formula>
    </cfRule>
  </conditionalFormatting>
  <conditionalFormatting sqref="AM15:AN15">
    <cfRule type="expression" dxfId="213" priority="162">
      <formula>$L15="Kirsch soft clay"</formula>
    </cfRule>
  </conditionalFormatting>
  <conditionalFormatting sqref="AM15:AN15">
    <cfRule type="expression" dxfId="212" priority="160">
      <formula>$L15="Kirsch stiff clay"</formula>
    </cfRule>
  </conditionalFormatting>
  <conditionalFormatting sqref="AM15:AN15">
    <cfRule type="expression" dxfId="211" priority="159">
      <formula>$L15="Kirsch sand"</formula>
    </cfRule>
  </conditionalFormatting>
  <conditionalFormatting sqref="AM15:AN15">
    <cfRule type="expression" dxfId="210" priority="158">
      <formula>$L15="Modified Weak rock"</formula>
    </cfRule>
  </conditionalFormatting>
  <conditionalFormatting sqref="AM15:AN15">
    <cfRule type="expression" dxfId="209" priority="157">
      <formula>$L15="Reese stiff clay"</formula>
    </cfRule>
  </conditionalFormatting>
  <conditionalFormatting sqref="AM15:AN15">
    <cfRule type="expression" dxfId="208" priority="156">
      <formula>$L15="PISA clay"</formula>
    </cfRule>
  </conditionalFormatting>
  <conditionalFormatting sqref="AM15:AN15">
    <cfRule type="expression" dxfId="207" priority="155">
      <formula>$L15="PISA sand"</formula>
    </cfRule>
  </conditionalFormatting>
  <conditionalFormatting sqref="N15 Q15 S15:T15 W15 Y15">
    <cfRule type="expression" dxfId="206" priority="154">
      <formula>$L15="API sand"</formula>
    </cfRule>
  </conditionalFormatting>
  <conditionalFormatting sqref="N15">
    <cfRule type="expression" dxfId="205" priority="153">
      <formula>$M15="API sand"</formula>
    </cfRule>
  </conditionalFormatting>
  <conditionalFormatting sqref="N15">
    <cfRule type="expression" dxfId="204" priority="152">
      <formula>$M15="API clay"</formula>
    </cfRule>
  </conditionalFormatting>
  <conditionalFormatting sqref="N15:P15">
    <cfRule type="expression" dxfId="203" priority="149">
      <formula>$L15="Stiff clay w/o free water"</formula>
    </cfRule>
    <cfRule type="expression" dxfId="202" priority="151">
      <formula>$L15="API clay"</formula>
    </cfRule>
  </conditionalFormatting>
  <conditionalFormatting sqref="N15:P15">
    <cfRule type="expression" dxfId="201" priority="150">
      <formula>$L15="Kirsch soft clay"</formula>
    </cfRule>
  </conditionalFormatting>
  <conditionalFormatting sqref="N15:P15">
    <cfRule type="expression" dxfId="200" priority="148">
      <formula>$L15="Kirsch stiff clay"</formula>
    </cfRule>
  </conditionalFormatting>
  <conditionalFormatting sqref="N15 Q15 S15:T15 W15 Y15">
    <cfRule type="expression" dxfId="199" priority="147">
      <formula>$L15="Kirsch sand"</formula>
    </cfRule>
  </conditionalFormatting>
  <conditionalFormatting sqref="N15">
    <cfRule type="expression" dxfId="198" priority="146">
      <formula>$L15="Modified Weak rock"</formula>
    </cfRule>
  </conditionalFormatting>
  <conditionalFormatting sqref="N15:P15">
    <cfRule type="expression" dxfId="197" priority="145">
      <formula>$L15="Reese stiff clay"</formula>
    </cfRule>
  </conditionalFormatting>
  <conditionalFormatting sqref="N15:P15">
    <cfRule type="expression" dxfId="196" priority="144">
      <formula>$L15="PISA clay"</formula>
    </cfRule>
  </conditionalFormatting>
  <conditionalFormatting sqref="N15">
    <cfRule type="expression" dxfId="195" priority="143">
      <formula>$L15="PISA sand"</formula>
    </cfRule>
  </conditionalFormatting>
  <conditionalFormatting sqref="R15">
    <cfRule type="expression" dxfId="194" priority="142">
      <formula>$L15="API sand"</formula>
    </cfRule>
  </conditionalFormatting>
  <conditionalFormatting sqref="R15">
    <cfRule type="expression" dxfId="193" priority="141">
      <formula>$L15="Kirsch sand"</formula>
    </cfRule>
  </conditionalFormatting>
  <conditionalFormatting sqref="AD15:AI15">
    <cfRule type="expression" dxfId="192" priority="138">
      <formula>$L15="Stiff clay w/o free water"</formula>
    </cfRule>
    <cfRule type="expression" dxfId="191" priority="140">
      <formula>$L15="API clay"</formula>
    </cfRule>
  </conditionalFormatting>
  <conditionalFormatting sqref="AD15:AI15">
    <cfRule type="expression" dxfId="190" priority="139">
      <formula>$L15="Kirsch soft clay"</formula>
    </cfRule>
  </conditionalFormatting>
  <conditionalFormatting sqref="AD15:AI15">
    <cfRule type="expression" dxfId="189" priority="137">
      <formula>$L15="Kirsch stiff clay"</formula>
    </cfRule>
  </conditionalFormatting>
  <conditionalFormatting sqref="AD15:AI15">
    <cfRule type="expression" dxfId="188" priority="136">
      <formula>$L15="Reese stiff clay"</formula>
    </cfRule>
  </conditionalFormatting>
  <conditionalFormatting sqref="AD15:AI15">
    <cfRule type="expression" dxfId="187" priority="135">
      <formula>$L15="PISA clay"</formula>
    </cfRule>
  </conditionalFormatting>
  <conditionalFormatting sqref="AA15">
    <cfRule type="expression" dxfId="186" priority="132">
      <formula>$L15="Stiff clay w/o free water"</formula>
    </cfRule>
    <cfRule type="expression" dxfId="185" priority="134">
      <formula>$L15="API clay"</formula>
    </cfRule>
  </conditionalFormatting>
  <conditionalFormatting sqref="AA15">
    <cfRule type="expression" dxfId="184" priority="133">
      <formula>$L15="Kirsch soft clay"</formula>
    </cfRule>
  </conditionalFormatting>
  <conditionalFormatting sqref="AA15">
    <cfRule type="expression" dxfId="183" priority="131">
      <formula>$L15="Kirsch stiff clay"</formula>
    </cfRule>
  </conditionalFormatting>
  <conditionalFormatting sqref="AA15">
    <cfRule type="expression" dxfId="182" priority="130">
      <formula>$L15="Reese stiff clay"</formula>
    </cfRule>
  </conditionalFormatting>
  <conditionalFormatting sqref="AA15">
    <cfRule type="expression" dxfId="181" priority="129">
      <formula>$L15="PISA clay"</formula>
    </cfRule>
  </conditionalFormatting>
  <conditionalFormatting sqref="AC15">
    <cfRule type="expression" dxfId="180" priority="126">
      <formula>$L15="Stiff clay w/o free water"</formula>
    </cfRule>
    <cfRule type="expression" dxfId="179" priority="128">
      <formula>$L15="API clay"</formula>
    </cfRule>
  </conditionalFormatting>
  <conditionalFormatting sqref="AC15">
    <cfRule type="expression" dxfId="178" priority="127">
      <formula>$L15="Kirsch soft clay"</formula>
    </cfRule>
  </conditionalFormatting>
  <conditionalFormatting sqref="AC15">
    <cfRule type="expression" dxfId="177" priority="125">
      <formula>$L15="Kirsch stiff clay"</formula>
    </cfRule>
  </conditionalFormatting>
  <conditionalFormatting sqref="AC15">
    <cfRule type="expression" dxfId="176" priority="124">
      <formula>$L15="Reese stiff clay"</formula>
    </cfRule>
  </conditionalFormatting>
  <conditionalFormatting sqref="AC15">
    <cfRule type="expression" dxfId="175" priority="123">
      <formula>$L15="PISA clay"</formula>
    </cfRule>
  </conditionalFormatting>
  <conditionalFormatting sqref="X15">
    <cfRule type="expression" dxfId="174" priority="122">
      <formula>$L15="API sand"</formula>
    </cfRule>
  </conditionalFormatting>
  <conditionalFormatting sqref="X15">
    <cfRule type="expression" dxfId="173" priority="121">
      <formula>$L15="Kirsch sand"</formula>
    </cfRule>
  </conditionalFormatting>
  <conditionalFormatting sqref="AM16:AN16">
    <cfRule type="expression" dxfId="172" priority="120">
      <formula>$L16="API sand"</formula>
    </cfRule>
  </conditionalFormatting>
  <conditionalFormatting sqref="AK16:AL16">
    <cfRule type="expression" dxfId="171" priority="119">
      <formula>$M16="API sand"</formula>
    </cfRule>
  </conditionalFormatting>
  <conditionalFormatting sqref="AK16:AL16">
    <cfRule type="expression" dxfId="170" priority="118">
      <formula>$M16="API clay"</formula>
    </cfRule>
  </conditionalFormatting>
  <conditionalFormatting sqref="AM16:AN16">
    <cfRule type="expression" dxfId="169" priority="115">
      <formula>$L16="Stiff clay w/o free water"</formula>
    </cfRule>
    <cfRule type="expression" dxfId="168" priority="117">
      <formula>$L16="API clay"</formula>
    </cfRule>
  </conditionalFormatting>
  <conditionalFormatting sqref="AM16:AN16">
    <cfRule type="expression" dxfId="167" priority="116">
      <formula>$L16="Kirsch soft clay"</formula>
    </cfRule>
  </conditionalFormatting>
  <conditionalFormatting sqref="AM16:AN16">
    <cfRule type="expression" dxfId="166" priority="114">
      <formula>$L16="Kirsch stiff clay"</formula>
    </cfRule>
  </conditionalFormatting>
  <conditionalFormatting sqref="AM16:AN16">
    <cfRule type="expression" dxfId="165" priority="113">
      <formula>$L16="Kirsch sand"</formula>
    </cfRule>
  </conditionalFormatting>
  <conditionalFormatting sqref="AM16:AN16">
    <cfRule type="expression" dxfId="164" priority="112">
      <formula>$L16="Modified Weak rock"</formula>
    </cfRule>
  </conditionalFormatting>
  <conditionalFormatting sqref="AM16:AN16">
    <cfRule type="expression" dxfId="163" priority="111">
      <formula>$L16="Reese stiff clay"</formula>
    </cfRule>
  </conditionalFormatting>
  <conditionalFormatting sqref="AM16:AN16">
    <cfRule type="expression" dxfId="162" priority="110">
      <formula>$L16="PISA clay"</formula>
    </cfRule>
  </conditionalFormatting>
  <conditionalFormatting sqref="AM16:AN16">
    <cfRule type="expression" dxfId="161" priority="109">
      <formula>$L16="PISA sand"</formula>
    </cfRule>
  </conditionalFormatting>
  <conditionalFormatting sqref="N16 Q16 S16:T16 W16:Y16">
    <cfRule type="expression" dxfId="160" priority="108">
      <formula>$L16="API sand"</formula>
    </cfRule>
  </conditionalFormatting>
  <conditionalFormatting sqref="N16">
    <cfRule type="expression" dxfId="159" priority="107">
      <formula>$M16="API sand"</formula>
    </cfRule>
  </conditionalFormatting>
  <conditionalFormatting sqref="N16">
    <cfRule type="expression" dxfId="158" priority="106">
      <formula>$M16="API clay"</formula>
    </cfRule>
  </conditionalFormatting>
  <conditionalFormatting sqref="N16:P16">
    <cfRule type="expression" dxfId="157" priority="103">
      <formula>$L16="Stiff clay w/o free water"</formula>
    </cfRule>
    <cfRule type="expression" dxfId="156" priority="105">
      <formula>$L16="API clay"</formula>
    </cfRule>
  </conditionalFormatting>
  <conditionalFormatting sqref="N16:P16">
    <cfRule type="expression" dxfId="155" priority="104">
      <formula>$L16="Kirsch soft clay"</formula>
    </cfRule>
  </conditionalFormatting>
  <conditionalFormatting sqref="N16:P16">
    <cfRule type="expression" dxfId="154" priority="102">
      <formula>$L16="Kirsch stiff clay"</formula>
    </cfRule>
  </conditionalFormatting>
  <conditionalFormatting sqref="N16 Q16 S16:T16 W16:Y16">
    <cfRule type="expression" dxfId="153" priority="101">
      <formula>$L16="Kirsch sand"</formula>
    </cfRule>
  </conditionalFormatting>
  <conditionalFormatting sqref="N16">
    <cfRule type="expression" dxfId="152" priority="100">
      <formula>$L16="Modified Weak rock"</formula>
    </cfRule>
  </conditionalFormatting>
  <conditionalFormatting sqref="N16:P16">
    <cfRule type="expression" dxfId="151" priority="99">
      <formula>$L16="Reese stiff clay"</formula>
    </cfRule>
  </conditionalFormatting>
  <conditionalFormatting sqref="N16:P16">
    <cfRule type="expression" dxfId="150" priority="98">
      <formula>$L16="PISA clay"</formula>
    </cfRule>
  </conditionalFormatting>
  <conditionalFormatting sqref="N16">
    <cfRule type="expression" dxfId="149" priority="97">
      <formula>$L16="PISA sand"</formula>
    </cfRule>
  </conditionalFormatting>
  <conditionalFormatting sqref="R16">
    <cfRule type="expression" dxfId="148" priority="96">
      <formula>$L16="API sand"</formula>
    </cfRule>
  </conditionalFormatting>
  <conditionalFormatting sqref="R16">
    <cfRule type="expression" dxfId="147" priority="95">
      <formula>$L16="Kirsch sand"</formula>
    </cfRule>
  </conditionalFormatting>
  <conditionalFormatting sqref="AC16:AI16">
    <cfRule type="expression" dxfId="146" priority="92">
      <formula>$L16="Stiff clay w/o free water"</formula>
    </cfRule>
    <cfRule type="expression" dxfId="145" priority="94">
      <formula>$L16="API clay"</formula>
    </cfRule>
  </conditionalFormatting>
  <conditionalFormatting sqref="AC16:AI16">
    <cfRule type="expression" dxfId="144" priority="93">
      <formula>$L16="Kirsch soft clay"</formula>
    </cfRule>
  </conditionalFormatting>
  <conditionalFormatting sqref="AC16:AI16">
    <cfRule type="expression" dxfId="143" priority="91">
      <formula>$L16="Kirsch stiff clay"</formula>
    </cfRule>
  </conditionalFormatting>
  <conditionalFormatting sqref="AC16:AI16">
    <cfRule type="expression" dxfId="142" priority="90">
      <formula>$L16="Reese stiff clay"</formula>
    </cfRule>
  </conditionalFormatting>
  <conditionalFormatting sqref="AC16:AI16">
    <cfRule type="expression" dxfId="141" priority="89">
      <formula>$L16="PISA clay"</formula>
    </cfRule>
  </conditionalFormatting>
  <conditionalFormatting sqref="AA16">
    <cfRule type="expression" dxfId="140" priority="86">
      <formula>$L16="Stiff clay w/o free water"</formula>
    </cfRule>
    <cfRule type="expression" dxfId="139" priority="88">
      <formula>$L16="API clay"</formula>
    </cfRule>
  </conditionalFormatting>
  <conditionalFormatting sqref="AA16">
    <cfRule type="expression" dxfId="138" priority="87">
      <formula>$L16="Kirsch soft clay"</formula>
    </cfRule>
  </conditionalFormatting>
  <conditionalFormatting sqref="AA16">
    <cfRule type="expression" dxfId="137" priority="85">
      <formula>$L16="Kirsch stiff clay"</formula>
    </cfRule>
  </conditionalFormatting>
  <conditionalFormatting sqref="AA16">
    <cfRule type="expression" dxfId="136" priority="84">
      <formula>$L16="Reese stiff clay"</formula>
    </cfRule>
  </conditionalFormatting>
  <conditionalFormatting sqref="AA16">
    <cfRule type="expression" dxfId="135" priority="83">
      <formula>$L16="PISA clay"</formula>
    </cfRule>
  </conditionalFormatting>
  <conditionalFormatting sqref="AM17:AN17">
    <cfRule type="expression" dxfId="134" priority="82">
      <formula>$L17="API sand"</formula>
    </cfRule>
  </conditionalFormatting>
  <conditionalFormatting sqref="AK17:AL17">
    <cfRule type="expression" dxfId="133" priority="81">
      <formula>$M17="API sand"</formula>
    </cfRule>
  </conditionalFormatting>
  <conditionalFormatting sqref="AK17:AL17">
    <cfRule type="expression" dxfId="132" priority="80">
      <formula>$M17="API clay"</formula>
    </cfRule>
  </conditionalFormatting>
  <conditionalFormatting sqref="AM17:AN17">
    <cfRule type="expression" dxfId="131" priority="77">
      <formula>$L17="Stiff clay w/o free water"</formula>
    </cfRule>
    <cfRule type="expression" dxfId="130" priority="79">
      <formula>$L17="API clay"</formula>
    </cfRule>
  </conditionalFormatting>
  <conditionalFormatting sqref="AM17:AN17">
    <cfRule type="expression" dxfId="129" priority="78">
      <formula>$L17="Kirsch soft clay"</formula>
    </cfRule>
  </conditionalFormatting>
  <conditionalFormatting sqref="AM17:AN17">
    <cfRule type="expression" dxfId="128" priority="76">
      <formula>$L17="Kirsch stiff clay"</formula>
    </cfRule>
  </conditionalFormatting>
  <conditionalFormatting sqref="AM17:AN17">
    <cfRule type="expression" dxfId="127" priority="75">
      <formula>$L17="Kirsch sand"</formula>
    </cfRule>
  </conditionalFormatting>
  <conditionalFormatting sqref="AM17:AN17">
    <cfRule type="expression" dxfId="126" priority="74">
      <formula>$L17="Modified Weak rock"</formula>
    </cfRule>
  </conditionalFormatting>
  <conditionalFormatting sqref="AM17:AN17">
    <cfRule type="expression" dxfId="125" priority="73">
      <formula>$L17="Reese stiff clay"</formula>
    </cfRule>
  </conditionalFormatting>
  <conditionalFormatting sqref="AM17:AN17">
    <cfRule type="expression" dxfId="124" priority="72">
      <formula>$L17="PISA clay"</formula>
    </cfRule>
  </conditionalFormatting>
  <conditionalFormatting sqref="AM17:AN17">
    <cfRule type="expression" dxfId="123" priority="71">
      <formula>$L17="PISA sand"</formula>
    </cfRule>
  </conditionalFormatting>
  <conditionalFormatting sqref="N17 Q17 S17:T17 W17 Y17">
    <cfRule type="expression" dxfId="122" priority="70">
      <formula>$L17="API sand"</formula>
    </cfRule>
  </conditionalFormatting>
  <conditionalFormatting sqref="N17">
    <cfRule type="expression" dxfId="121" priority="69">
      <formula>$M17="API sand"</formula>
    </cfRule>
  </conditionalFormatting>
  <conditionalFormatting sqref="N17">
    <cfRule type="expression" dxfId="120" priority="68">
      <formula>$M17="API clay"</formula>
    </cfRule>
  </conditionalFormatting>
  <conditionalFormatting sqref="N17:P17">
    <cfRule type="expression" dxfId="119" priority="65">
      <formula>$L17="Stiff clay w/o free water"</formula>
    </cfRule>
    <cfRule type="expression" dxfId="118" priority="67">
      <formula>$L17="API clay"</formula>
    </cfRule>
  </conditionalFormatting>
  <conditionalFormatting sqref="N17:P17">
    <cfRule type="expression" dxfId="117" priority="66">
      <formula>$L17="Kirsch soft clay"</formula>
    </cfRule>
  </conditionalFormatting>
  <conditionalFormatting sqref="N17:P17">
    <cfRule type="expression" dxfId="116" priority="64">
      <formula>$L17="Kirsch stiff clay"</formula>
    </cfRule>
  </conditionalFormatting>
  <conditionalFormatting sqref="N17 Q17 S17:T17 W17 Y17">
    <cfRule type="expression" dxfId="115" priority="63">
      <formula>$L17="Kirsch sand"</formula>
    </cfRule>
  </conditionalFormatting>
  <conditionalFormatting sqref="N17">
    <cfRule type="expression" dxfId="114" priority="62">
      <formula>$L17="Modified Weak rock"</formula>
    </cfRule>
  </conditionalFormatting>
  <conditionalFormatting sqref="N17:P17">
    <cfRule type="expression" dxfId="113" priority="61">
      <formula>$L17="Reese stiff clay"</formula>
    </cfRule>
  </conditionalFormatting>
  <conditionalFormatting sqref="N17:P17">
    <cfRule type="expression" dxfId="112" priority="60">
      <formula>$L17="PISA clay"</formula>
    </cfRule>
  </conditionalFormatting>
  <conditionalFormatting sqref="N17">
    <cfRule type="expression" dxfId="111" priority="59">
      <formula>$L17="PISA sand"</formula>
    </cfRule>
  </conditionalFormatting>
  <conditionalFormatting sqref="R17">
    <cfRule type="expression" dxfId="110" priority="58">
      <formula>$L17="API sand"</formula>
    </cfRule>
  </conditionalFormatting>
  <conditionalFormatting sqref="R17">
    <cfRule type="expression" dxfId="109" priority="57">
      <formula>$L17="Kirsch sand"</formula>
    </cfRule>
  </conditionalFormatting>
  <conditionalFormatting sqref="AD17:AI17">
    <cfRule type="expression" dxfId="108" priority="54">
      <formula>$L17="Stiff clay w/o free water"</formula>
    </cfRule>
    <cfRule type="expression" dxfId="107" priority="56">
      <formula>$L17="API clay"</formula>
    </cfRule>
  </conditionalFormatting>
  <conditionalFormatting sqref="AD17:AI17">
    <cfRule type="expression" dxfId="106" priority="55">
      <formula>$L17="Kirsch soft clay"</formula>
    </cfRule>
  </conditionalFormatting>
  <conditionalFormatting sqref="AD17:AI17">
    <cfRule type="expression" dxfId="105" priority="53">
      <formula>$L17="Kirsch stiff clay"</formula>
    </cfRule>
  </conditionalFormatting>
  <conditionalFormatting sqref="AD17:AI17">
    <cfRule type="expression" dxfId="104" priority="52">
      <formula>$L17="Reese stiff clay"</formula>
    </cfRule>
  </conditionalFormatting>
  <conditionalFormatting sqref="AD17:AI17">
    <cfRule type="expression" dxfId="103" priority="51">
      <formula>$L17="PISA clay"</formula>
    </cfRule>
  </conditionalFormatting>
  <conditionalFormatting sqref="AA17">
    <cfRule type="expression" dxfId="102" priority="48">
      <formula>$L17="Stiff clay w/o free water"</formula>
    </cfRule>
    <cfRule type="expression" dxfId="101" priority="50">
      <formula>$L17="API clay"</formula>
    </cfRule>
  </conditionalFormatting>
  <conditionalFormatting sqref="AA17">
    <cfRule type="expression" dxfId="100" priority="49">
      <formula>$L17="Kirsch soft clay"</formula>
    </cfRule>
  </conditionalFormatting>
  <conditionalFormatting sqref="AA17">
    <cfRule type="expression" dxfId="99" priority="47">
      <formula>$L17="Kirsch stiff clay"</formula>
    </cfRule>
  </conditionalFormatting>
  <conditionalFormatting sqref="AA17">
    <cfRule type="expression" dxfId="98" priority="46">
      <formula>$L17="Reese stiff clay"</formula>
    </cfRule>
  </conditionalFormatting>
  <conditionalFormatting sqref="AA17">
    <cfRule type="expression" dxfId="97" priority="45">
      <formula>$L17="PISA clay"</formula>
    </cfRule>
  </conditionalFormatting>
  <conditionalFormatting sqref="AC17">
    <cfRule type="expression" dxfId="96" priority="42">
      <formula>$L17="Stiff clay w/o free water"</formula>
    </cfRule>
    <cfRule type="expression" dxfId="95" priority="44">
      <formula>$L17="API clay"</formula>
    </cfRule>
  </conditionalFormatting>
  <conditionalFormatting sqref="AC17">
    <cfRule type="expression" dxfId="94" priority="43">
      <formula>$L17="Kirsch soft clay"</formula>
    </cfRule>
  </conditionalFormatting>
  <conditionalFormatting sqref="AC17">
    <cfRule type="expression" dxfId="93" priority="41">
      <formula>$L17="Kirsch stiff clay"</formula>
    </cfRule>
  </conditionalFormatting>
  <conditionalFormatting sqref="AC17">
    <cfRule type="expression" dxfId="92" priority="40">
      <formula>$L17="Reese stiff clay"</formula>
    </cfRule>
  </conditionalFormatting>
  <conditionalFormatting sqref="AC17">
    <cfRule type="expression" dxfId="91" priority="39">
      <formula>$L17="PISA clay"</formula>
    </cfRule>
  </conditionalFormatting>
  <conditionalFormatting sqref="X17">
    <cfRule type="expression" dxfId="90" priority="38">
      <formula>$L17="API sand"</formula>
    </cfRule>
  </conditionalFormatting>
  <conditionalFormatting sqref="X17">
    <cfRule type="expression" dxfId="89" priority="37">
      <formula>$L17="Kirsch sand"</formula>
    </cfRule>
  </conditionalFormatting>
  <conditionalFormatting sqref="Z16:Z17">
    <cfRule type="expression" dxfId="88" priority="36">
      <formula>$L16="API sand"</formula>
    </cfRule>
  </conditionalFormatting>
  <conditionalFormatting sqref="Z16:Z17">
    <cfRule type="expression" dxfId="87" priority="35">
      <formula>$L16="Kirsch sand"</formula>
    </cfRule>
  </conditionalFormatting>
  <conditionalFormatting sqref="AB16:AB17">
    <cfRule type="expression" dxfId="86" priority="34">
      <formula>$L16="API sand"</formula>
    </cfRule>
  </conditionalFormatting>
  <conditionalFormatting sqref="AB16:AB17">
    <cfRule type="expression" dxfId="85" priority="33">
      <formula>$L16="Kirsch sand"</formula>
    </cfRule>
  </conditionalFormatting>
  <conditionalFormatting sqref="AJ16:AJ17">
    <cfRule type="expression" dxfId="84" priority="32">
      <formula>$L16="API sand"</formula>
    </cfRule>
  </conditionalFormatting>
  <conditionalFormatting sqref="AJ16:AJ17">
    <cfRule type="expression" dxfId="83" priority="31">
      <formula>$L16="Kirsch sand"</formula>
    </cfRule>
  </conditionalFormatting>
  <conditionalFormatting sqref="U15:V15">
    <cfRule type="expression" dxfId="82" priority="28">
      <formula>$L15="Stiff clay w/o free water"</formula>
    </cfRule>
    <cfRule type="expression" dxfId="81" priority="30">
      <formula>$L15="API clay"</formula>
    </cfRule>
  </conditionalFormatting>
  <conditionalFormatting sqref="U15:V15">
    <cfRule type="expression" dxfId="80" priority="29">
      <formula>$L15="Kirsch soft clay"</formula>
    </cfRule>
  </conditionalFormatting>
  <conditionalFormatting sqref="U15:V15">
    <cfRule type="expression" dxfId="79" priority="27">
      <formula>$L15="Kirsch stiff clay"</formula>
    </cfRule>
  </conditionalFormatting>
  <conditionalFormatting sqref="U15:V15">
    <cfRule type="expression" dxfId="78" priority="26">
      <formula>$L15="Reese stiff clay"</formula>
    </cfRule>
  </conditionalFormatting>
  <conditionalFormatting sqref="U15:V15">
    <cfRule type="expression" dxfId="77" priority="25">
      <formula>$L15="PISA clay"</formula>
    </cfRule>
  </conditionalFormatting>
  <conditionalFormatting sqref="U16:V16">
    <cfRule type="expression" dxfId="76" priority="22">
      <formula>$L16="Stiff clay w/o free water"</formula>
    </cfRule>
    <cfRule type="expression" dxfId="75" priority="24">
      <formula>$L16="API clay"</formula>
    </cfRule>
  </conditionalFormatting>
  <conditionalFormatting sqref="U16:V16">
    <cfRule type="expression" dxfId="74" priority="23">
      <formula>$L16="Kirsch soft clay"</formula>
    </cfRule>
  </conditionalFormatting>
  <conditionalFormatting sqref="U16:V16">
    <cfRule type="expression" dxfId="73" priority="21">
      <formula>$L16="Kirsch stiff clay"</formula>
    </cfRule>
  </conditionalFormatting>
  <conditionalFormatting sqref="U16:V16">
    <cfRule type="expression" dxfId="72" priority="20">
      <formula>$L16="Reese stiff clay"</formula>
    </cfRule>
  </conditionalFormatting>
  <conditionalFormatting sqref="U16:V16">
    <cfRule type="expression" dxfId="71" priority="19">
      <formula>$L16="PISA clay"</formula>
    </cfRule>
  </conditionalFormatting>
  <conditionalFormatting sqref="U17:V17">
    <cfRule type="expression" dxfId="70" priority="16">
      <formula>$L17="Stiff clay w/o free water"</formula>
    </cfRule>
    <cfRule type="expression" dxfId="69" priority="18">
      <formula>$L17="API clay"</formula>
    </cfRule>
  </conditionalFormatting>
  <conditionalFormatting sqref="U17:V17">
    <cfRule type="expression" dxfId="68" priority="17">
      <formula>$L17="Kirsch soft clay"</formula>
    </cfRule>
  </conditionalFormatting>
  <conditionalFormatting sqref="U17:V17">
    <cfRule type="expression" dxfId="67" priority="15">
      <formula>$L17="Kirsch stiff clay"</formula>
    </cfRule>
  </conditionalFormatting>
  <conditionalFormatting sqref="U17:V17">
    <cfRule type="expression" dxfId="66" priority="14">
      <formula>$L17="Reese stiff clay"</formula>
    </cfRule>
  </conditionalFormatting>
  <conditionalFormatting sqref="U17:V17">
    <cfRule type="expression" dxfId="65" priority="13">
      <formula>$L17="PISA clay"</formula>
    </cfRule>
  </conditionalFormatting>
  <conditionalFormatting sqref="AO15">
    <cfRule type="expression" dxfId="64" priority="12">
      <formula>$L15="API sand"</formula>
    </cfRule>
  </conditionalFormatting>
  <conditionalFormatting sqref="AO15">
    <cfRule type="expression" dxfId="63" priority="11">
      <formula>$L15="Kirsch sand"</formula>
    </cfRule>
  </conditionalFormatting>
  <conditionalFormatting sqref="AO16">
    <cfRule type="expression" dxfId="62" priority="10">
      <formula>$L16="API sand"</formula>
    </cfRule>
  </conditionalFormatting>
  <conditionalFormatting sqref="AO16">
    <cfRule type="expression" dxfId="61" priority="9">
      <formula>$L16="Kirsch sand"</formula>
    </cfRule>
  </conditionalFormatting>
  <conditionalFormatting sqref="AO17">
    <cfRule type="expression" dxfId="60" priority="8">
      <formula>$L17="API sand"</formula>
    </cfRule>
  </conditionalFormatting>
  <conditionalFormatting sqref="AO17">
    <cfRule type="expression" dxfId="59" priority="7">
      <formula>$L17="Kirsch sand"</formula>
    </cfRule>
  </conditionalFormatting>
  <conditionalFormatting sqref="AC14">
    <cfRule type="expression" dxfId="58" priority="4">
      <formula>$L14="Stiff clay w/o free water"</formula>
    </cfRule>
    <cfRule type="expression" dxfId="57" priority="6">
      <formula>$L14="API clay"</formula>
    </cfRule>
  </conditionalFormatting>
  <conditionalFormatting sqref="AC14">
    <cfRule type="expression" dxfId="56" priority="5">
      <formula>$L14="Kirsch soft clay"</formula>
    </cfRule>
  </conditionalFormatting>
  <conditionalFormatting sqref="AC14">
    <cfRule type="expression" dxfId="55" priority="3">
      <formula>$L14="Kirsch stiff clay"</formula>
    </cfRule>
  </conditionalFormatting>
  <conditionalFormatting sqref="AC14">
    <cfRule type="expression" dxfId="54" priority="2">
      <formula>$L14="Reese stiff clay"</formula>
    </cfRule>
  </conditionalFormatting>
  <conditionalFormatting sqref="AC14">
    <cfRule type="expression" dxfId="53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6" t="s">
        <v>78</v>
      </c>
      <c r="S3" s="96"/>
      <c r="T3" s="30" t="s">
        <v>81</v>
      </c>
      <c r="U3" s="96" t="s">
        <v>79</v>
      </c>
      <c r="V3" s="96"/>
      <c r="W3" s="30" t="s">
        <v>80</v>
      </c>
      <c r="X3" s="30" t="s">
        <v>78</v>
      </c>
      <c r="Y3" s="30" t="s">
        <v>82</v>
      </c>
      <c r="Z3" s="30" t="s">
        <v>83</v>
      </c>
      <c r="AA3" s="97" t="s">
        <v>76</v>
      </c>
      <c r="AB3" s="97"/>
      <c r="AC3" s="97"/>
      <c r="AD3" s="97"/>
      <c r="AE3" s="97"/>
      <c r="AF3" s="97"/>
      <c r="AG3" s="97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96" t="s">
        <v>78</v>
      </c>
      <c r="S3" s="96"/>
      <c r="T3" s="27" t="s">
        <v>81</v>
      </c>
      <c r="U3" s="96" t="s">
        <v>79</v>
      </c>
      <c r="V3" s="96"/>
      <c r="W3" s="27" t="s">
        <v>80</v>
      </c>
      <c r="X3" s="27" t="s">
        <v>78</v>
      </c>
      <c r="Y3" s="27" t="s">
        <v>82</v>
      </c>
      <c r="Z3" s="27" t="s">
        <v>83</v>
      </c>
      <c r="AA3" s="97" t="s">
        <v>76</v>
      </c>
      <c r="AB3" s="97"/>
      <c r="AC3" s="97"/>
      <c r="AD3" s="97"/>
      <c r="AE3" s="97"/>
      <c r="AF3" s="97"/>
      <c r="AG3" s="97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6" t="s">
        <v>78</v>
      </c>
      <c r="S3" s="96"/>
      <c r="T3" s="30" t="s">
        <v>81</v>
      </c>
      <c r="U3" s="96" t="s">
        <v>79</v>
      </c>
      <c r="V3" s="96"/>
      <c r="W3" s="30" t="s">
        <v>80</v>
      </c>
      <c r="X3" s="30" t="s">
        <v>78</v>
      </c>
      <c r="Y3" s="30" t="s">
        <v>82</v>
      </c>
      <c r="Z3" s="30" t="s">
        <v>83</v>
      </c>
      <c r="AA3" s="97" t="s">
        <v>76</v>
      </c>
      <c r="AB3" s="97"/>
      <c r="AC3" s="97"/>
      <c r="AD3" s="97"/>
      <c r="AE3" s="97"/>
      <c r="AF3" s="97"/>
      <c r="AG3" s="97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Zone_2_LE</vt:lpstr>
      <vt:lpstr>benchmark</vt:lpstr>
      <vt:lpstr>Test1</vt:lpstr>
      <vt:lpstr>Test2</vt:lpstr>
      <vt:lpstr>Test_org</vt:lpstr>
      <vt:lpstr>Testkir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Majid Goodarzi</cp:lastModifiedBy>
  <dcterms:created xsi:type="dcterms:W3CDTF">2013-10-28T09:40:54Z</dcterms:created>
  <dcterms:modified xsi:type="dcterms:W3CDTF">2022-03-16T13:46:03Z</dcterms:modified>
</cp:coreProperties>
</file>