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watgupta/Desktop/Started/"/>
    </mc:Choice>
  </mc:AlternateContent>
  <xr:revisionPtr revIDLastSave="0" documentId="13_ncr:1_{29DC9F70-088F-6F42-8519-D5CE80721671}" xr6:coauthVersionLast="47" xr6:coauthVersionMax="47" xr10:uidLastSave="{00000000-0000-0000-0000-000000000000}"/>
  <bookViews>
    <workbookView xWindow="4440" yWindow="740" windowWidth="24960" windowHeight="17260" xr2:uid="{A84ACE0D-B1F5-3B47-BFFB-88297CDF3A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M4" i="1"/>
  <c r="M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M6" i="1" l="1"/>
  <c r="O15" i="1"/>
  <c r="O22" i="1"/>
  <c r="O24" i="1"/>
  <c r="O13" i="1"/>
  <c r="O28" i="1"/>
  <c r="O19" i="1"/>
  <c r="L2" i="1"/>
  <c r="O21" i="1"/>
  <c r="O2" i="1"/>
  <c r="O29" i="1"/>
  <c r="O31" i="1"/>
  <c r="O4" i="1"/>
  <c r="O11" i="1"/>
  <c r="O20" i="1"/>
  <c r="O18" i="1"/>
  <c r="O26" i="1"/>
  <c r="O25" i="1"/>
  <c r="O33" i="1"/>
  <c r="O27" i="1"/>
  <c r="O5" i="1"/>
  <c r="O14" i="1"/>
  <c r="O6" i="1"/>
  <c r="O23" i="1"/>
  <c r="O12" i="1"/>
  <c r="O17" i="1"/>
  <c r="O8" i="1"/>
  <c r="O3" i="1"/>
  <c r="O10" i="1"/>
  <c r="O7" i="1"/>
  <c r="O9" i="1"/>
  <c r="O34" i="1"/>
  <c r="O30" i="1"/>
  <c r="O16" i="1"/>
</calcChain>
</file>

<file path=xl/sharedStrings.xml><?xml version="1.0" encoding="utf-8"?>
<sst xmlns="http://schemas.openxmlformats.org/spreadsheetml/2006/main" count="106" uniqueCount="40">
  <si>
    <t>Score</t>
  </si>
  <si>
    <t>France</t>
  </si>
  <si>
    <t>England</t>
  </si>
  <si>
    <t>Spain</t>
  </si>
  <si>
    <t>Argentina</t>
  </si>
  <si>
    <t>Italy</t>
  </si>
  <si>
    <t>Germany</t>
  </si>
  <si>
    <t>Uruguay</t>
  </si>
  <si>
    <t>Netherlands</t>
  </si>
  <si>
    <t>Brazil</t>
  </si>
  <si>
    <t>Switzerland</t>
  </si>
  <si>
    <t>Serbia</t>
  </si>
  <si>
    <t>Croatia</t>
  </si>
  <si>
    <t>Denmark</t>
  </si>
  <si>
    <t>Belgium</t>
  </si>
  <si>
    <t>Portugal</t>
  </si>
  <si>
    <t>Czech Republic</t>
  </si>
  <si>
    <t>Scotland</t>
  </si>
  <si>
    <t>Colombia</t>
  </si>
  <si>
    <t>Ivory Coast</t>
  </si>
  <si>
    <t>Austria</t>
  </si>
  <si>
    <t>Sweden</t>
  </si>
  <si>
    <t>Senegal</t>
  </si>
  <si>
    <t>Poland</t>
  </si>
  <si>
    <t>Greece</t>
  </si>
  <si>
    <t>USA</t>
  </si>
  <si>
    <t>Norway</t>
  </si>
  <si>
    <t>Japan</t>
  </si>
  <si>
    <t>Cameroon</t>
  </si>
  <si>
    <t>Ghana</t>
  </si>
  <si>
    <t>Romania</t>
  </si>
  <si>
    <t>Korea Republic</t>
  </si>
  <si>
    <t>Australia</t>
  </si>
  <si>
    <t>Nigeria</t>
  </si>
  <si>
    <t>Country</t>
  </si>
  <si>
    <t>clubs</t>
  </si>
  <si>
    <t>players</t>
  </si>
  <si>
    <t>matches</t>
  </si>
  <si>
    <t>m/p</t>
  </si>
  <si>
    <t>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</si>
</sst>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34343"/>
      <name val="Roboto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0545-1E7C-AE4C-BC9B-AA37BFF1BA91}">
  <dimension ref="A1:P34"/>
  <sheetViews>
    <sheetView tabSelected="1" workbookViewId="0">
      <selection activeCell="C32" sqref="C32"/>
    </sheetView>
  </sheetViews>
  <sheetFormatPr baseColWidth="10" defaultRowHeight="16" x14ac:dyDescent="0.2"/>
  <sheetData>
    <row r="1" spans="1:16" x14ac:dyDescent="0.2">
      <c r="A1" t="s">
        <v>34</v>
      </c>
      <c r="B1" t="s">
        <v>0</v>
      </c>
      <c r="F1" t="s">
        <v>35</v>
      </c>
      <c r="G1" t="s">
        <v>36</v>
      </c>
      <c r="H1" t="s">
        <v>37</v>
      </c>
      <c r="J1" t="s">
        <v>38</v>
      </c>
      <c r="K1" t="s">
        <v>39</v>
      </c>
    </row>
    <row r="2" spans="1:16" x14ac:dyDescent="0.2">
      <c r="A2" s="1" t="s">
        <v>3</v>
      </c>
      <c r="B2" s="3">
        <v>1</v>
      </c>
      <c r="E2" s="1" t="s">
        <v>1</v>
      </c>
      <c r="F2" s="1">
        <v>181</v>
      </c>
      <c r="G2" s="1">
        <v>2224</v>
      </c>
      <c r="H2" s="2">
        <v>136372</v>
      </c>
      <c r="J2">
        <f>H2/G2</f>
        <v>61.318345323741006</v>
      </c>
      <c r="K2">
        <f>J2*F2</f>
        <v>11098.620503597122</v>
      </c>
      <c r="L2">
        <f>(LN(K2)-$M$4)/($M$6)</f>
        <v>0.98408564499409379</v>
      </c>
      <c r="O2">
        <f t="shared" ref="O2:O31" si="0">($K2-$M$4)/($M$6)</f>
        <v>4032.1985376296798</v>
      </c>
      <c r="P2" s="1" t="s">
        <v>9</v>
      </c>
    </row>
    <row r="3" spans="1:16" x14ac:dyDescent="0.2">
      <c r="A3" s="1" t="s">
        <v>1</v>
      </c>
      <c r="B3" s="3">
        <v>0.98408563999999998</v>
      </c>
      <c r="E3" s="1" t="s">
        <v>2</v>
      </c>
      <c r="F3" s="1">
        <v>117</v>
      </c>
      <c r="G3" s="1">
        <v>1416</v>
      </c>
      <c r="H3" s="2">
        <v>79516</v>
      </c>
      <c r="J3">
        <f t="shared" ref="J3:J34" si="1">H3/G3</f>
        <v>56.155367231638415</v>
      </c>
      <c r="K3">
        <f t="shared" ref="K3:K34" si="2">J3*F3</f>
        <v>6570.1779661016944</v>
      </c>
      <c r="L3">
        <f t="shared" ref="L3:L34" si="3">(LN(K3)-$M$4)/($M$6)</f>
        <v>0.79349799857744419</v>
      </c>
      <c r="M3">
        <f>LN(MAX(K2:K34))</f>
        <v>9.3583542606283867</v>
      </c>
      <c r="O3">
        <f t="shared" si="0"/>
        <v>2386.0068713984087</v>
      </c>
      <c r="P3" s="1" t="s">
        <v>20</v>
      </c>
    </row>
    <row r="4" spans="1:16" x14ac:dyDescent="0.2">
      <c r="A4" s="1" t="s">
        <v>5</v>
      </c>
      <c r="B4" s="3">
        <v>0.98237567000000003</v>
      </c>
      <c r="E4" s="1" t="s">
        <v>3</v>
      </c>
      <c r="F4" s="1">
        <v>192</v>
      </c>
      <c r="G4" s="1">
        <v>1831</v>
      </c>
      <c r="H4" s="2">
        <v>110578</v>
      </c>
      <c r="J4">
        <f t="shared" si="1"/>
        <v>60.392135445111961</v>
      </c>
      <c r="K4">
        <f t="shared" si="2"/>
        <v>11595.290005461497</v>
      </c>
      <c r="L4">
        <f t="shared" si="3"/>
        <v>1</v>
      </c>
      <c r="M4">
        <f>LN(MIN(K2:K34))</f>
        <v>6.6074944243234963</v>
      </c>
      <c r="O4">
        <f t="shared" si="0"/>
        <v>4212.7491768550972</v>
      </c>
      <c r="P4" s="1" t="s">
        <v>16</v>
      </c>
    </row>
    <row r="5" spans="1:16" x14ac:dyDescent="0.2">
      <c r="A5" s="1" t="s">
        <v>6</v>
      </c>
      <c r="B5" s="3">
        <v>0.96259748000000001</v>
      </c>
      <c r="E5" s="1" t="s">
        <v>4</v>
      </c>
      <c r="F5" s="1">
        <v>52</v>
      </c>
      <c r="G5" s="1">
        <v>419</v>
      </c>
      <c r="H5" s="2">
        <v>29527</v>
      </c>
      <c r="J5">
        <f t="shared" si="1"/>
        <v>70.470167064439138</v>
      </c>
      <c r="K5">
        <f t="shared" si="2"/>
        <v>3664.4486873508354</v>
      </c>
      <c r="L5">
        <f t="shared" si="3"/>
        <v>0.58125053527227677</v>
      </c>
      <c r="O5">
        <f t="shared" si="0"/>
        <v>1329.7083132523137</v>
      </c>
      <c r="P5" s="1" t="s">
        <v>14</v>
      </c>
    </row>
    <row r="6" spans="1:16" x14ac:dyDescent="0.2">
      <c r="A6" s="1" t="s">
        <v>9</v>
      </c>
      <c r="B6" s="3">
        <v>0.82967771000000001</v>
      </c>
      <c r="E6" s="1" t="s">
        <v>5</v>
      </c>
      <c r="F6" s="1">
        <v>193</v>
      </c>
      <c r="G6" s="1">
        <v>1458</v>
      </c>
      <c r="H6" s="2">
        <v>83450</v>
      </c>
      <c r="J6">
        <f t="shared" si="1"/>
        <v>57.235939643347052</v>
      </c>
      <c r="K6">
        <f t="shared" si="2"/>
        <v>11046.536351165982</v>
      </c>
      <c r="L6">
        <f t="shared" si="3"/>
        <v>0.98237567230351963</v>
      </c>
      <c r="M6">
        <f>M3-M4</f>
        <v>2.7508598363048904</v>
      </c>
      <c r="O6">
        <f t="shared" si="0"/>
        <v>4013.2647658163173</v>
      </c>
      <c r="P6" s="1" t="s">
        <v>29</v>
      </c>
    </row>
    <row r="7" spans="1:16" x14ac:dyDescent="0.2">
      <c r="A7" s="1" t="s">
        <v>2</v>
      </c>
      <c r="B7" s="3">
        <v>0.79349800000000004</v>
      </c>
      <c r="E7" s="1" t="s">
        <v>6</v>
      </c>
      <c r="F7" s="1">
        <v>197</v>
      </c>
      <c r="G7" s="1">
        <v>1426</v>
      </c>
      <c r="H7" s="2">
        <v>75727</v>
      </c>
      <c r="J7">
        <f t="shared" si="1"/>
        <v>53.104488078541372</v>
      </c>
      <c r="K7">
        <f t="shared" si="2"/>
        <v>10461.584151472651</v>
      </c>
      <c r="L7">
        <f t="shared" si="3"/>
        <v>0.96259748148444446</v>
      </c>
      <c r="O7">
        <f t="shared" si="0"/>
        <v>3800.6213617528547</v>
      </c>
      <c r="P7" s="1" t="s">
        <v>4</v>
      </c>
    </row>
    <row r="8" spans="1:16" x14ac:dyDescent="0.2">
      <c r="A8" s="1" t="s">
        <v>4</v>
      </c>
      <c r="B8" s="3">
        <v>0.58125053999999998</v>
      </c>
      <c r="E8" s="1" t="s">
        <v>7</v>
      </c>
      <c r="F8" s="1">
        <v>22</v>
      </c>
      <c r="G8" s="1">
        <v>161</v>
      </c>
      <c r="H8" s="2">
        <v>8440</v>
      </c>
      <c r="J8">
        <f t="shared" si="1"/>
        <v>52.422360248447205</v>
      </c>
      <c r="K8">
        <f t="shared" si="2"/>
        <v>1153.2919254658386</v>
      </c>
      <c r="L8">
        <f t="shared" si="3"/>
        <v>0.16099738917823675</v>
      </c>
      <c r="O8">
        <f t="shared" si="0"/>
        <v>416.84582249810524</v>
      </c>
      <c r="P8" s="1" t="s">
        <v>28</v>
      </c>
    </row>
    <row r="9" spans="1:16" x14ac:dyDescent="0.2">
      <c r="A9" s="1" t="s">
        <v>15</v>
      </c>
      <c r="B9" s="3">
        <v>0.54231984</v>
      </c>
      <c r="E9" s="1" t="s">
        <v>8</v>
      </c>
      <c r="F9" s="1">
        <v>41</v>
      </c>
      <c r="G9" s="1">
        <v>278</v>
      </c>
      <c r="H9" s="2">
        <v>15565</v>
      </c>
      <c r="J9">
        <f t="shared" si="1"/>
        <v>55.989208633093526</v>
      </c>
      <c r="K9">
        <f t="shared" si="2"/>
        <v>2295.5575539568345</v>
      </c>
      <c r="L9">
        <f t="shared" si="3"/>
        <v>0.41123018942521744</v>
      </c>
      <c r="O9">
        <f t="shared" si="0"/>
        <v>832.08530995427134</v>
      </c>
      <c r="P9" s="1" t="s">
        <v>27</v>
      </c>
    </row>
    <row r="10" spans="1:16" x14ac:dyDescent="0.2">
      <c r="A10" s="1" t="s">
        <v>10</v>
      </c>
      <c r="B10" s="3">
        <v>0.44865487999999998</v>
      </c>
      <c r="E10" s="1" t="s">
        <v>9</v>
      </c>
      <c r="F10" s="1">
        <v>112</v>
      </c>
      <c r="G10" s="1">
        <v>543</v>
      </c>
      <c r="H10" s="2">
        <v>35187</v>
      </c>
      <c r="J10">
        <f t="shared" si="1"/>
        <v>64.801104972375697</v>
      </c>
      <c r="K10">
        <f t="shared" si="2"/>
        <v>7257.7237569060781</v>
      </c>
      <c r="L10">
        <f t="shared" si="3"/>
        <v>0.82967771462068673</v>
      </c>
      <c r="O10">
        <f t="shared" si="0"/>
        <v>2635.9453748911692</v>
      </c>
      <c r="P10" s="1" t="s">
        <v>12</v>
      </c>
    </row>
    <row r="11" spans="1:16" x14ac:dyDescent="0.2">
      <c r="A11" s="1" t="s">
        <v>14</v>
      </c>
      <c r="B11" s="3">
        <v>0.41687302999999998</v>
      </c>
      <c r="E11" s="1" t="s">
        <v>10</v>
      </c>
      <c r="F11" s="1">
        <v>37</v>
      </c>
      <c r="G11" s="1">
        <v>165</v>
      </c>
      <c r="H11" s="2">
        <v>11347</v>
      </c>
      <c r="J11">
        <f t="shared" si="1"/>
        <v>68.769696969696966</v>
      </c>
      <c r="K11">
        <f t="shared" si="2"/>
        <v>2544.4787878787879</v>
      </c>
      <c r="L11">
        <f t="shared" si="3"/>
        <v>0.44865487834849699</v>
      </c>
      <c r="O11">
        <f t="shared" si="0"/>
        <v>922.57382944798655</v>
      </c>
      <c r="P11" s="1" t="s">
        <v>8</v>
      </c>
    </row>
    <row r="12" spans="1:16" x14ac:dyDescent="0.2">
      <c r="A12" s="1" t="s">
        <v>8</v>
      </c>
      <c r="B12" s="3">
        <v>0.41123019</v>
      </c>
      <c r="E12" s="1" t="s">
        <v>11</v>
      </c>
      <c r="F12" s="1">
        <v>33</v>
      </c>
      <c r="G12" s="1">
        <v>158</v>
      </c>
      <c r="H12" s="2">
        <v>9601</v>
      </c>
      <c r="J12">
        <f t="shared" si="1"/>
        <v>60.765822784810126</v>
      </c>
      <c r="K12">
        <f t="shared" si="2"/>
        <v>2005.2721518987341</v>
      </c>
      <c r="L12">
        <f t="shared" si="3"/>
        <v>0.36208338559029568</v>
      </c>
      <c r="O12">
        <f t="shared" si="0"/>
        <v>726.55997630149318</v>
      </c>
      <c r="P12" s="1" t="s">
        <v>13</v>
      </c>
    </row>
    <row r="13" spans="1:16" x14ac:dyDescent="0.2">
      <c r="A13" s="1" t="s">
        <v>11</v>
      </c>
      <c r="B13" s="3">
        <v>0.36208339</v>
      </c>
      <c r="E13" s="1" t="s">
        <v>12</v>
      </c>
      <c r="F13" s="1">
        <v>25</v>
      </c>
      <c r="G13" s="1">
        <v>131</v>
      </c>
      <c r="H13" s="2">
        <v>6896</v>
      </c>
      <c r="J13">
        <f t="shared" si="1"/>
        <v>52.641221374045799</v>
      </c>
      <c r="K13">
        <f t="shared" si="2"/>
        <v>1316.030534351145</v>
      </c>
      <c r="L13">
        <f t="shared" si="3"/>
        <v>0.20898225423920325</v>
      </c>
      <c r="O13">
        <f t="shared" si="0"/>
        <v>476.00500128923767</v>
      </c>
      <c r="P13" s="1" t="s">
        <v>2</v>
      </c>
    </row>
    <row r="14" spans="1:16" x14ac:dyDescent="0.2">
      <c r="A14" s="1" t="s">
        <v>27</v>
      </c>
      <c r="B14" s="3">
        <v>0.36132551000000002</v>
      </c>
      <c r="E14" s="1" t="s">
        <v>13</v>
      </c>
      <c r="F14" s="1">
        <v>27</v>
      </c>
      <c r="G14" s="1">
        <v>156</v>
      </c>
      <c r="H14" s="2">
        <v>7187</v>
      </c>
      <c r="J14">
        <f t="shared" si="1"/>
        <v>46.070512820512818</v>
      </c>
      <c r="K14">
        <f t="shared" si="2"/>
        <v>1243.9038461538462</v>
      </c>
      <c r="L14">
        <f t="shared" si="3"/>
        <v>0.18849217435819537</v>
      </c>
      <c r="O14">
        <f t="shared" si="0"/>
        <v>449.78531272299529</v>
      </c>
      <c r="P14" s="1" t="s">
        <v>6</v>
      </c>
    </row>
    <row r="15" spans="1:16" x14ac:dyDescent="0.2">
      <c r="A15" s="1" t="s">
        <v>21</v>
      </c>
      <c r="B15" s="3">
        <v>0.3335418</v>
      </c>
      <c r="E15" s="1" t="s">
        <v>14</v>
      </c>
      <c r="F15" s="1">
        <v>39</v>
      </c>
      <c r="G15" s="1">
        <v>160</v>
      </c>
      <c r="H15" s="2">
        <v>9565</v>
      </c>
      <c r="J15">
        <f t="shared" si="1"/>
        <v>59.78125</v>
      </c>
      <c r="K15">
        <f t="shared" si="2"/>
        <v>2331.46875</v>
      </c>
      <c r="L15">
        <f t="shared" si="3"/>
        <v>0.41687303486428018</v>
      </c>
      <c r="O15">
        <f t="shared" si="0"/>
        <v>845.13984496518754</v>
      </c>
      <c r="P15" s="1" t="s">
        <v>26</v>
      </c>
    </row>
    <row r="16" spans="1:16" x14ac:dyDescent="0.2">
      <c r="A16" s="1" t="s">
        <v>20</v>
      </c>
      <c r="B16" s="3">
        <v>0.33203811999999999</v>
      </c>
      <c r="E16" s="1" t="s">
        <v>15</v>
      </c>
      <c r="F16" s="1">
        <v>58</v>
      </c>
      <c r="G16" s="1">
        <v>237</v>
      </c>
      <c r="H16" s="2">
        <v>13453</v>
      </c>
      <c r="J16">
        <f t="shared" si="1"/>
        <v>56.763713080168777</v>
      </c>
      <c r="K16">
        <f t="shared" si="2"/>
        <v>3292.2953586497893</v>
      </c>
      <c r="L16">
        <f t="shared" si="3"/>
        <v>0.54231983537818695</v>
      </c>
      <c r="O16">
        <f t="shared" si="0"/>
        <v>1194.4221297145355</v>
      </c>
      <c r="P16" s="1" t="s">
        <v>3</v>
      </c>
    </row>
    <row r="17" spans="1:16" x14ac:dyDescent="0.2">
      <c r="A17" s="1" t="s">
        <v>18</v>
      </c>
      <c r="B17" s="3">
        <v>0.32103163000000001</v>
      </c>
      <c r="E17" s="1" t="s">
        <v>16</v>
      </c>
      <c r="F17" s="1">
        <v>27</v>
      </c>
      <c r="G17" s="1">
        <v>100</v>
      </c>
      <c r="H17" s="2">
        <v>5956</v>
      </c>
      <c r="J17">
        <f t="shared" si="1"/>
        <v>59.56</v>
      </c>
      <c r="K17">
        <f t="shared" si="2"/>
        <v>1608.1200000000001</v>
      </c>
      <c r="L17">
        <f t="shared" si="3"/>
        <v>0.28184883841195757</v>
      </c>
      <c r="O17">
        <f t="shared" si="0"/>
        <v>582.18615301276793</v>
      </c>
      <c r="P17" s="1" t="s">
        <v>5</v>
      </c>
    </row>
    <row r="18" spans="1:16" x14ac:dyDescent="0.2">
      <c r="A18" s="1" t="s">
        <v>19</v>
      </c>
      <c r="B18" s="3">
        <v>0.31386849</v>
      </c>
      <c r="E18" s="1" t="s">
        <v>17</v>
      </c>
      <c r="F18" s="1">
        <v>19</v>
      </c>
      <c r="G18" s="1">
        <v>86</v>
      </c>
      <c r="H18" s="2">
        <v>3767</v>
      </c>
      <c r="J18">
        <f t="shared" si="1"/>
        <v>43.802325581395351</v>
      </c>
      <c r="K18">
        <f t="shared" si="2"/>
        <v>832.24418604651169</v>
      </c>
      <c r="L18">
        <f t="shared" si="3"/>
        <v>4.2398185738951828E-2</v>
      </c>
      <c r="O18">
        <f t="shared" si="0"/>
        <v>300.13768085371805</v>
      </c>
      <c r="P18" s="1" t="s">
        <v>23</v>
      </c>
    </row>
    <row r="19" spans="1:16" x14ac:dyDescent="0.2">
      <c r="A19" s="1" t="s">
        <v>25</v>
      </c>
      <c r="B19" s="3">
        <v>0.28294673999999997</v>
      </c>
      <c r="E19" s="1" t="s">
        <v>18</v>
      </c>
      <c r="F19" s="1">
        <v>29</v>
      </c>
      <c r="G19" s="1">
        <v>93</v>
      </c>
      <c r="H19" s="2">
        <v>5744</v>
      </c>
      <c r="J19">
        <f t="shared" si="1"/>
        <v>61.763440860215056</v>
      </c>
      <c r="K19">
        <f t="shared" si="2"/>
        <v>1791.1397849462367</v>
      </c>
      <c r="L19">
        <f t="shared" si="3"/>
        <v>0.32103163221286812</v>
      </c>
      <c r="O19">
        <f t="shared" si="0"/>
        <v>648.71799972149699</v>
      </c>
      <c r="P19" s="1" t="s">
        <v>1</v>
      </c>
    </row>
    <row r="20" spans="1:16" x14ac:dyDescent="0.2">
      <c r="A20" s="1" t="s">
        <v>16</v>
      </c>
      <c r="B20" s="3">
        <v>0.28184883999999999</v>
      </c>
      <c r="E20" s="1" t="s">
        <v>19</v>
      </c>
      <c r="F20" s="1">
        <v>27</v>
      </c>
      <c r="G20" s="1">
        <v>68</v>
      </c>
      <c r="H20" s="2">
        <v>4423</v>
      </c>
      <c r="J20">
        <f t="shared" si="1"/>
        <v>65.044117647058826</v>
      </c>
      <c r="K20">
        <f t="shared" si="2"/>
        <v>1756.1911764705883</v>
      </c>
      <c r="L20">
        <f t="shared" si="3"/>
        <v>0.31386848685567043</v>
      </c>
      <c r="O20">
        <f t="shared" si="0"/>
        <v>636.01338714385531</v>
      </c>
      <c r="P20" s="1" t="s">
        <v>31</v>
      </c>
    </row>
    <row r="21" spans="1:16" x14ac:dyDescent="0.2">
      <c r="A21" s="1" t="s">
        <v>23</v>
      </c>
      <c r="B21" s="3">
        <v>0.27844772000000001</v>
      </c>
      <c r="E21" s="1" t="s">
        <v>20</v>
      </c>
      <c r="F21" s="1">
        <v>34</v>
      </c>
      <c r="G21" s="1">
        <v>100</v>
      </c>
      <c r="H21" s="2">
        <v>5430</v>
      </c>
      <c r="J21">
        <f t="shared" si="1"/>
        <v>54.3</v>
      </c>
      <c r="K21">
        <f t="shared" si="2"/>
        <v>1846.1999999999998</v>
      </c>
      <c r="L21">
        <f t="shared" si="3"/>
        <v>0.33203811956463464</v>
      </c>
      <c r="O21">
        <f t="shared" si="0"/>
        <v>668.7336378601974</v>
      </c>
      <c r="P21" s="1" t="s">
        <v>25</v>
      </c>
    </row>
    <row r="22" spans="1:16" x14ac:dyDescent="0.2">
      <c r="A22" s="1" t="s">
        <v>29</v>
      </c>
      <c r="B22" s="3">
        <v>0.25539233</v>
      </c>
      <c r="E22" s="1" t="s">
        <v>21</v>
      </c>
      <c r="F22" s="1">
        <v>42</v>
      </c>
      <c r="G22" s="1">
        <v>122</v>
      </c>
      <c r="H22" s="2">
        <v>5385</v>
      </c>
      <c r="J22">
        <f t="shared" si="1"/>
        <v>44.139344262295083</v>
      </c>
      <c r="K22">
        <f t="shared" si="2"/>
        <v>1853.8524590163934</v>
      </c>
      <c r="L22">
        <f t="shared" si="3"/>
        <v>0.33354179907965703</v>
      </c>
      <c r="O22">
        <f t="shared" si="0"/>
        <v>671.51548043734329</v>
      </c>
      <c r="P22" s="1" t="s">
        <v>18</v>
      </c>
    </row>
    <row r="23" spans="1:16" x14ac:dyDescent="0.2">
      <c r="A23" s="1" t="s">
        <v>22</v>
      </c>
      <c r="B23" s="3">
        <v>0.24883838999999999</v>
      </c>
      <c r="E23" s="1" t="s">
        <v>22</v>
      </c>
      <c r="F23" s="1">
        <v>34</v>
      </c>
      <c r="G23" s="1">
        <v>99</v>
      </c>
      <c r="H23" s="2">
        <v>4276</v>
      </c>
      <c r="J23">
        <f t="shared" si="1"/>
        <v>43.19191919191919</v>
      </c>
      <c r="K23">
        <f t="shared" si="2"/>
        <v>1468.5252525252524</v>
      </c>
      <c r="L23">
        <f t="shared" si="3"/>
        <v>0.24883838619073215</v>
      </c>
      <c r="O23">
        <f t="shared" si="0"/>
        <v>531.44029325196698</v>
      </c>
      <c r="P23" s="1" t="s">
        <v>21</v>
      </c>
    </row>
    <row r="24" spans="1:16" x14ac:dyDescent="0.2">
      <c r="A24" s="1" t="s">
        <v>30</v>
      </c>
      <c r="B24" s="3">
        <v>0.24592338999999999</v>
      </c>
      <c r="E24" s="1" t="s">
        <v>23</v>
      </c>
      <c r="F24" s="1">
        <v>33</v>
      </c>
      <c r="G24" s="1">
        <v>83</v>
      </c>
      <c r="H24" s="2">
        <v>4007</v>
      </c>
      <c r="J24">
        <f t="shared" si="1"/>
        <v>48.277108433734938</v>
      </c>
      <c r="K24">
        <f t="shared" si="2"/>
        <v>1593.1445783132529</v>
      </c>
      <c r="L24">
        <f t="shared" si="3"/>
        <v>0.27844771655520811</v>
      </c>
      <c r="O24">
        <f t="shared" si="0"/>
        <v>576.74224726042576</v>
      </c>
      <c r="P24" s="1" t="s">
        <v>10</v>
      </c>
    </row>
    <row r="25" spans="1:16" x14ac:dyDescent="0.2">
      <c r="A25" s="1" t="s">
        <v>33</v>
      </c>
      <c r="B25" s="3">
        <v>0.23909151000000001</v>
      </c>
      <c r="E25" s="1" t="s">
        <v>24</v>
      </c>
      <c r="F25" s="1">
        <v>26</v>
      </c>
      <c r="G25" s="1">
        <v>65</v>
      </c>
      <c r="H25" s="2">
        <v>3136</v>
      </c>
      <c r="J25">
        <f t="shared" si="1"/>
        <v>48.246153846153845</v>
      </c>
      <c r="K25">
        <f t="shared" si="2"/>
        <v>1254.4000000000001</v>
      </c>
      <c r="L25">
        <f t="shared" si="3"/>
        <v>0.19154673688515994</v>
      </c>
      <c r="O25">
        <f t="shared" si="0"/>
        <v>453.60090292778483</v>
      </c>
      <c r="P25" s="1" t="s">
        <v>7</v>
      </c>
    </row>
    <row r="26" spans="1:16" x14ac:dyDescent="0.2">
      <c r="A26" s="1" t="s">
        <v>26</v>
      </c>
      <c r="B26" s="3">
        <v>0.21085206000000001</v>
      </c>
      <c r="E26" s="1" t="s">
        <v>25</v>
      </c>
      <c r="F26" s="1">
        <v>31</v>
      </c>
      <c r="G26" s="1">
        <v>63</v>
      </c>
      <c r="H26" s="2">
        <v>3278</v>
      </c>
      <c r="J26">
        <f t="shared" si="1"/>
        <v>52.031746031746032</v>
      </c>
      <c r="K26">
        <f t="shared" si="2"/>
        <v>1612.984126984127</v>
      </c>
      <c r="L26">
        <f t="shared" si="3"/>
        <v>0.28294673643547463</v>
      </c>
      <c r="O26">
        <f t="shared" si="0"/>
        <v>583.95437359599498</v>
      </c>
      <c r="P26" s="1" t="s">
        <v>15</v>
      </c>
    </row>
    <row r="27" spans="1:16" x14ac:dyDescent="0.2">
      <c r="A27" s="1" t="s">
        <v>12</v>
      </c>
      <c r="B27" s="3">
        <v>0.20898225000000001</v>
      </c>
      <c r="E27" s="1" t="s">
        <v>26</v>
      </c>
      <c r="F27" s="1">
        <v>33</v>
      </c>
      <c r="G27" s="1">
        <v>82</v>
      </c>
      <c r="H27" s="2">
        <v>3287</v>
      </c>
      <c r="J27">
        <f t="shared" si="1"/>
        <v>40.085365853658537</v>
      </c>
      <c r="K27">
        <f t="shared" si="2"/>
        <v>1322.8170731707316</v>
      </c>
      <c r="L27">
        <f t="shared" si="3"/>
        <v>0.21085206010425891</v>
      </c>
      <c r="O27">
        <f t="shared" si="0"/>
        <v>478.47206221688668</v>
      </c>
      <c r="P27" s="1" t="s">
        <v>22</v>
      </c>
    </row>
    <row r="28" spans="1:16" x14ac:dyDescent="0.2">
      <c r="A28" s="1" t="s">
        <v>24</v>
      </c>
      <c r="B28" s="3">
        <v>0.19154673999999999</v>
      </c>
      <c r="E28" s="1" t="s">
        <v>27</v>
      </c>
      <c r="F28" s="1">
        <v>40</v>
      </c>
      <c r="G28" s="1">
        <v>73</v>
      </c>
      <c r="H28" s="2">
        <v>3652</v>
      </c>
      <c r="J28">
        <f t="shared" si="1"/>
        <v>50.027397260273972</v>
      </c>
      <c r="K28">
        <f t="shared" si="2"/>
        <v>2001.0958904109589</v>
      </c>
      <c r="L28">
        <f t="shared" si="3"/>
        <v>0.36132550893325255</v>
      </c>
      <c r="O28">
        <f t="shared" si="0"/>
        <v>725.04181044198322</v>
      </c>
      <c r="P28" s="1" t="s">
        <v>17</v>
      </c>
    </row>
    <row r="29" spans="1:16" x14ac:dyDescent="0.2">
      <c r="A29" s="1" t="s">
        <v>13</v>
      </c>
      <c r="B29" s="3">
        <v>0.18849216999999999</v>
      </c>
      <c r="E29" s="1" t="s">
        <v>28</v>
      </c>
      <c r="F29" s="1">
        <v>28</v>
      </c>
      <c r="G29" s="1">
        <v>51</v>
      </c>
      <c r="H29" s="2">
        <v>2215</v>
      </c>
      <c r="J29">
        <f t="shared" si="1"/>
        <v>43.431372549019606</v>
      </c>
      <c r="K29">
        <f t="shared" si="2"/>
        <v>1216.0784313725489</v>
      </c>
      <c r="L29">
        <f t="shared" si="3"/>
        <v>0.18026804894309997</v>
      </c>
      <c r="O29">
        <f t="shared" si="0"/>
        <v>439.67014276265519</v>
      </c>
      <c r="P29" s="1" t="s">
        <v>33</v>
      </c>
    </row>
    <row r="30" spans="1:16" x14ac:dyDescent="0.2">
      <c r="A30" s="1" t="s">
        <v>28</v>
      </c>
      <c r="B30" s="3">
        <v>0.18026805000000001</v>
      </c>
      <c r="E30" s="1" t="s">
        <v>29</v>
      </c>
      <c r="F30" s="1">
        <v>36</v>
      </c>
      <c r="G30" s="1">
        <v>58</v>
      </c>
      <c r="H30" s="2">
        <v>2409</v>
      </c>
      <c r="J30">
        <f t="shared" si="1"/>
        <v>41.53448275862069</v>
      </c>
      <c r="K30">
        <f t="shared" si="2"/>
        <v>1495.2413793103449</v>
      </c>
      <c r="L30">
        <f t="shared" si="3"/>
        <v>0.25539233112828053</v>
      </c>
      <c r="O30">
        <f t="shared" si="0"/>
        <v>541.15221184283894</v>
      </c>
      <c r="P30" s="1" t="s">
        <v>11</v>
      </c>
    </row>
    <row r="31" spans="1:16" x14ac:dyDescent="0.2">
      <c r="A31" s="1" t="s">
        <v>7</v>
      </c>
      <c r="B31" s="3">
        <v>0.16099738999999999</v>
      </c>
      <c r="E31" s="1" t="s">
        <v>30</v>
      </c>
      <c r="F31" s="1">
        <v>37</v>
      </c>
      <c r="G31" s="1">
        <v>59</v>
      </c>
      <c r="H31" s="2">
        <v>2323</v>
      </c>
      <c r="J31">
        <f t="shared" si="1"/>
        <v>39.372881355932201</v>
      </c>
      <c r="K31">
        <f t="shared" si="2"/>
        <v>1456.7966101694915</v>
      </c>
      <c r="L31">
        <f t="shared" si="3"/>
        <v>0.24592339030044222</v>
      </c>
      <c r="O31">
        <f t="shared" si="0"/>
        <v>527.17666549421278</v>
      </c>
      <c r="P31" s="1" t="s">
        <v>24</v>
      </c>
    </row>
    <row r="32" spans="1:16" x14ac:dyDescent="0.2">
      <c r="A32" s="1" t="s">
        <v>31</v>
      </c>
      <c r="B32" s="3">
        <v>9.1146669999999999E-2</v>
      </c>
      <c r="E32" s="1" t="s">
        <v>31</v>
      </c>
      <c r="F32" s="1">
        <v>22</v>
      </c>
      <c r="G32" s="1">
        <v>31</v>
      </c>
      <c r="H32" s="2">
        <v>1341</v>
      </c>
      <c r="J32">
        <f t="shared" si="1"/>
        <v>43.258064516129032</v>
      </c>
      <c r="K32">
        <f t="shared" si="2"/>
        <v>951.67741935483866</v>
      </c>
      <c r="L32">
        <f t="shared" si="3"/>
        <v>9.1146667860820096E-2</v>
      </c>
      <c r="O32">
        <v>0.01</v>
      </c>
      <c r="P32" s="1" t="s">
        <v>32</v>
      </c>
    </row>
    <row r="33" spans="1:16" x14ac:dyDescent="0.2">
      <c r="A33" s="1" t="s">
        <v>17</v>
      </c>
      <c r="B33" s="3">
        <v>4.2398190000000002E-2</v>
      </c>
      <c r="E33" s="1" t="s">
        <v>32</v>
      </c>
      <c r="F33" s="1">
        <v>20</v>
      </c>
      <c r="G33" s="1">
        <v>32</v>
      </c>
      <c r="H33" s="2">
        <v>1185</v>
      </c>
      <c r="J33">
        <f t="shared" si="1"/>
        <v>37.03125</v>
      </c>
      <c r="K33">
        <f t="shared" si="2"/>
        <v>740.625</v>
      </c>
      <c r="L33">
        <f t="shared" si="3"/>
        <v>0</v>
      </c>
      <c r="O33">
        <f>($K33-$M$4)/($M$6)</f>
        <v>266.8320268042628</v>
      </c>
      <c r="P33" s="1" t="s">
        <v>30</v>
      </c>
    </row>
    <row r="34" spans="1:16" x14ac:dyDescent="0.2">
      <c r="A34" s="1" t="s">
        <v>32</v>
      </c>
      <c r="B34" s="3">
        <v>0.01</v>
      </c>
      <c r="E34" s="1" t="s">
        <v>33</v>
      </c>
      <c r="F34" s="1">
        <v>35</v>
      </c>
      <c r="G34" s="1">
        <v>46</v>
      </c>
      <c r="H34" s="2">
        <v>1879</v>
      </c>
      <c r="J34">
        <f t="shared" si="1"/>
        <v>40.847826086956523</v>
      </c>
      <c r="K34">
        <f t="shared" si="2"/>
        <v>1429.6739130434783</v>
      </c>
      <c r="L34">
        <f t="shared" si="3"/>
        <v>0.23909151291901401</v>
      </c>
      <c r="O34">
        <f>($K34-$M$4)/($M$6)</f>
        <v>517.31694935453254</v>
      </c>
      <c r="P34" s="1" t="s">
        <v>19</v>
      </c>
    </row>
  </sheetData>
  <sortState xmlns:xlrd2="http://schemas.microsoft.com/office/spreadsheetml/2017/richdata2" ref="O2:P34">
    <sortCondition descending="1" ref="O2:O3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Gupta</dc:creator>
  <cp:lastModifiedBy>Shashwat Gupta</cp:lastModifiedBy>
  <dcterms:created xsi:type="dcterms:W3CDTF">2025-06-08T17:18:40Z</dcterms:created>
  <dcterms:modified xsi:type="dcterms:W3CDTF">2025-06-24T05:55:15Z</dcterms:modified>
</cp:coreProperties>
</file>