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shasta/Documents/Web/2019-01-25-Excel4Node/template/"/>
    </mc:Choice>
  </mc:AlternateContent>
  <bookViews>
    <workbookView xWindow="0" yWindow="460" windowWidth="38400" windowHeight="21140" firstSheet="3" activeTab="3"/>
  </bookViews>
  <sheets>
    <sheet name="Hoja4" sheetId="10" state="hidden" r:id="rId1"/>
    <sheet name="Planilla sin formula" sheetId="5" state="hidden" r:id="rId2"/>
    <sheet name="Conteo" sheetId="15" state="hidden" r:id="rId3"/>
    <sheet name="Hoja2" sheetId="17" r:id="rId4"/>
    <sheet name="RESULTADOS GRAFICOS" sheetId="8" r:id="rId5"/>
  </sheets>
  <definedNames>
    <definedName name="_xlnm._FilterDatabase" localSheetId="1" hidden="1">'Planilla sin formula'!$A$6:$P$136</definedName>
  </definedNames>
  <calcPr calcId="150001" concurrentCalc="0"/>
  <pivotCaches>
    <pivotCache cacheId="23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8" l="1"/>
  <c r="D26" i="8"/>
  <c r="C26" i="8"/>
  <c r="C25" i="8"/>
  <c r="D19" i="8"/>
  <c r="C19" i="8"/>
  <c r="D18" i="8"/>
  <c r="C18" i="8"/>
  <c r="D6" i="8"/>
  <c r="D7" i="8"/>
  <c r="D8" i="8"/>
  <c r="D9" i="8"/>
  <c r="D10" i="8"/>
  <c r="D11" i="8"/>
  <c r="D12" i="8"/>
  <c r="C6" i="8"/>
  <c r="C7" i="8"/>
  <c r="C8" i="8"/>
  <c r="C9" i="8"/>
  <c r="C10" i="8"/>
  <c r="C11" i="8"/>
  <c r="C12" i="8"/>
  <c r="E25" i="8"/>
  <c r="E26" i="8"/>
  <c r="E27" i="8"/>
  <c r="J25" i="8"/>
  <c r="J26" i="8"/>
  <c r="J27" i="8"/>
  <c r="I25" i="8"/>
  <c r="I26" i="8"/>
  <c r="I27" i="8"/>
  <c r="H25" i="8"/>
  <c r="H26" i="8"/>
  <c r="H27" i="8"/>
  <c r="D27" i="8"/>
  <c r="C27" i="8"/>
  <c r="E18" i="8"/>
  <c r="E19" i="8"/>
  <c r="E20" i="8"/>
  <c r="J18" i="8"/>
  <c r="J19" i="8"/>
  <c r="J20" i="8"/>
  <c r="I18" i="8"/>
  <c r="I19" i="8"/>
  <c r="I20" i="8"/>
  <c r="H18" i="8"/>
  <c r="H19" i="8"/>
  <c r="H20" i="8"/>
  <c r="D20" i="8"/>
  <c r="C20" i="8"/>
  <c r="E11" i="8"/>
  <c r="E12" i="8"/>
  <c r="E13" i="8"/>
  <c r="J11" i="8"/>
  <c r="J12" i="8"/>
  <c r="J13" i="8"/>
  <c r="I11" i="8"/>
  <c r="I12" i="8"/>
  <c r="I13" i="8"/>
  <c r="H11" i="8"/>
  <c r="H12" i="8"/>
  <c r="H13" i="8"/>
  <c r="D13" i="8"/>
  <c r="C13" i="8"/>
  <c r="L20" i="5"/>
  <c r="L19" i="5"/>
  <c r="L18" i="5"/>
  <c r="L17" i="5"/>
  <c r="L16" i="5"/>
  <c r="L15" i="5"/>
  <c r="L14" i="5"/>
  <c r="L13" i="5"/>
  <c r="L12" i="5"/>
  <c r="L11" i="5"/>
  <c r="L10" i="5"/>
  <c r="L9" i="5"/>
  <c r="L7" i="5"/>
</calcChain>
</file>

<file path=xl/sharedStrings.xml><?xml version="1.0" encoding="utf-8"?>
<sst xmlns="http://schemas.openxmlformats.org/spreadsheetml/2006/main" count="150" uniqueCount="52">
  <si>
    <t>Folio</t>
  </si>
  <si>
    <t>PUNTAJE AUDIT 1</t>
  </si>
  <si>
    <t>PUNTAJE AUDIT 2</t>
  </si>
  <si>
    <t>PUNTAJE AUDIT 3</t>
  </si>
  <si>
    <r>
      <t xml:space="preserve">Actividad Física Moderada 30 Mnts en tiempo libre       </t>
    </r>
    <r>
      <rPr>
        <sz val="8"/>
        <color theme="1"/>
        <rFont val="Calibri"/>
        <family val="2"/>
        <scheme val="minor"/>
      </rPr>
      <t>(SI / No)</t>
    </r>
  </si>
  <si>
    <r>
      <t xml:space="preserve">Consumo mayor a 5 porciones de Frutas y verduras diarias </t>
    </r>
    <r>
      <rPr>
        <sz val="8"/>
        <color theme="1"/>
        <rFont val="Calibri"/>
        <family val="2"/>
        <scheme val="minor"/>
      </rPr>
      <t>(SI/NO)</t>
    </r>
  </si>
  <si>
    <r>
      <t xml:space="preserve">Fuma                  </t>
    </r>
    <r>
      <rPr>
        <sz val="8"/>
        <color theme="1"/>
        <rFont val="Calibri"/>
        <family val="2"/>
        <scheme val="minor"/>
      </rPr>
      <t>(Si/No)</t>
    </r>
  </si>
  <si>
    <t>Planilla Registro Factores Protectores de la Salud: Salud Óptima</t>
  </si>
  <si>
    <t>Puntaje Audit TOTAL</t>
  </si>
  <si>
    <t>Nº TOTAL de Factores Protectores</t>
  </si>
  <si>
    <t>Responsable de la Evaluación de Factores Protectores</t>
  </si>
  <si>
    <t xml:space="preserve">Fecha de la Evaluación </t>
  </si>
  <si>
    <t>NO</t>
  </si>
  <si>
    <t>SI</t>
  </si>
  <si>
    <t>hombre</t>
  </si>
  <si>
    <t>mujer</t>
  </si>
  <si>
    <t>SEXO</t>
  </si>
  <si>
    <t>NO COMPLETO TODA LA ENCUESTA</t>
  </si>
  <si>
    <t>TOTAL FUMA</t>
  </si>
  <si>
    <t>TOTAL ACT FISICA</t>
  </si>
  <si>
    <t>TOTAL CONSUMO FRUTAS Y VERDURAS</t>
  </si>
  <si>
    <t>TOTAL</t>
  </si>
  <si>
    <t>FACTOR PROTECTOR</t>
  </si>
  <si>
    <t>HOMBRE</t>
  </si>
  <si>
    <t>MUJER</t>
  </si>
  <si>
    <t>Etiquetas de fila</t>
  </si>
  <si>
    <t>Total general</t>
  </si>
  <si>
    <t>Pregunta 1. ¿Actualmente usted fuma cigarrillos?</t>
  </si>
  <si>
    <t>Hombre</t>
  </si>
  <si>
    <t>Mujer</t>
  </si>
  <si>
    <t>Total</t>
  </si>
  <si>
    <t>Pregunta 2. ¿En el último mes practicó deporte o realizó actividad física fuera de su horario de trabajo durante 30 minutos o más de forma regular (al menos tres veces por semana)?</t>
  </si>
  <si>
    <t>Pregunta 3. Si toma en cuenta todas las verduras y frutas que come en el día, ¿Suman 5 porciones?</t>
  </si>
  <si>
    <t>Cuenta de Nº TOTAL de Factores Protectores</t>
  </si>
  <si>
    <r>
      <t xml:space="preserve">SEXO </t>
    </r>
    <r>
      <rPr>
        <b/>
        <sz val="8"/>
        <color theme="1"/>
        <rFont val="Calibri"/>
        <family val="2"/>
        <scheme val="minor"/>
      </rPr>
      <t>(Hombre=1 / Mujer=2)</t>
    </r>
  </si>
  <si>
    <r>
      <t xml:space="preserve">1. Fuma Cigarrillos </t>
    </r>
    <r>
      <rPr>
        <b/>
        <sz val="8"/>
        <color theme="1"/>
        <rFont val="Calibri"/>
        <family val="2"/>
        <scheme val="minor"/>
      </rPr>
      <t>(0=no fumo 
1=0-5 a la semana
2=0 a 5 al día
3=6 a 10 al día
4=11 a 20 al día
5=más de 1 cajetilla al día)</t>
    </r>
  </si>
  <si>
    <r>
      <t xml:space="preserve">2. Actividad Física Moderada 30 Mnts en tiempo libre       </t>
    </r>
    <r>
      <rPr>
        <sz val="8"/>
        <color theme="1"/>
        <rFont val="Calibri"/>
        <family val="2"/>
        <scheme val="minor"/>
      </rPr>
      <t>(SI=1 / No=0)</t>
    </r>
  </si>
  <si>
    <r>
      <t xml:space="preserve">3. Consumo mayor a 5 porciones de Frutas y verduras diarias </t>
    </r>
    <r>
      <rPr>
        <sz val="8"/>
        <color theme="1"/>
        <rFont val="Calibri"/>
        <family val="2"/>
        <scheme val="minor"/>
      </rPr>
      <t>(SI=1 / No=0)</t>
    </r>
  </si>
  <si>
    <r>
      <t xml:space="preserve">4. Frecuencia Bebida Alcoholica </t>
    </r>
    <r>
      <rPr>
        <b/>
        <sz val="8"/>
        <color theme="1"/>
        <rFont val="Calibri"/>
        <family val="2"/>
        <scheme val="minor"/>
      </rPr>
      <t>(0=nunca
1=una o menos veces al mes
2=2 a 4 veces por mes
3=2 a 3 veces por semana
4=4 o más veces por semana)</t>
    </r>
  </si>
  <si>
    <r>
      <t xml:space="preserve">6. Frecuencia de tragos en un solo día </t>
    </r>
    <r>
      <rPr>
        <b/>
        <sz val="8"/>
        <color theme="1"/>
        <rFont val="Calibri"/>
        <family val="2"/>
        <scheme val="minor"/>
      </rPr>
      <t>(0=nunca
1=menos de una vez  al mes
2=mensualmente
3=semanalmente
4=todos los días o casi todos los días
0=no tomo bebidas alcohólicas)</t>
    </r>
  </si>
  <si>
    <t>Frecuencias</t>
  </si>
  <si>
    <t>Porcentajes</t>
  </si>
  <si>
    <t>Gráfico</t>
  </si>
  <si>
    <r>
      <t xml:space="preserve">5. Cantidad de tragos en un día normal 
</t>
    </r>
    <r>
      <rPr>
        <b/>
        <sz val="8"/>
        <color theme="1"/>
        <rFont val="Calibri"/>
        <family val="2"/>
        <scheme val="minor"/>
      </rPr>
      <t>(0= 1 o 2
1= 3 o 4
2=5 o 6
3=7, 8 o 9
4=10 o más
0= no tomo bebidas alcohólicas)</t>
    </r>
  </si>
  <si>
    <t>1=0-5 a la semana</t>
  </si>
  <si>
    <t>2=0 a 5 al día</t>
  </si>
  <si>
    <t>3=6 a 10 al día</t>
  </si>
  <si>
    <t>4=11 a 20 al día</t>
  </si>
  <si>
    <t>5=más de 1 cajetilla al día)</t>
  </si>
  <si>
    <t>Act física</t>
  </si>
  <si>
    <t>Fuma</t>
  </si>
  <si>
    <t>Frutas y verduras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</si>
</sst>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1FF61"/>
        <bgColor indexed="64"/>
      </patternFill>
    </fill>
    <fill>
      <patternFill patternType="solid">
        <fgColor rgb="FFA3FFD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right" vertical="center"/>
    </xf>
    <xf numFmtId="14" fontId="2" fillId="0" borderId="2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justify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/>
    </xf>
    <xf numFmtId="9" fontId="1" fillId="8" borderId="2" xfId="0" applyNumberFormat="1" applyFont="1" applyFill="1" applyBorder="1" applyAlignment="1">
      <alignment horizontal="center" vertical="center"/>
    </xf>
    <xf numFmtId="9" fontId="1" fillId="8" borderId="2" xfId="0" applyNumberFormat="1" applyFont="1" applyFill="1" applyBorder="1" applyAlignment="1">
      <alignment horizontal="center" vertical="center" wrapText="1"/>
    </xf>
    <xf numFmtId="9" fontId="1" fillId="9" borderId="2" xfId="0" applyNumberFormat="1" applyFont="1" applyFill="1" applyBorder="1" applyAlignment="1">
      <alignment horizontal="center" vertical="center"/>
    </xf>
    <xf numFmtId="9" fontId="1" fillId="9" borderId="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0" fillId="3" borderId="0" xfId="0" applyFont="1" applyFill="1"/>
    <xf numFmtId="0" fontId="7" fillId="8" borderId="2" xfId="0" applyFont="1" applyFill="1" applyBorder="1" applyAlignment="1">
      <alignment horizontal="justify" vertical="center"/>
    </xf>
    <xf numFmtId="0" fontId="7" fillId="0" borderId="2" xfId="0" applyFont="1" applyFill="1" applyBorder="1" applyAlignment="1">
      <alignment horizontal="justify" vertical="center"/>
    </xf>
    <xf numFmtId="0" fontId="0" fillId="0" borderId="0" xfId="0" applyAlignment="1">
      <alignment horizontal="center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colors>
    <mruColors>
      <color rgb="FFF9D6B4"/>
      <color rgb="FFFFFF99"/>
      <color rgb="FFA3FFD1"/>
      <color rgb="FF0033CC"/>
      <color rgb="FFFFC5C5"/>
      <color rgb="FFCC0066"/>
      <color rgb="FF008080"/>
      <color rgb="FF660033"/>
      <color rgb="FF339966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5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Pregunta 2. ¿En el último mes practicó deporte o realizó actividad física fuera de su horario de trabajo durante 30 minutos o más de forma regular (al menos tres</a:t>
            </a:r>
            <a:r>
              <a:rPr lang="es-CL" sz="1600"/>
              <a:t> </a:t>
            </a:r>
            <a:r>
              <a:rPr lang="es-CL" sz="105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veces por semana)?</a:t>
            </a:r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52777777777778"/>
          <c:y val="0.375"/>
          <c:w val="0.716501312335958"/>
          <c:h val="0.509020122484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'RESULTADOS GRAFICOS'!$G$18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'RESULTADOS GRAFICOS'!$H$17:$I$17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'RESULTADOS GRAFICOS'!$H$18:$I$18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'RESULTADOS GRAFICOS'!$G$19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C006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'RESULTADOS GRAFICOS'!$H$17:$I$17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'RESULTADOS GRAFICOS'!$H$19:$I$19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354928"/>
        <c:axId val="1831299008"/>
      </c:barChart>
      <c:catAx>
        <c:axId val="18313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31299008"/>
        <c:crosses val="autoZero"/>
        <c:auto val="1"/>
        <c:lblAlgn val="ctr"/>
        <c:lblOffset val="100"/>
        <c:noMultiLvlLbl val="0"/>
      </c:catAx>
      <c:valAx>
        <c:axId val="18312990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3135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CL" sz="105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05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Pregunta 3. Si toma en cuenta todas las verduras y frutas que come en el día, ¿Suman 5 porciones?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292164674634794"/>
          <c:y val="0.215892019991261"/>
          <c:w val="0.80329474751911"/>
          <c:h val="0.68395145986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'RESULTADOS GRAFICOS'!$G$25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'RESULTADOS GRAFICOS'!$H$24:$I$24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'RESULTADOS GRAFICOS'!$H$25:$I$25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'RESULTADOS GRAFICOS'!$G$26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C006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'RESULTADOS GRAFICOS'!$H$24:$I$24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'RESULTADOS GRAFICOS'!$H$26:$I$26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491136"/>
        <c:axId val="1831493600"/>
      </c:barChart>
      <c:catAx>
        <c:axId val="18314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31493600"/>
        <c:crosses val="autoZero"/>
        <c:auto val="1"/>
        <c:lblAlgn val="ctr"/>
        <c:lblOffset val="100"/>
        <c:noMultiLvlLbl val="0"/>
      </c:catAx>
      <c:valAx>
        <c:axId val="18314936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314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100"/>
              <a:t>Pregunta 1. ¿Actualmente usted fuma cigarrillos?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GRAFICOS'!$G$11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rgbClr val="008080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'RESULTADOS GRAFICOS'!$H$5:$I$5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'RESULTADOS GRAFICOS'!$H$11:$I$11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'RESULTADOS GRAFICOS'!$G$12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C006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'RESULTADOS GRAFICOS'!$H$5:$I$5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'RESULTADOS GRAFICOS'!$H$12:$I$12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31594144"/>
        <c:axId val="1831596560"/>
      </c:barChart>
      <c:catAx>
        <c:axId val="183159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31596560"/>
        <c:crosses val="autoZero"/>
        <c:auto val="1"/>
        <c:lblAlgn val="ctr"/>
        <c:lblOffset val="100"/>
        <c:noMultiLvlLbl val="0"/>
      </c:catAx>
      <c:valAx>
        <c:axId val="18315965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31594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904734908136483"/>
          <c:y val="0.463727197927244"/>
          <c:w val="0.0933079615048119"/>
          <c:h val="0.183884055180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68037</xdr:rowOff>
    </xdr:from>
    <xdr:to>
      <xdr:col>1</xdr:col>
      <xdr:colOff>0</xdr:colOff>
      <xdr:row>4</xdr:row>
      <xdr:rowOff>92529</xdr:rowOff>
    </xdr:to>
    <xdr:pic>
      <xdr:nvPicPr>
        <xdr:cNvPr id="10" name="9 Imagen" descr="LOGO ACHS CON SLOGAN 2 jp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21410" y="68037"/>
          <a:ext cx="828675" cy="805542"/>
        </a:xfrm>
        <a:prstGeom prst="rect">
          <a:avLst/>
        </a:prstGeom>
      </xdr:spPr>
    </xdr:pic>
    <xdr:clientData/>
  </xdr:twoCellAnchor>
  <xdr:twoCellAnchor editAs="oneCell">
    <xdr:from>
      <xdr:col>11</xdr:col>
      <xdr:colOff>186759</xdr:colOff>
      <xdr:row>0</xdr:row>
      <xdr:rowOff>154782</xdr:rowOff>
    </xdr:from>
    <xdr:to>
      <xdr:col>12</xdr:col>
      <xdr:colOff>76275</xdr:colOff>
      <xdr:row>3</xdr:row>
      <xdr:rowOff>71104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91540" y="154782"/>
          <a:ext cx="651516" cy="499728"/>
        </a:xfrm>
        <a:prstGeom prst="rect">
          <a:avLst/>
        </a:prstGeom>
      </xdr:spPr>
    </xdr:pic>
    <xdr:clientData/>
  </xdr:twoCellAnchor>
  <xdr:twoCellAnchor editAs="oneCell">
    <xdr:from>
      <xdr:col>9</xdr:col>
      <xdr:colOff>223837</xdr:colOff>
      <xdr:row>0</xdr:row>
      <xdr:rowOff>52387</xdr:rowOff>
    </xdr:from>
    <xdr:to>
      <xdr:col>10</xdr:col>
      <xdr:colOff>290512</xdr:colOff>
      <xdr:row>4</xdr:row>
      <xdr:rowOff>90486</xdr:rowOff>
    </xdr:to>
    <xdr:pic>
      <xdr:nvPicPr>
        <xdr:cNvPr id="12" name="11 Imagen" descr="LOGO ACHS CON SLOGAN 2 jp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04618" y="52387"/>
          <a:ext cx="828675" cy="812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638735</xdr:colOff>
      <xdr:row>15</xdr:row>
      <xdr:rowOff>199185</xdr:rowOff>
    </xdr:from>
    <xdr:to>
      <xdr:col>17</xdr:col>
      <xdr:colOff>532839</xdr:colOff>
      <xdr:row>21</xdr:row>
      <xdr:rowOff>112060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591670</xdr:colOff>
      <xdr:row>22</xdr:row>
      <xdr:rowOff>177894</xdr:rowOff>
    </xdr:from>
    <xdr:to>
      <xdr:col>18</xdr:col>
      <xdr:colOff>173691</xdr:colOff>
      <xdr:row>32</xdr:row>
      <xdr:rowOff>78441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638736</xdr:colOff>
      <xdr:row>3</xdr:row>
      <xdr:rowOff>68355</xdr:rowOff>
    </xdr:from>
    <xdr:to>
      <xdr:col>16</xdr:col>
      <xdr:colOff>638736</xdr:colOff>
      <xdr:row>15</xdr:row>
      <xdr:rowOff>113179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calante Hernández, Alexandro David" refreshedDate="43208.627929629627" createdVersion="4" refreshedVersion="5" minRefreshableVersion="3" recordCount="14">
  <cacheSource type="worksheet">
    <worksheetSource ref="N6:N20" sheet="Planilla sin formula"/>
  </cacheSource>
  <cacheFields count="1">
    <cacheField name="Nº TOTAL de Factores Protectores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1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º TOTAL de Factores Protecto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baseColWidth="10" defaultRowHeight="15" x14ac:dyDescent="0.2"/>
  <cols>
    <col min="1" max="1" width="17.5" bestFit="1" customWidth="1"/>
    <col min="2" max="2" width="40.83203125" bestFit="1" customWidth="1"/>
  </cols>
  <sheetData>
    <row r="3" spans="1:2" x14ac:dyDescent="0.2">
      <c r="A3" s="19" t="s">
        <v>25</v>
      </c>
      <c r="B3" t="s">
        <v>33</v>
      </c>
    </row>
    <row r="4" spans="1:2" x14ac:dyDescent="0.2">
      <c r="A4" s="20">
        <v>1</v>
      </c>
      <c r="B4" s="21">
        <v>2</v>
      </c>
    </row>
    <row r="5" spans="1:2" x14ac:dyDescent="0.2">
      <c r="A5" s="20">
        <v>2</v>
      </c>
      <c r="B5" s="21">
        <v>7</v>
      </c>
    </row>
    <row r="6" spans="1:2" x14ac:dyDescent="0.2">
      <c r="A6" s="20">
        <v>3</v>
      </c>
      <c r="B6" s="21">
        <v>5</v>
      </c>
    </row>
    <row r="7" spans="1:2" x14ac:dyDescent="0.2">
      <c r="A7" s="20" t="s">
        <v>26</v>
      </c>
      <c r="B7" s="2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05"/>
  <sheetViews>
    <sheetView zoomScale="80" zoomScaleNormal="80" zoomScalePageLayoutView="80" workbookViewId="0">
      <selection activeCell="H35" sqref="H35"/>
    </sheetView>
  </sheetViews>
  <sheetFormatPr baseColWidth="10" defaultRowHeight="15" x14ac:dyDescent="0.2"/>
  <cols>
    <col min="3" max="3" width="11.5" customWidth="1"/>
    <col min="4" max="4" width="15.1640625" bestFit="1" customWidth="1"/>
    <col min="5" max="5" width="18.5" customWidth="1"/>
    <col min="7" max="7" width="17" customWidth="1"/>
    <col min="8" max="8" width="12.83203125" customWidth="1"/>
    <col min="13" max="13" width="13.5" customWidth="1"/>
    <col min="15" max="15" width="49.5" bestFit="1" customWidth="1"/>
    <col min="16" max="16" width="18.5" customWidth="1"/>
  </cols>
  <sheetData>
    <row r="1" spans="1:25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5" ht="16" x14ac:dyDescent="0.2">
      <c r="F2" s="1"/>
      <c r="G2" s="1"/>
      <c r="H2" s="1"/>
      <c r="I2" s="1"/>
      <c r="J2" s="1"/>
      <c r="K2" s="1"/>
      <c r="L2" s="1"/>
      <c r="M2" s="1"/>
      <c r="N2" s="1"/>
      <c r="O2" s="43" t="s">
        <v>7</v>
      </c>
      <c r="P2" s="44"/>
    </row>
    <row r="3" spans="1:25" x14ac:dyDescent="0.2">
      <c r="F3" s="1"/>
      <c r="G3" s="1"/>
      <c r="H3" s="1"/>
      <c r="I3" s="1"/>
      <c r="J3" s="1"/>
      <c r="K3" s="1"/>
      <c r="L3" s="1"/>
      <c r="M3" s="1"/>
      <c r="N3" s="1"/>
      <c r="O3" s="2" t="s">
        <v>11</v>
      </c>
      <c r="P3" s="4"/>
    </row>
    <row r="4" spans="1:25" x14ac:dyDescent="0.2">
      <c r="F4" s="1"/>
      <c r="G4" s="1"/>
      <c r="H4" s="1"/>
      <c r="I4" s="1"/>
      <c r="J4" s="1"/>
      <c r="K4" s="1"/>
      <c r="L4" s="1"/>
      <c r="M4" s="1"/>
      <c r="N4" s="1"/>
      <c r="O4" s="2" t="s">
        <v>10</v>
      </c>
      <c r="P4" s="3"/>
    </row>
    <row r="5" spans="1:25" ht="16" thickBo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5" ht="91" thickBot="1" x14ac:dyDescent="0.25">
      <c r="A6" s="14" t="s">
        <v>0</v>
      </c>
      <c r="B6" s="11" t="s">
        <v>6</v>
      </c>
      <c r="C6" s="11" t="s">
        <v>18</v>
      </c>
      <c r="D6" s="11" t="s">
        <v>4</v>
      </c>
      <c r="E6" s="11" t="s">
        <v>19</v>
      </c>
      <c r="F6" s="11" t="s">
        <v>5</v>
      </c>
      <c r="G6" s="11" t="s">
        <v>20</v>
      </c>
      <c r="H6" s="11" t="s">
        <v>21</v>
      </c>
      <c r="I6" s="15" t="s">
        <v>1</v>
      </c>
      <c r="J6" s="16" t="s">
        <v>2</v>
      </c>
      <c r="K6" s="15" t="s">
        <v>3</v>
      </c>
      <c r="L6" s="17" t="s">
        <v>8</v>
      </c>
      <c r="M6" s="11" t="s">
        <v>22</v>
      </c>
      <c r="N6" s="12" t="s">
        <v>9</v>
      </c>
      <c r="O6" s="18" t="s">
        <v>16</v>
      </c>
      <c r="T6" s="5" t="s">
        <v>6</v>
      </c>
      <c r="V6" s="5" t="s">
        <v>4</v>
      </c>
      <c r="X6" s="5" t="s">
        <v>5</v>
      </c>
    </row>
    <row r="7" spans="1:25" x14ac:dyDescent="0.2">
      <c r="A7" s="13">
        <v>1</v>
      </c>
      <c r="B7" s="10" t="s">
        <v>12</v>
      </c>
      <c r="C7" s="10"/>
      <c r="D7" s="10" t="s">
        <v>13</v>
      </c>
      <c r="E7" s="10"/>
      <c r="F7" s="10" t="s">
        <v>12</v>
      </c>
      <c r="G7" s="10"/>
      <c r="H7" s="10"/>
      <c r="I7" s="10">
        <v>2</v>
      </c>
      <c r="J7" s="10">
        <v>0</v>
      </c>
      <c r="K7" s="10">
        <v>0</v>
      </c>
      <c r="L7" s="10">
        <f>SUM(I7:K7)</f>
        <v>2</v>
      </c>
      <c r="M7" s="10"/>
      <c r="N7" s="10">
        <v>3</v>
      </c>
      <c r="O7" s="10" t="s">
        <v>24</v>
      </c>
      <c r="T7" t="s">
        <v>13</v>
      </c>
      <c r="U7">
        <v>0</v>
      </c>
      <c r="V7" t="s">
        <v>13</v>
      </c>
      <c r="W7">
        <v>1</v>
      </c>
      <c r="X7" t="s">
        <v>13</v>
      </c>
      <c r="Y7">
        <v>1</v>
      </c>
    </row>
    <row r="8" spans="1:25" x14ac:dyDescent="0.2">
      <c r="A8" s="9">
        <v>2</v>
      </c>
      <c r="B8" s="6" t="s">
        <v>12</v>
      </c>
      <c r="C8" s="6"/>
      <c r="D8" s="6" t="s">
        <v>12</v>
      </c>
      <c r="E8" s="6"/>
      <c r="F8" s="6" t="s">
        <v>13</v>
      </c>
      <c r="G8" s="6"/>
      <c r="H8" s="6"/>
      <c r="I8" s="6">
        <v>99</v>
      </c>
      <c r="J8" s="6">
        <v>99</v>
      </c>
      <c r="K8" s="6">
        <v>99</v>
      </c>
      <c r="L8" s="6">
        <v>99</v>
      </c>
      <c r="M8" s="6"/>
      <c r="N8" s="6">
        <v>2</v>
      </c>
      <c r="O8" s="6" t="s">
        <v>24</v>
      </c>
      <c r="T8" t="s">
        <v>12</v>
      </c>
      <c r="U8">
        <v>1</v>
      </c>
      <c r="V8" t="s">
        <v>12</v>
      </c>
      <c r="W8">
        <v>0</v>
      </c>
      <c r="X8" t="s">
        <v>12</v>
      </c>
      <c r="Y8">
        <v>0</v>
      </c>
    </row>
    <row r="9" spans="1:25" x14ac:dyDescent="0.2">
      <c r="A9" s="9">
        <v>3</v>
      </c>
      <c r="B9" s="6" t="s">
        <v>12</v>
      </c>
      <c r="C9" s="6"/>
      <c r="D9" s="6" t="s">
        <v>12</v>
      </c>
      <c r="E9" s="6"/>
      <c r="F9" s="6" t="s">
        <v>12</v>
      </c>
      <c r="G9" s="6"/>
      <c r="H9" s="6"/>
      <c r="I9" s="6">
        <v>0</v>
      </c>
      <c r="J9" s="6">
        <v>0</v>
      </c>
      <c r="K9" s="6">
        <v>0</v>
      </c>
      <c r="L9" s="6">
        <f>SUM(I9:K9)</f>
        <v>0</v>
      </c>
      <c r="M9" s="6"/>
      <c r="N9" s="6">
        <v>2</v>
      </c>
      <c r="O9" s="6" t="s">
        <v>23</v>
      </c>
    </row>
    <row r="10" spans="1:25" x14ac:dyDescent="0.2">
      <c r="A10" s="9">
        <v>4</v>
      </c>
      <c r="B10" s="6" t="s">
        <v>13</v>
      </c>
      <c r="C10" s="6"/>
      <c r="D10" s="6" t="s">
        <v>12</v>
      </c>
      <c r="E10" s="6"/>
      <c r="F10" s="6" t="s">
        <v>13</v>
      </c>
      <c r="G10" s="6"/>
      <c r="H10" s="6"/>
      <c r="I10" s="6">
        <v>1</v>
      </c>
      <c r="J10" s="6">
        <v>0</v>
      </c>
      <c r="K10" s="6">
        <v>0</v>
      </c>
      <c r="L10" s="6">
        <f t="shared" ref="L10:L20" si="0">SUM(I10:K10)</f>
        <v>1</v>
      </c>
      <c r="M10" s="6"/>
      <c r="N10" s="6">
        <v>2</v>
      </c>
      <c r="O10" s="6" t="s">
        <v>24</v>
      </c>
    </row>
    <row r="11" spans="1:25" x14ac:dyDescent="0.2">
      <c r="A11" s="9">
        <v>5</v>
      </c>
      <c r="B11" s="6" t="s">
        <v>12</v>
      </c>
      <c r="C11" s="6"/>
      <c r="D11" s="6" t="s">
        <v>13</v>
      </c>
      <c r="E11" s="6"/>
      <c r="F11" s="6" t="s">
        <v>12</v>
      </c>
      <c r="G11" s="6"/>
      <c r="H11" s="6"/>
      <c r="I11" s="6">
        <v>1</v>
      </c>
      <c r="J11" s="6">
        <v>0</v>
      </c>
      <c r="K11" s="6">
        <v>0</v>
      </c>
      <c r="L11" s="6">
        <f t="shared" si="0"/>
        <v>1</v>
      </c>
      <c r="M11" s="6"/>
      <c r="N11" s="6">
        <v>3</v>
      </c>
      <c r="O11" s="6" t="s">
        <v>23</v>
      </c>
    </row>
    <row r="12" spans="1:25" x14ac:dyDescent="0.2">
      <c r="A12" s="9">
        <v>6</v>
      </c>
      <c r="B12" s="6" t="s">
        <v>12</v>
      </c>
      <c r="C12" s="6"/>
      <c r="D12" s="6" t="s">
        <v>12</v>
      </c>
      <c r="E12" s="6"/>
      <c r="F12" s="6" t="s">
        <v>13</v>
      </c>
      <c r="G12" s="6"/>
      <c r="H12" s="6"/>
      <c r="I12" s="6">
        <v>2</v>
      </c>
      <c r="J12" s="6">
        <v>0</v>
      </c>
      <c r="K12" s="6">
        <v>0</v>
      </c>
      <c r="L12" s="6">
        <f t="shared" si="0"/>
        <v>2</v>
      </c>
      <c r="M12" s="6"/>
      <c r="N12" s="6">
        <v>3</v>
      </c>
      <c r="O12" s="6" t="s">
        <v>23</v>
      </c>
      <c r="T12" s="6" t="s">
        <v>14</v>
      </c>
    </row>
    <row r="13" spans="1:25" x14ac:dyDescent="0.2">
      <c r="A13" s="9">
        <v>7</v>
      </c>
      <c r="B13" s="6" t="s">
        <v>13</v>
      </c>
      <c r="C13" s="6"/>
      <c r="D13" s="6" t="s">
        <v>13</v>
      </c>
      <c r="E13" s="6"/>
      <c r="F13" s="6" t="s">
        <v>12</v>
      </c>
      <c r="G13" s="6"/>
      <c r="H13" s="6"/>
      <c r="I13" s="6">
        <v>2</v>
      </c>
      <c r="J13" s="6">
        <v>0</v>
      </c>
      <c r="K13" s="6">
        <v>0</v>
      </c>
      <c r="L13" s="6">
        <f t="shared" si="0"/>
        <v>2</v>
      </c>
      <c r="M13" s="6"/>
      <c r="N13" s="6">
        <v>2</v>
      </c>
      <c r="O13" s="6" t="s">
        <v>24</v>
      </c>
      <c r="T13" s="6" t="s">
        <v>15</v>
      </c>
    </row>
    <row r="14" spans="1:25" x14ac:dyDescent="0.2">
      <c r="A14" s="9">
        <v>8</v>
      </c>
      <c r="B14" s="6" t="s">
        <v>13</v>
      </c>
      <c r="C14" s="6"/>
      <c r="D14" s="6" t="s">
        <v>12</v>
      </c>
      <c r="E14" s="6"/>
      <c r="F14" s="6" t="s">
        <v>12</v>
      </c>
      <c r="G14" s="6"/>
      <c r="H14" s="6"/>
      <c r="I14" s="6">
        <v>3</v>
      </c>
      <c r="J14" s="6">
        <v>0</v>
      </c>
      <c r="K14" s="6">
        <v>0</v>
      </c>
      <c r="L14" s="6">
        <f t="shared" si="0"/>
        <v>3</v>
      </c>
      <c r="M14" s="6"/>
      <c r="N14" s="6">
        <v>1</v>
      </c>
      <c r="O14" s="6" t="s">
        <v>24</v>
      </c>
    </row>
    <row r="15" spans="1:25" x14ac:dyDescent="0.2">
      <c r="A15" s="9">
        <v>9</v>
      </c>
      <c r="B15" s="6" t="s">
        <v>12</v>
      </c>
      <c r="C15" s="6"/>
      <c r="D15" s="6" t="s">
        <v>13</v>
      </c>
      <c r="E15" s="6"/>
      <c r="F15" s="6" t="s">
        <v>12</v>
      </c>
      <c r="G15" s="6"/>
      <c r="H15" s="6"/>
      <c r="I15" s="6">
        <v>2</v>
      </c>
      <c r="J15" s="6">
        <v>0</v>
      </c>
      <c r="K15" s="6">
        <v>0</v>
      </c>
      <c r="L15" s="6">
        <f t="shared" si="0"/>
        <v>2</v>
      </c>
      <c r="M15" s="6"/>
      <c r="N15" s="6">
        <v>3</v>
      </c>
      <c r="O15" s="6" t="s">
        <v>24</v>
      </c>
    </row>
    <row r="16" spans="1:25" x14ac:dyDescent="0.2">
      <c r="A16" s="9">
        <v>10</v>
      </c>
      <c r="B16" s="6" t="s">
        <v>12</v>
      </c>
      <c r="C16" s="6"/>
      <c r="D16" s="6" t="s">
        <v>12</v>
      </c>
      <c r="E16" s="6"/>
      <c r="F16" s="6" t="s">
        <v>13</v>
      </c>
      <c r="G16" s="6"/>
      <c r="H16" s="6"/>
      <c r="I16" s="6">
        <v>0</v>
      </c>
      <c r="J16" s="6">
        <v>0</v>
      </c>
      <c r="K16" s="6">
        <v>0</v>
      </c>
      <c r="L16" s="6">
        <f t="shared" si="0"/>
        <v>0</v>
      </c>
      <c r="M16" s="6"/>
      <c r="N16" s="6">
        <v>3</v>
      </c>
      <c r="O16" s="6" t="s">
        <v>23</v>
      </c>
    </row>
    <row r="17" spans="1:15" x14ac:dyDescent="0.2">
      <c r="A17" s="9">
        <v>11</v>
      </c>
      <c r="B17" s="6" t="s">
        <v>12</v>
      </c>
      <c r="C17" s="6"/>
      <c r="D17" s="6" t="s">
        <v>12</v>
      </c>
      <c r="E17" s="6"/>
      <c r="F17" s="6" t="s">
        <v>12</v>
      </c>
      <c r="G17" s="6"/>
      <c r="H17" s="6"/>
      <c r="I17" s="6">
        <v>2</v>
      </c>
      <c r="J17" s="6">
        <v>1</v>
      </c>
      <c r="K17" s="6">
        <v>1</v>
      </c>
      <c r="L17" s="6">
        <f t="shared" si="0"/>
        <v>4</v>
      </c>
      <c r="M17" s="6"/>
      <c r="N17" s="6">
        <v>2</v>
      </c>
      <c r="O17" s="6" t="s">
        <v>23</v>
      </c>
    </row>
    <row r="18" spans="1:15" x14ac:dyDescent="0.2">
      <c r="A18" s="9">
        <v>12</v>
      </c>
      <c r="B18" s="6" t="s">
        <v>13</v>
      </c>
      <c r="C18" s="6"/>
      <c r="D18" s="6" t="s">
        <v>13</v>
      </c>
      <c r="E18" s="6"/>
      <c r="F18" s="6" t="s">
        <v>12</v>
      </c>
      <c r="G18" s="6"/>
      <c r="H18" s="6"/>
      <c r="I18" s="6">
        <v>1</v>
      </c>
      <c r="J18" s="6">
        <v>0</v>
      </c>
      <c r="K18" s="6">
        <v>0</v>
      </c>
      <c r="L18" s="6">
        <f t="shared" si="0"/>
        <v>1</v>
      </c>
      <c r="M18" s="6"/>
      <c r="N18" s="6">
        <v>2</v>
      </c>
      <c r="O18" s="6" t="s">
        <v>24</v>
      </c>
    </row>
    <row r="19" spans="1:15" x14ac:dyDescent="0.2">
      <c r="A19" s="9">
        <v>13</v>
      </c>
      <c r="B19" s="6" t="s">
        <v>12</v>
      </c>
      <c r="C19" s="6"/>
      <c r="D19" s="6" t="s">
        <v>12</v>
      </c>
      <c r="E19" s="6"/>
      <c r="F19" s="6" t="s">
        <v>12</v>
      </c>
      <c r="G19" s="6"/>
      <c r="H19" s="6"/>
      <c r="I19" s="6">
        <v>2</v>
      </c>
      <c r="J19" s="6">
        <v>0</v>
      </c>
      <c r="K19" s="6">
        <v>0</v>
      </c>
      <c r="L19" s="6">
        <f t="shared" si="0"/>
        <v>2</v>
      </c>
      <c r="M19" s="6"/>
      <c r="N19" s="6">
        <v>2</v>
      </c>
      <c r="O19" s="6" t="s">
        <v>24</v>
      </c>
    </row>
    <row r="20" spans="1:15" x14ac:dyDescent="0.2">
      <c r="A20" s="9">
        <v>14</v>
      </c>
      <c r="B20" s="6" t="s">
        <v>13</v>
      </c>
      <c r="C20" s="6"/>
      <c r="D20" s="6" t="s">
        <v>12</v>
      </c>
      <c r="E20" s="6"/>
      <c r="F20" s="6" t="s">
        <v>12</v>
      </c>
      <c r="G20" s="6"/>
      <c r="H20" s="6"/>
      <c r="I20" s="6">
        <v>2</v>
      </c>
      <c r="J20" s="6">
        <v>0</v>
      </c>
      <c r="K20" s="6">
        <v>1</v>
      </c>
      <c r="L20" s="6">
        <f t="shared" si="0"/>
        <v>3</v>
      </c>
      <c r="M20" s="6"/>
      <c r="N20" s="6">
        <v>1</v>
      </c>
      <c r="O20" s="6" t="s">
        <v>24</v>
      </c>
    </row>
    <row r="21" spans="1:15" x14ac:dyDescent="0.2">
      <c r="A21" s="9">
        <v>15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">
      <c r="A22" s="9">
        <v>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">
      <c r="A23" s="9">
        <v>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">
      <c r="A24" s="9">
        <v>18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9">
        <v>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">
      <c r="A26" s="9">
        <v>20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">
      <c r="A27" s="9">
        <v>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">
      <c r="A28" s="9">
        <v>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">
      <c r="A29" s="9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9">
        <v>24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9">
        <v>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9">
        <v>26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">
      <c r="A33" s="9">
        <v>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">
      <c r="A34" s="9">
        <v>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">
      <c r="A35" s="9">
        <v>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">
      <c r="A36" s="9">
        <v>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">
      <c r="A37" s="9">
        <v>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">
      <c r="A38" s="9">
        <v>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">
      <c r="A39" s="9">
        <v>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">
      <c r="A40" s="9">
        <v>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">
      <c r="A41" s="9">
        <v>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">
      <c r="A42" s="9">
        <v>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">
      <c r="A43" s="9">
        <v>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">
      <c r="A44" s="9">
        <v>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">
      <c r="A45" s="9">
        <v>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">
      <c r="A46" s="9">
        <v>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">
      <c r="A47" s="9">
        <v>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">
      <c r="A48" s="9">
        <v>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">
      <c r="A49" s="9">
        <v>43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">
      <c r="A50" s="9">
        <v>44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">
      <c r="A51" s="9">
        <v>45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">
      <c r="A52" s="9">
        <v>46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">
      <c r="A53" s="9">
        <v>47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9">
        <v>48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">
      <c r="A55" s="9">
        <v>49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">
      <c r="A56" s="9">
        <v>50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">
      <c r="A57" s="9">
        <v>51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">
      <c r="A58" s="9">
        <v>52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">
      <c r="A59" s="9">
        <v>53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">
      <c r="A60" s="9">
        <v>54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">
      <c r="A61" s="9">
        <v>55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">
      <c r="A62" s="9">
        <v>56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">
      <c r="A63" s="9">
        <v>57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">
      <c r="A64" s="9">
        <v>58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6" x14ac:dyDescent="0.2">
      <c r="A65" s="9">
        <v>59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6" x14ac:dyDescent="0.2">
      <c r="A66" s="9">
        <v>60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6" x14ac:dyDescent="0.2">
      <c r="A67" s="9">
        <v>61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6" x14ac:dyDescent="0.2">
      <c r="A68" s="9">
        <v>62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6" x14ac:dyDescent="0.2">
      <c r="A69" s="9">
        <v>63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6" x14ac:dyDescent="0.2">
      <c r="A70" s="9">
        <v>64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6" x14ac:dyDescent="0.2">
      <c r="A71" s="9">
        <v>65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6" x14ac:dyDescent="0.2">
      <c r="A72" s="9">
        <v>66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6" x14ac:dyDescent="0.2">
      <c r="A73" s="9">
        <v>67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6" x14ac:dyDescent="0.2">
      <c r="A74" s="9">
        <v>68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6" x14ac:dyDescent="0.2">
      <c r="A75" s="9">
        <v>69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6" x14ac:dyDescent="0.2">
      <c r="A76" s="9">
        <v>70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6" x14ac:dyDescent="0.2">
      <c r="A77" s="9">
        <v>71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t="s">
        <v>17</v>
      </c>
    </row>
    <row r="78" spans="1:16" x14ac:dyDescent="0.2">
      <c r="A78" s="9">
        <v>72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6" x14ac:dyDescent="0.2">
      <c r="A79" s="9">
        <v>73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6" x14ac:dyDescent="0.2">
      <c r="A80" s="9">
        <v>74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">
      <c r="A81" s="9">
        <v>75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">
      <c r="A82" s="9">
        <v>76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">
      <c r="A83" s="9">
        <v>77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">
      <c r="A84" s="9">
        <v>78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">
      <c r="A85" s="9">
        <v>79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">
      <c r="A86" s="9">
        <v>80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">
      <c r="A87" s="9">
        <v>81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">
      <c r="A88" s="9">
        <v>82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">
      <c r="A89" s="9">
        <v>83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">
      <c r="A90" s="9">
        <v>84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">
      <c r="A91" s="9">
        <v>85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">
      <c r="A92" s="9">
        <v>86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">
      <c r="A93" s="9">
        <v>87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">
      <c r="A94" s="9">
        <v>88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">
      <c r="A95" s="9">
        <v>89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">
      <c r="A96" s="9">
        <v>90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">
      <c r="A97" s="9">
        <v>91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">
      <c r="A98" s="9">
        <v>92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">
      <c r="A99" s="9">
        <v>93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">
      <c r="A100" s="9">
        <v>94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">
      <c r="A101" s="9">
        <v>95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">
      <c r="A102" s="9">
        <v>96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">
      <c r="A103" s="9">
        <v>97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">
      <c r="A104" s="9">
        <v>98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">
      <c r="A105" s="9">
        <v>99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">
      <c r="A106" s="9">
        <v>100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">
      <c r="A107" s="9">
        <v>101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">
      <c r="A108" s="9">
        <v>102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">
      <c r="A109" s="9">
        <v>103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">
      <c r="A110" s="9">
        <v>104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">
      <c r="A111" s="9">
        <v>105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">
      <c r="A112" s="9">
        <v>106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">
      <c r="A113" s="9">
        <v>107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">
      <c r="A114" s="9">
        <v>108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">
      <c r="A115" s="9">
        <v>109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">
      <c r="A116" s="9">
        <v>110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">
      <c r="A117" s="9">
        <v>111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">
      <c r="A118" s="9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">
      <c r="A119" s="9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">
      <c r="A120" s="9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">
      <c r="A121" s="9">
        <v>115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">
      <c r="A122" s="9">
        <v>116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">
      <c r="A123" s="9">
        <v>117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">
      <c r="A124" s="9">
        <v>118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">
      <c r="A125" s="9">
        <v>119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">
      <c r="A126" s="9">
        <v>120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">
      <c r="A127" s="9">
        <v>121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">
      <c r="A128" s="9">
        <v>122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">
      <c r="A129" s="9">
        <v>123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">
      <c r="A130" s="9">
        <v>124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">
      <c r="A131" s="9">
        <v>125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">
      <c r="A132" s="9">
        <v>126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">
      <c r="A133" s="9">
        <v>127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">
      <c r="A134" s="9">
        <v>128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">
      <c r="A135" s="9">
        <v>129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">
      <c r="A136" s="9">
        <v>130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7"/>
    </row>
    <row r="138" spans="1:15" x14ac:dyDescent="0.2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7"/>
    </row>
    <row r="139" spans="1:15" x14ac:dyDescent="0.2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7"/>
    </row>
    <row r="140" spans="1:15" x14ac:dyDescent="0.2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7"/>
    </row>
    <row r="141" spans="1:15" x14ac:dyDescent="0.2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7"/>
    </row>
    <row r="142" spans="1:15" x14ac:dyDescent="0.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7"/>
    </row>
    <row r="143" spans="1:15" x14ac:dyDescent="0.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7"/>
    </row>
    <row r="144" spans="1:15" x14ac:dyDescent="0.2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7"/>
    </row>
    <row r="145" spans="1:15" x14ac:dyDescent="0.2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7"/>
    </row>
    <row r="146" spans="1:15" x14ac:dyDescent="0.2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7"/>
    </row>
    <row r="147" spans="1:15" x14ac:dyDescent="0.2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7"/>
    </row>
    <row r="148" spans="1:15" x14ac:dyDescent="0.2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7"/>
    </row>
    <row r="149" spans="1:15" x14ac:dyDescent="0.2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7"/>
    </row>
    <row r="150" spans="1:15" x14ac:dyDescent="0.2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7"/>
    </row>
    <row r="151" spans="1:15" x14ac:dyDescent="0.2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7"/>
    </row>
    <row r="152" spans="1:15" x14ac:dyDescent="0.2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7"/>
    </row>
    <row r="153" spans="1:15" x14ac:dyDescent="0.2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7"/>
    </row>
    <row r="154" spans="1:15" x14ac:dyDescent="0.2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7"/>
    </row>
    <row r="155" spans="1:15" x14ac:dyDescent="0.2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7"/>
    </row>
    <row r="156" spans="1:15" x14ac:dyDescent="0.2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7"/>
    </row>
    <row r="157" spans="1:15" x14ac:dyDescent="0.2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7"/>
    </row>
    <row r="158" spans="1:15" x14ac:dyDescent="0.2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7"/>
    </row>
    <row r="159" spans="1:15" x14ac:dyDescent="0.2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7"/>
    </row>
    <row r="160" spans="1:15" x14ac:dyDescent="0.2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7"/>
    </row>
    <row r="161" spans="1:15" x14ac:dyDescent="0.2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7"/>
    </row>
    <row r="162" spans="1:15" x14ac:dyDescent="0.2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7"/>
    </row>
    <row r="163" spans="1:15" x14ac:dyDescent="0.2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7"/>
    </row>
    <row r="164" spans="1:15" x14ac:dyDescent="0.2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7"/>
    </row>
    <row r="165" spans="1:15" x14ac:dyDescent="0.2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7"/>
    </row>
    <row r="166" spans="1:15" x14ac:dyDescent="0.2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7"/>
    </row>
    <row r="167" spans="1:15" x14ac:dyDescent="0.2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7"/>
    </row>
    <row r="168" spans="1:15" x14ac:dyDescent="0.2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7"/>
    </row>
    <row r="169" spans="1:15" x14ac:dyDescent="0.2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7"/>
    </row>
    <row r="170" spans="1:15" x14ac:dyDescent="0.2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7"/>
    </row>
    <row r="171" spans="1:15" x14ac:dyDescent="0.2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7"/>
    </row>
    <row r="172" spans="1:15" x14ac:dyDescent="0.2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7"/>
    </row>
    <row r="173" spans="1:15" x14ac:dyDescent="0.2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7"/>
    </row>
    <row r="174" spans="1:15" x14ac:dyDescent="0.2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7"/>
    </row>
    <row r="175" spans="1:15" x14ac:dyDescent="0.2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7"/>
    </row>
    <row r="176" spans="1:15" x14ac:dyDescent="0.2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7"/>
    </row>
    <row r="177" spans="1:15" x14ac:dyDescent="0.2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7"/>
    </row>
    <row r="178" spans="1:15" x14ac:dyDescent="0.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7"/>
    </row>
    <row r="179" spans="1:15" x14ac:dyDescent="0.2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7"/>
    </row>
    <row r="180" spans="1:15" x14ac:dyDescent="0.2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7"/>
    </row>
    <row r="181" spans="1:15" x14ac:dyDescent="0.2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7"/>
    </row>
    <row r="182" spans="1:15" x14ac:dyDescent="0.2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7"/>
    </row>
    <row r="183" spans="1:15" x14ac:dyDescent="0.2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7"/>
    </row>
    <row r="184" spans="1:15" x14ac:dyDescent="0.2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7"/>
    </row>
    <row r="185" spans="1:15" x14ac:dyDescent="0.2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7"/>
    </row>
    <row r="186" spans="1:15" x14ac:dyDescent="0.2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7"/>
    </row>
    <row r="187" spans="1:15" x14ac:dyDescent="0.2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7"/>
    </row>
    <row r="188" spans="1:15" x14ac:dyDescent="0.2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7"/>
    </row>
    <row r="189" spans="1:15" x14ac:dyDescent="0.2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7"/>
    </row>
    <row r="190" spans="1:15" x14ac:dyDescent="0.2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7"/>
    </row>
    <row r="191" spans="1:15" x14ac:dyDescent="0.2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7"/>
    </row>
    <row r="192" spans="1:15" x14ac:dyDescent="0.2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7"/>
    </row>
    <row r="193" spans="1:15" x14ac:dyDescent="0.2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7"/>
    </row>
    <row r="194" spans="1:15" x14ac:dyDescent="0.2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7"/>
    </row>
    <row r="195" spans="1:15" x14ac:dyDescent="0.2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7"/>
    </row>
    <row r="196" spans="1:1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</sheetData>
  <autoFilter ref="A6:P136"/>
  <mergeCells count="1">
    <mergeCell ref="O2:P2"/>
  </mergeCells>
  <pageMargins left="0.7" right="0.7" top="0.75" bottom="0.75" header="0.3" footer="0.3"/>
  <pageSetup paperSize="256" scale="39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M8" sqref="M8"/>
    </sheetView>
  </sheetViews>
  <sheetFormatPr baseColWidth="10" defaultRowHeight="15" x14ac:dyDescent="0.2"/>
  <cols>
    <col min="1" max="1" width="10.83203125" style="42"/>
    <col min="2" max="2" width="8.1640625" style="42" bestFit="1" customWidth="1"/>
    <col min="3" max="3" width="9.6640625" style="42" bestFit="1" customWidth="1"/>
    <col min="4" max="8" width="10.83203125" style="42"/>
    <col min="9" max="9" width="14.5" style="42" bestFit="1" customWidth="1"/>
    <col min="10" max="10" width="12" style="42" bestFit="1" customWidth="1"/>
    <col min="11" max="11" width="16.5" style="42" bestFit="1" customWidth="1"/>
    <col min="12" max="16384" width="10.83203125" style="42"/>
  </cols>
  <sheetData>
    <row r="1" spans="1:11" ht="132" customHeight="1" thickBot="1" x14ac:dyDescent="0.25">
      <c r="A1" s="41" t="s">
        <v>0</v>
      </c>
      <c r="B1" s="34" t="s">
        <v>34</v>
      </c>
      <c r="C1" s="34" t="s">
        <v>35</v>
      </c>
      <c r="D1" s="34" t="s">
        <v>50</v>
      </c>
      <c r="E1" s="34" t="s">
        <v>36</v>
      </c>
      <c r="F1" s="34" t="s">
        <v>49</v>
      </c>
      <c r="G1" s="34" t="s">
        <v>37</v>
      </c>
      <c r="H1" s="34" t="s">
        <v>51</v>
      </c>
      <c r="I1" s="34" t="s">
        <v>38</v>
      </c>
      <c r="J1" s="34" t="s">
        <v>43</v>
      </c>
      <c r="K1" s="35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3"/>
  <sheetViews>
    <sheetView topLeftCell="A2" zoomScale="125" zoomScaleNormal="125" zoomScalePageLayoutView="125" workbookViewId="0">
      <selection activeCell="F11" sqref="F11"/>
    </sheetView>
  </sheetViews>
  <sheetFormatPr baseColWidth="10" defaultRowHeight="15" x14ac:dyDescent="0.2"/>
  <cols>
    <col min="1" max="1" width="7" customWidth="1"/>
    <col min="2" max="2" width="20.83203125" customWidth="1"/>
    <col min="6" max="6" width="12.83203125" customWidth="1"/>
    <col min="7" max="7" width="24.83203125" customWidth="1"/>
  </cols>
  <sheetData>
    <row r="3" spans="2:13" x14ac:dyDescent="0.2">
      <c r="C3" t="s">
        <v>40</v>
      </c>
      <c r="H3" t="s">
        <v>41</v>
      </c>
      <c r="M3" t="s">
        <v>42</v>
      </c>
    </row>
    <row r="5" spans="2:13" ht="28" x14ac:dyDescent="0.2">
      <c r="B5" s="38" t="s">
        <v>27</v>
      </c>
      <c r="C5" s="25" t="s">
        <v>28</v>
      </c>
      <c r="D5" s="26" t="s">
        <v>29</v>
      </c>
      <c r="E5" s="26" t="s">
        <v>30</v>
      </c>
      <c r="F5" s="36"/>
      <c r="G5" s="24" t="s">
        <v>27</v>
      </c>
      <c r="H5" s="25" t="s">
        <v>28</v>
      </c>
      <c r="I5" s="26" t="s">
        <v>29</v>
      </c>
      <c r="J5" s="26" t="s">
        <v>30</v>
      </c>
    </row>
    <row r="6" spans="2:13" x14ac:dyDescent="0.2">
      <c r="B6" s="39" t="s">
        <v>44</v>
      </c>
      <c r="C6" s="22">
        <f>COUNTIFS(Hoja2!$B$2:$B$218,1,Hoja2!$C$2:$C$218,1)</f>
        <v>0</v>
      </c>
      <c r="D6" s="22">
        <f>COUNTIFS(Hoja2!$B$2:$B$218,2,Hoja2!$C$2:$C$218,1)</f>
        <v>0</v>
      </c>
      <c r="E6" s="54"/>
      <c r="F6" s="36"/>
      <c r="G6" s="45"/>
      <c r="H6" s="46"/>
      <c r="I6" s="46"/>
      <c r="J6" s="47"/>
    </row>
    <row r="7" spans="2:13" x14ac:dyDescent="0.2">
      <c r="B7" s="39" t="s">
        <v>45</v>
      </c>
      <c r="C7" s="22">
        <f>COUNTIFS(Hoja2!$B$2:$B$218,1,Hoja2!$C$2:$C$218,2)</f>
        <v>0</v>
      </c>
      <c r="D7" s="22">
        <f>COUNTIFS(Hoja2!$B$2:$B$218,2,Hoja2!$C$2:$C$218,2)</f>
        <v>0</v>
      </c>
      <c r="E7" s="55"/>
      <c r="F7" s="36"/>
      <c r="G7" s="48"/>
      <c r="H7" s="49"/>
      <c r="I7" s="49"/>
      <c r="J7" s="50"/>
    </row>
    <row r="8" spans="2:13" x14ac:dyDescent="0.2">
      <c r="B8" s="39" t="s">
        <v>46</v>
      </c>
      <c r="C8" s="22">
        <f>COUNTIFS(Hoja2!$B$2:$B$218,1,Hoja2!$C$2:$C$218,3)</f>
        <v>0</v>
      </c>
      <c r="D8" s="22">
        <f>COUNTIFS(Hoja2!$B$2:$B$218,2,Hoja2!$C$2:$C$218,3)</f>
        <v>0</v>
      </c>
      <c r="E8" s="55"/>
      <c r="F8" s="36"/>
      <c r="G8" s="48"/>
      <c r="H8" s="49"/>
      <c r="I8" s="49"/>
      <c r="J8" s="50"/>
    </row>
    <row r="9" spans="2:13" x14ac:dyDescent="0.2">
      <c r="B9" s="39" t="s">
        <v>47</v>
      </c>
      <c r="C9" s="22">
        <f>COUNTIFS(Hoja2!$B$2:$B$218,1,Hoja2!$C$2:$C$218,4)</f>
        <v>0</v>
      </c>
      <c r="D9" s="22">
        <f>COUNTIFS(Hoja2!$B$2:$B$218,2,Hoja2!$C$2:$C$218,4)</f>
        <v>0</v>
      </c>
      <c r="E9" s="55"/>
      <c r="F9" s="36"/>
      <c r="G9" s="48"/>
      <c r="H9" s="49"/>
      <c r="I9" s="49"/>
      <c r="J9" s="50"/>
    </row>
    <row r="10" spans="2:13" x14ac:dyDescent="0.2">
      <c r="B10" s="39" t="s">
        <v>48</v>
      </c>
      <c r="C10" s="22">
        <f>COUNTIFS(Hoja2!$B$2:$B$218,1,Hoja2!$C$2:$C$218,5)</f>
        <v>0</v>
      </c>
      <c r="D10" s="22">
        <f>COUNTIFS(Hoja2!$B$2:$B$218,2,Hoja2!$C$2:$C$218,5)</f>
        <v>0</v>
      </c>
      <c r="E10" s="56"/>
      <c r="F10" s="36"/>
      <c r="G10" s="51"/>
      <c r="H10" s="52"/>
      <c r="I10" s="52"/>
      <c r="J10" s="53"/>
    </row>
    <row r="11" spans="2:13" x14ac:dyDescent="0.2">
      <c r="B11" s="22" t="s">
        <v>13</v>
      </c>
      <c r="C11" s="22">
        <f>SUM(C6:C10)</f>
        <v>0</v>
      </c>
      <c r="D11" s="22">
        <f>SUM(D6:D10)</f>
        <v>0</v>
      </c>
      <c r="E11" s="28">
        <f>SUM(C11:D11)</f>
        <v>0</v>
      </c>
      <c r="F11" s="27"/>
      <c r="G11" s="22" t="s">
        <v>13</v>
      </c>
      <c r="H11" s="29" t="e">
        <f t="shared" ref="H11:J12" si="0">C11/$E$13</f>
        <v>#DIV/0!</v>
      </c>
      <c r="I11" s="29" t="e">
        <f t="shared" si="0"/>
        <v>#DIV/0!</v>
      </c>
      <c r="J11" s="29" t="e">
        <f t="shared" si="0"/>
        <v>#DIV/0!</v>
      </c>
    </row>
    <row r="12" spans="2:13" x14ac:dyDescent="0.2">
      <c r="B12" s="22" t="s">
        <v>12</v>
      </c>
      <c r="C12" s="22">
        <f>COUNTIFS(Hoja2!$B$2:$B$218,1,Hoja2!$C$2:$C$218,"NO")</f>
        <v>0</v>
      </c>
      <c r="D12" s="22">
        <f>COUNTIFS(Hoja2!$B$2:$B$218,2,Hoja2!$C$2:$C$218,"NO")</f>
        <v>0</v>
      </c>
      <c r="E12" s="28">
        <f>SUM(C12:D12)</f>
        <v>0</v>
      </c>
      <c r="F12" s="27"/>
      <c r="G12" s="22" t="s">
        <v>12</v>
      </c>
      <c r="H12" s="29" t="e">
        <f t="shared" si="0"/>
        <v>#DIV/0!</v>
      </c>
      <c r="I12" s="29" t="e">
        <f t="shared" si="0"/>
        <v>#DIV/0!</v>
      </c>
      <c r="J12" s="29" t="e">
        <f t="shared" si="0"/>
        <v>#DIV/0!</v>
      </c>
    </row>
    <row r="13" spans="2:13" x14ac:dyDescent="0.2">
      <c r="B13" s="25" t="s">
        <v>26</v>
      </c>
      <c r="C13" s="25">
        <f>+SUM(C11:C12)</f>
        <v>0</v>
      </c>
      <c r="D13" s="26">
        <f>+SUM(D11:D12)</f>
        <v>0</v>
      </c>
      <c r="E13" s="26">
        <f>SUM(E11:E12)</f>
        <v>0</v>
      </c>
      <c r="F13" s="27"/>
      <c r="G13" s="25" t="s">
        <v>26</v>
      </c>
      <c r="H13" s="30" t="e">
        <f>SUM(H11:H12)</f>
        <v>#DIV/0!</v>
      </c>
      <c r="I13" s="31" t="e">
        <f>SUM(I11:I12)</f>
        <v>#DIV/0!</v>
      </c>
      <c r="J13" s="31" t="e">
        <f>SUM(J11:J12)</f>
        <v>#DIV/0!</v>
      </c>
    </row>
    <row r="14" spans="2:13" x14ac:dyDescent="0.2">
      <c r="B14" s="27"/>
      <c r="C14" s="27"/>
      <c r="D14" s="27"/>
      <c r="E14" s="27"/>
      <c r="F14" s="27"/>
      <c r="G14" s="27"/>
      <c r="H14" s="27"/>
      <c r="I14" s="27"/>
      <c r="J14" s="27"/>
    </row>
    <row r="15" spans="2:13" x14ac:dyDescent="0.2">
      <c r="B15" s="27"/>
      <c r="C15" s="27"/>
      <c r="D15" s="27"/>
      <c r="E15" s="27"/>
      <c r="F15" s="27"/>
      <c r="G15" s="27"/>
      <c r="H15" s="27"/>
      <c r="I15" s="27"/>
      <c r="J15" s="27"/>
    </row>
    <row r="16" spans="2:13" x14ac:dyDescent="0.2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98" x14ac:dyDescent="0.2">
      <c r="B17" s="24" t="s">
        <v>31</v>
      </c>
      <c r="C17" s="25" t="s">
        <v>28</v>
      </c>
      <c r="D17" s="26" t="s">
        <v>29</v>
      </c>
      <c r="E17" s="26" t="s">
        <v>30</v>
      </c>
      <c r="F17" s="36"/>
      <c r="G17" s="24" t="s">
        <v>31</v>
      </c>
      <c r="H17" s="25" t="s">
        <v>28</v>
      </c>
      <c r="I17" s="26" t="s">
        <v>29</v>
      </c>
      <c r="J17" s="26" t="s">
        <v>30</v>
      </c>
    </row>
    <row r="18" spans="2:10" x14ac:dyDescent="0.2">
      <c r="B18" s="22" t="s">
        <v>13</v>
      </c>
      <c r="C18" s="22">
        <f>COUNTIFS(Hoja2!$B$2:$B$218,1,Hoja2!$F$2:$F$218,"SI")</f>
        <v>0</v>
      </c>
      <c r="D18" s="22">
        <f>COUNTIFS(Hoja2!$B$2:$B$218,2,Hoja2!$F$2:$F$218,"SI")</f>
        <v>0</v>
      </c>
      <c r="E18" s="40">
        <f>SUM(C18:D18)</f>
        <v>0</v>
      </c>
      <c r="F18" s="27"/>
      <c r="G18" s="22" t="s">
        <v>13</v>
      </c>
      <c r="H18" s="29" t="e">
        <f>C18/$E$20</f>
        <v>#DIV/0!</v>
      </c>
      <c r="I18" s="29" t="e">
        <f t="shared" ref="I18:J19" si="1">D18/$E$20</f>
        <v>#DIV/0!</v>
      </c>
      <c r="J18" s="29" t="e">
        <f t="shared" si="1"/>
        <v>#DIV/0!</v>
      </c>
    </row>
    <row r="19" spans="2:10" x14ac:dyDescent="0.2">
      <c r="B19" s="22" t="s">
        <v>12</v>
      </c>
      <c r="C19" s="22">
        <f>COUNTIFS(Hoja2!$B$2:$B$218,1,Hoja2!$F$2:$F$218,"NO")</f>
        <v>0</v>
      </c>
      <c r="D19" s="22">
        <f>COUNTIFS(Hoja2!$B$2:$B$218,2,Hoja2!$F$2:$F$218,"NO")</f>
        <v>0</v>
      </c>
      <c r="E19" s="40">
        <f>SUM(C19:D19)</f>
        <v>0</v>
      </c>
      <c r="F19" s="27"/>
      <c r="G19" s="22" t="s">
        <v>12</v>
      </c>
      <c r="H19" s="29" t="e">
        <f>C19/$E$20</f>
        <v>#DIV/0!</v>
      </c>
      <c r="I19" s="29" t="e">
        <f t="shared" si="1"/>
        <v>#DIV/0!</v>
      </c>
      <c r="J19" s="29" t="e">
        <f t="shared" si="1"/>
        <v>#DIV/0!</v>
      </c>
    </row>
    <row r="20" spans="2:10" x14ac:dyDescent="0.2">
      <c r="B20" s="25" t="s">
        <v>26</v>
      </c>
      <c r="C20" s="25">
        <f>+SUM(C18:C19)</f>
        <v>0</v>
      </c>
      <c r="D20" s="26">
        <f>+SUM(D18:D19)</f>
        <v>0</v>
      </c>
      <c r="E20" s="26">
        <f>SUM(E18:E19)</f>
        <v>0</v>
      </c>
      <c r="F20" s="27"/>
      <c r="G20" s="23" t="s">
        <v>26</v>
      </c>
      <c r="H20" s="32" t="e">
        <f>SUM(H18:H19)</f>
        <v>#DIV/0!</v>
      </c>
      <c r="I20" s="33" t="e">
        <f>SUM(I18:I19)</f>
        <v>#DIV/0!</v>
      </c>
      <c r="J20" s="33" t="e">
        <f>SUM(J18:J19)</f>
        <v>#DIV/0!</v>
      </c>
    </row>
    <row r="21" spans="2:10" x14ac:dyDescent="0.2">
      <c r="B21" s="27"/>
      <c r="C21" s="27"/>
      <c r="D21" s="27"/>
      <c r="E21" s="27"/>
      <c r="F21" s="27"/>
      <c r="G21" s="27"/>
      <c r="H21" s="27"/>
      <c r="I21" s="27"/>
      <c r="J21" s="27"/>
    </row>
    <row r="22" spans="2:10" x14ac:dyDescent="0.2">
      <c r="B22" s="27"/>
      <c r="C22" s="27"/>
      <c r="D22" s="27"/>
      <c r="E22" s="27"/>
      <c r="F22" s="27"/>
      <c r="G22" s="27"/>
      <c r="H22" s="27"/>
      <c r="I22" s="27"/>
      <c r="J22" s="27"/>
    </row>
    <row r="23" spans="2:10" x14ac:dyDescent="0.2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56" x14ac:dyDescent="0.2">
      <c r="B24" s="24" t="s">
        <v>32</v>
      </c>
      <c r="C24" s="25" t="s">
        <v>28</v>
      </c>
      <c r="D24" s="26" t="s">
        <v>29</v>
      </c>
      <c r="E24" s="26" t="s">
        <v>30</v>
      </c>
      <c r="F24" s="37"/>
      <c r="G24" s="24" t="s">
        <v>32</v>
      </c>
      <c r="H24" s="25" t="s">
        <v>28</v>
      </c>
      <c r="I24" s="26" t="s">
        <v>29</v>
      </c>
      <c r="J24" s="26" t="s">
        <v>30</v>
      </c>
    </row>
    <row r="25" spans="2:10" x14ac:dyDescent="0.2">
      <c r="B25" s="22" t="s">
        <v>13</v>
      </c>
      <c r="C25" s="22">
        <f>COUNTIFS(Hoja2!$B$2:$B$218,1,Hoja2!$G$2:$G$218,1)</f>
        <v>0</v>
      </c>
      <c r="D25" s="22">
        <f>COUNTIFS(Hoja2!$B$2:$B$218,2,Hoja2!$G$2:$G$218,1)</f>
        <v>0</v>
      </c>
      <c r="E25" s="28">
        <f>SUM(C25:D25)</f>
        <v>0</v>
      </c>
      <c r="F25" s="27"/>
      <c r="G25" s="22" t="s">
        <v>13</v>
      </c>
      <c r="H25" s="29" t="e">
        <f>C25/$E$27</f>
        <v>#DIV/0!</v>
      </c>
      <c r="I25" s="29" t="e">
        <f t="shared" ref="I25:J25" si="2">D25/$E$27</f>
        <v>#DIV/0!</v>
      </c>
      <c r="J25" s="29" t="e">
        <f t="shared" si="2"/>
        <v>#DIV/0!</v>
      </c>
    </row>
    <row r="26" spans="2:10" x14ac:dyDescent="0.2">
      <c r="B26" s="22" t="s">
        <v>12</v>
      </c>
      <c r="C26" s="22">
        <f>COUNTIFS(Hoja2!$B$2:$B$218,1,Hoja2!$G$2:$G$218,"NO")</f>
        <v>0</v>
      </c>
      <c r="D26" s="22">
        <f>COUNTIFS(Hoja2!$B$2:$B$218,2,Hoja2!$G$2:$G$218,"NO")</f>
        <v>0</v>
      </c>
      <c r="E26" s="28">
        <f>SUM(C26:D26)</f>
        <v>0</v>
      </c>
      <c r="F26" s="27"/>
      <c r="G26" s="22" t="s">
        <v>12</v>
      </c>
      <c r="H26" s="29" t="e">
        <f>C26/$E$27</f>
        <v>#DIV/0!</v>
      </c>
      <c r="I26" s="29" t="e">
        <f t="shared" ref="I26" si="3">D26/$E$27</f>
        <v>#DIV/0!</v>
      </c>
      <c r="J26" s="29" t="e">
        <f t="shared" ref="J26" si="4">E26/$E$27</f>
        <v>#DIV/0!</v>
      </c>
    </row>
    <row r="27" spans="2:10" x14ac:dyDescent="0.2">
      <c r="B27" s="25" t="s">
        <v>26</v>
      </c>
      <c r="C27" s="25">
        <f>SUM(C25:C26)</f>
        <v>0</v>
      </c>
      <c r="D27" s="26">
        <f>SUM(D25:D26)</f>
        <v>0</v>
      </c>
      <c r="E27" s="26">
        <f>SUM(E25:E26)</f>
        <v>0</v>
      </c>
      <c r="F27" s="27"/>
      <c r="G27" s="25" t="s">
        <v>26</v>
      </c>
      <c r="H27" s="30" t="e">
        <f>SUM(H25:H26)</f>
        <v>#DIV/0!</v>
      </c>
      <c r="I27" s="31" t="e">
        <f>SUM(I25:I26)</f>
        <v>#DIV/0!</v>
      </c>
      <c r="J27" s="31" t="e">
        <f>SUM(J25:J26)</f>
        <v>#DIV/0!</v>
      </c>
    </row>
    <row r="28" spans="2:10" x14ac:dyDescent="0.2">
      <c r="B28" s="27"/>
      <c r="C28" s="27"/>
      <c r="D28" s="27"/>
      <c r="E28" s="27"/>
      <c r="F28" s="27"/>
      <c r="G28" s="27"/>
      <c r="H28" s="27"/>
      <c r="I28" s="27"/>
      <c r="J28" s="27"/>
    </row>
    <row r="29" spans="2:10" x14ac:dyDescent="0.2">
      <c r="B29" s="27"/>
      <c r="C29" s="27"/>
      <c r="D29" s="27"/>
      <c r="E29" s="27"/>
      <c r="F29" s="27"/>
      <c r="G29" s="27"/>
      <c r="H29" s="27"/>
      <c r="I29" s="27"/>
      <c r="J29" s="27"/>
    </row>
    <row r="30" spans="2:10" x14ac:dyDescent="0.2">
      <c r="B30" s="27"/>
      <c r="C30" s="27"/>
      <c r="D30" s="27"/>
      <c r="E30" s="27"/>
      <c r="F30" s="27"/>
      <c r="G30" s="27"/>
      <c r="H30" s="27"/>
      <c r="I30" s="27"/>
      <c r="J30" s="27"/>
    </row>
    <row r="31" spans="2:10" x14ac:dyDescent="0.2">
      <c r="B31" s="27"/>
      <c r="C31" s="27"/>
      <c r="D31" s="27"/>
      <c r="E31" s="27"/>
      <c r="F31" s="27"/>
      <c r="G31" s="27"/>
      <c r="H31" s="27"/>
      <c r="I31" s="27"/>
      <c r="J31" s="27"/>
    </row>
    <row r="32" spans="2:10" x14ac:dyDescent="0.2">
      <c r="B32" s="27"/>
      <c r="C32" s="27"/>
      <c r="D32" s="27"/>
      <c r="E32" s="27"/>
      <c r="F32" s="27"/>
      <c r="G32" s="27"/>
      <c r="H32" s="27"/>
      <c r="I32" s="27"/>
      <c r="J32" s="27"/>
    </row>
    <row r="33" spans="2:10" x14ac:dyDescent="0.2">
      <c r="B33" s="27"/>
      <c r="C33" s="27"/>
      <c r="D33" s="27"/>
      <c r="E33" s="27"/>
      <c r="F33" s="27"/>
      <c r="G33" s="27"/>
      <c r="H33" s="27"/>
      <c r="I33" s="27"/>
      <c r="J33" s="27"/>
    </row>
  </sheetData>
  <mergeCells count="2">
    <mergeCell ref="G6:J10"/>
    <mergeCell ref="E6:E10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Hoja4</vt:lpstr>
      <vt:lpstr>Planilla sin formula</vt:lpstr>
      <vt:lpstr>Conteo</vt:lpstr>
      <vt:lpstr>Hoja2</vt:lpstr>
      <vt:lpstr>RESULTADOS 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Coni</dc:creator>
  <cp:lastModifiedBy>Microsoft Office User</cp:lastModifiedBy>
  <cp:lastPrinted>2014-04-01T18:13:16Z</cp:lastPrinted>
  <dcterms:created xsi:type="dcterms:W3CDTF">2012-11-30T21:04:53Z</dcterms:created>
  <dcterms:modified xsi:type="dcterms:W3CDTF">2019-01-27T16:04:49Z</dcterms:modified>
</cp:coreProperties>
</file>