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\Documents\KiCad\GeekIsland\NES_PowerBoard\NES_PowerBoard_THT_Classic_RCA\Gerbers\V3.0\"/>
    </mc:Choice>
  </mc:AlternateContent>
  <xr:revisionPtr revIDLastSave="0" documentId="13_ncr:1_{5DAED8B2-0CF5-4FC8-942A-48B5415614A2}" xr6:coauthVersionLast="47" xr6:coauthVersionMax="47" xr10:uidLastSave="{00000000-0000-0000-0000-000000000000}"/>
  <bookViews>
    <workbookView xWindow="-110" yWindow="-110" windowWidth="22780" windowHeight="14540" xr2:uid="{9B2405E3-51DF-4330-AE88-7C351D4B5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J25" i="1"/>
  <c r="L30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7" i="1"/>
  <c r="J11" i="1"/>
  <c r="J10" i="1"/>
  <c r="J9" i="1"/>
  <c r="J8" i="1"/>
  <c r="J7" i="1"/>
  <c r="J6" i="1"/>
  <c r="J5" i="1"/>
  <c r="J4" i="1"/>
  <c r="J3" i="1"/>
  <c r="J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20" i="1"/>
  <c r="J20" i="1" s="1"/>
  <c r="I19" i="1"/>
  <c r="J19" i="1" s="1"/>
  <c r="I18" i="1"/>
  <c r="J18" i="1" s="1"/>
  <c r="I17" i="1"/>
  <c r="I11" i="1"/>
  <c r="I10" i="1"/>
  <c r="I9" i="1"/>
  <c r="I8" i="1"/>
  <c r="I7" i="1"/>
  <c r="I6" i="1"/>
  <c r="I5" i="1"/>
  <c r="I4" i="1"/>
  <c r="I3" i="1"/>
  <c r="I2" i="1"/>
  <c r="I16" i="1"/>
  <c r="J16" i="1" s="1"/>
  <c r="I15" i="1"/>
  <c r="J15" i="1" s="1"/>
  <c r="I14" i="1"/>
  <c r="J14" i="1" s="1"/>
  <c r="I13" i="1"/>
  <c r="J13" i="1" s="1"/>
  <c r="I12" i="1"/>
  <c r="J12" i="1" s="1"/>
  <c r="L25" i="1" l="1"/>
  <c r="L28" i="1" s="1"/>
  <c r="L32" i="1" s="1"/>
  <c r="I25" i="1"/>
</calcChain>
</file>

<file path=xl/sharedStrings.xml><?xml version="1.0" encoding="utf-8"?>
<sst xmlns="http://schemas.openxmlformats.org/spreadsheetml/2006/main" count="159" uniqueCount="127">
  <si>
    <t>DB1</t>
  </si>
  <si>
    <t>Bridge Rectifier</t>
  </si>
  <si>
    <t>Retcon</t>
  </si>
  <si>
    <t>Brand</t>
  </si>
  <si>
    <t>Model</t>
  </si>
  <si>
    <t>Type</t>
  </si>
  <si>
    <t>Designator</t>
  </si>
  <si>
    <t>RC204</t>
  </si>
  <si>
    <t>https://www.mouser.com/ProductDetail/583-RC203</t>
  </si>
  <si>
    <t>Price</t>
  </si>
  <si>
    <t>Total</t>
  </si>
  <si>
    <t>QTY</t>
  </si>
  <si>
    <t>EJ503A</t>
  </si>
  <si>
    <t>https://www.digikey.com/en/products/detail/mpd-memory-protection-devices/EJ503A/5431753</t>
  </si>
  <si>
    <t>MPD</t>
  </si>
  <si>
    <t>Barrel Jack</t>
  </si>
  <si>
    <t>J2</t>
  </si>
  <si>
    <t>T1</t>
  </si>
  <si>
    <t>Würth Elektronik</t>
  </si>
  <si>
    <t>Choke</t>
  </si>
  <si>
    <t>J3</t>
  </si>
  <si>
    <t>J4</t>
  </si>
  <si>
    <t>J5</t>
  </si>
  <si>
    <t>RCJ-042</t>
  </si>
  <si>
    <t>https://www.digikey.com/en/products/detail/cui-devices/RCJ-042/408506</t>
  </si>
  <si>
    <t>CUI Devices</t>
  </si>
  <si>
    <t>RCJ-043</t>
  </si>
  <si>
    <t>https://www.digikey.com/en/products/detail/cui-devices/RCJ-043/408507</t>
  </si>
  <si>
    <t>RCJ-044</t>
  </si>
  <si>
    <t>https://www.digikey.com/en/products/detail/cui-devices/RCJ-044/408508</t>
  </si>
  <si>
    <t>C1</t>
  </si>
  <si>
    <t>C3</t>
  </si>
  <si>
    <t>C4</t>
  </si>
  <si>
    <t>C5</t>
  </si>
  <si>
    <t>C7</t>
  </si>
  <si>
    <t>C8</t>
  </si>
  <si>
    <t>C9</t>
  </si>
  <si>
    <t>C12</t>
  </si>
  <si>
    <t>Capacitor</t>
  </si>
  <si>
    <t>Rating</t>
  </si>
  <si>
    <t>2000uF</t>
  </si>
  <si>
    <t>10nF</t>
  </si>
  <si>
    <t>47uF</t>
  </si>
  <si>
    <t>1uF</t>
  </si>
  <si>
    <t>22uF</t>
  </si>
  <si>
    <t>.1uF</t>
  </si>
  <si>
    <t>330nF</t>
  </si>
  <si>
    <t>220uF</t>
  </si>
  <si>
    <t>C2,C10</t>
  </si>
  <si>
    <t>C6,C11</t>
  </si>
  <si>
    <t>.33uF</t>
  </si>
  <si>
    <t>Optional</t>
  </si>
  <si>
    <t>R1</t>
  </si>
  <si>
    <t>R2</t>
  </si>
  <si>
    <t>680R</t>
  </si>
  <si>
    <t>Resistor</t>
  </si>
  <si>
    <t>300R</t>
  </si>
  <si>
    <t>R3</t>
  </si>
  <si>
    <t>110R</t>
  </si>
  <si>
    <t>Q1</t>
  </si>
  <si>
    <t>B41821F5228M000</t>
  </si>
  <si>
    <t>TDK</t>
  </si>
  <si>
    <t>Kemet</t>
  </si>
  <si>
    <t>A750EK227M1CAAE016</t>
  </si>
  <si>
    <t>https://www.digikey.com/en/products/detail/kemet/A750EK227M1CAAE016/6196322</t>
  </si>
  <si>
    <t>https://www.digikey.com/en/products/detail/epcos-tdk-electronics/B41821F5228M000/3544323</t>
  </si>
  <si>
    <t>ROX05SJ300R</t>
  </si>
  <si>
    <t>TE Connectivity</t>
  </si>
  <si>
    <t>ROX05SJ110R</t>
  </si>
  <si>
    <t>KSA1015YTA</t>
  </si>
  <si>
    <t>https://www.digikey.com/en/products/detail/onsemi/KSA1015YTA/1051646</t>
  </si>
  <si>
    <t>Onsemi</t>
  </si>
  <si>
    <t>PNP</t>
  </si>
  <si>
    <t>Transistor</t>
  </si>
  <si>
    <t>U1</t>
  </si>
  <si>
    <t>Voltage Regulator</t>
  </si>
  <si>
    <t>2A</t>
  </si>
  <si>
    <t>L78S05CV</t>
  </si>
  <si>
    <t>TSR2-2450</t>
  </si>
  <si>
    <t>STMicro</t>
  </si>
  <si>
    <t>A750BG337M0JAAE020</t>
  </si>
  <si>
    <t>https://www.digikey.com/en/products/detail/kemet/A750BG337M0JAAE020/6196434</t>
  </si>
  <si>
    <t>5.5 x 2.1mm</t>
  </si>
  <si>
    <t>47 µH @ 10 kHz</t>
  </si>
  <si>
    <t>White</t>
  </si>
  <si>
    <t>Yellow</t>
  </si>
  <si>
    <t>Red</t>
  </si>
  <si>
    <t>RCA Jack</t>
  </si>
  <si>
    <t>ROX05SJ680R</t>
  </si>
  <si>
    <t>D1</t>
  </si>
  <si>
    <t>LED</t>
  </si>
  <si>
    <t>3mm</t>
  </si>
  <si>
    <t>WP424GDT</t>
  </si>
  <si>
    <t>KingBright</t>
  </si>
  <si>
    <t>SW1</t>
  </si>
  <si>
    <t>Switch</t>
  </si>
  <si>
    <t>EG2215</t>
  </si>
  <si>
    <t>Only if you have a mod that requires a switch.</t>
  </si>
  <si>
    <t>E-Switch</t>
  </si>
  <si>
    <t>DPDT</t>
  </si>
  <si>
    <t>Reduces Common Mode Noise.  The NES Top Loader uses this.</t>
  </si>
  <si>
    <t>If you want a power on LED Indicator.</t>
  </si>
  <si>
    <t>FG26C0G2J103JNT06</t>
  </si>
  <si>
    <t>FG16X5R1E476MRT06</t>
  </si>
  <si>
    <t>FG26X7R1E105KNT06</t>
  </si>
  <si>
    <t>https://www.digikey.com/en/products/detail/tdk-corporation/FG26X7R1E105KNT06/5803050</t>
  </si>
  <si>
    <t>https://www.digikey.com/en/products/detail/tdk-corporation/FG16X5R1E476MRT06/5802766</t>
  </si>
  <si>
    <t>https://www.digikey.com/en/products/detail/tdk-corporation/FG26C0G2J103JNT06/5803020</t>
  </si>
  <si>
    <t>FG20X7R1C226MRT06</t>
  </si>
  <si>
    <t>https://www.digikey.com/en/products/detail/tdk-corporation/FG20X7R1C226MRT06/5802908</t>
  </si>
  <si>
    <t>https://www.digikey.com/en/products/detail/tdk-corporation/FG14X7R1H334KNT06/5802753</t>
  </si>
  <si>
    <t>FG14X7R1H334KNT06</t>
  </si>
  <si>
    <t>FG16C0G1H104JNT06</t>
  </si>
  <si>
    <t>https://www.digikey.com/en/products/detail/tdk-corporation/FG16C0G1H104JNT06/5802759</t>
  </si>
  <si>
    <t>560pF</t>
  </si>
  <si>
    <t>https://www.digikey.com/en/products/detail/tdk-corporation/FA28C0G2A561JNU00/7384564</t>
  </si>
  <si>
    <t>FA28C0G2A561JNU00</t>
  </si>
  <si>
    <t>https://www.digikey.com/en/products/detail/te-connectivity-passive-product/ROX05SJ300R/9926117</t>
  </si>
  <si>
    <t>https://www.digikey.com/en/products/detail/te-connectivity-passive-product/ROX05SJ110R/9926107</t>
  </si>
  <si>
    <t>https://www.digikey.com/en/products/detail/stmicroelectronics/L78S05CV/585989</t>
  </si>
  <si>
    <t>x10</t>
  </si>
  <si>
    <t>Parts per 10</t>
  </si>
  <si>
    <t>Board</t>
  </si>
  <si>
    <t>Sell</t>
  </si>
  <si>
    <t>Profit</t>
  </si>
  <si>
    <t>By 10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</si>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</sst>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2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6" fontId="0" fillId="2" borderId="0" xfId="1" applyNumberFormat="1" applyFont="1" applyFill="1" applyAlignment="1">
      <alignment horizontal="center"/>
    </xf>
    <xf numFmtId="44" fontId="0" fillId="2" borderId="0" xfId="1" applyFont="1" applyFill="1" applyAlignment="1">
      <alignment horizontal="right"/>
    </xf>
    <xf numFmtId="44" fontId="2" fillId="2" borderId="0" xfId="1" applyFont="1" applyFill="1" applyAlignment="1">
      <alignment horizontal="center"/>
    </xf>
    <xf numFmtId="44" fontId="0" fillId="3" borderId="11" xfId="1" applyFont="1" applyFill="1" applyBorder="1" applyAlignment="1">
      <alignment horizontal="center"/>
    </xf>
    <xf numFmtId="44" fontId="0" fillId="3" borderId="12" xfId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4" borderId="4" xfId="1" applyFont="1" applyFill="1" applyBorder="1" applyAlignment="1">
      <alignment horizontal="center"/>
    </xf>
    <xf numFmtId="44" fontId="0" fillId="4" borderId="5" xfId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6" xfId="1" applyFont="1" applyFill="1" applyBorder="1" applyAlignment="1">
      <alignment horizontal="center"/>
    </xf>
    <xf numFmtId="44" fontId="0" fillId="4" borderId="11" xfId="1" applyFont="1" applyFill="1" applyBorder="1" applyAlignment="1">
      <alignment horizontal="center"/>
    </xf>
    <xf numFmtId="44" fontId="0" fillId="5" borderId="13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44" fontId="0" fillId="6" borderId="14" xfId="1" applyFont="1" applyFill="1" applyBorder="1" applyAlignment="1">
      <alignment horizontal="center"/>
    </xf>
    <xf numFmtId="44" fontId="0" fillId="6" borderId="15" xfId="1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44" fontId="0" fillId="3" borderId="17" xfId="1" applyFont="1" applyFill="1" applyBorder="1" applyAlignment="1">
      <alignment horizontal="center"/>
    </xf>
    <xf numFmtId="44" fontId="0" fillId="6" borderId="18" xfId="1" applyFont="1" applyFill="1" applyBorder="1" applyAlignment="1">
      <alignment horizontal="center"/>
    </xf>
    <xf numFmtId="44" fontId="0" fillId="3" borderId="15" xfId="1" applyFont="1" applyFill="1" applyBorder="1" applyAlignment="1">
      <alignment horizontal="center"/>
    </xf>
    <xf numFmtId="44" fontId="0" fillId="3" borderId="16" xfId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onsemi/KSA1015YTA/1051646" TargetMode="External"/><Relationship Id="rId13" Type="http://schemas.openxmlformats.org/officeDocument/2006/relationships/hyperlink" Target="https://www.digikey.com/en/products/detail/tdk-corporation/FG20X7R1C226MRT06/5802908" TargetMode="External"/><Relationship Id="rId18" Type="http://schemas.openxmlformats.org/officeDocument/2006/relationships/hyperlink" Target="https://www.digikey.com/en/products/detail/te-connectivity-passive-product/ROX05SJ110R/9926107" TargetMode="External"/><Relationship Id="rId3" Type="http://schemas.openxmlformats.org/officeDocument/2006/relationships/hyperlink" Target="https://www.digikey.com/en/products/detail/cui-devices/RCJ-042/408506" TargetMode="External"/><Relationship Id="rId7" Type="http://schemas.openxmlformats.org/officeDocument/2006/relationships/hyperlink" Target="https://www.digikey.com/en/products/detail/epcos-tdk-electronics/B41821F5228M000/3544323" TargetMode="External"/><Relationship Id="rId12" Type="http://schemas.openxmlformats.org/officeDocument/2006/relationships/hyperlink" Target="https://www.digikey.com/en/products/detail/tdk-corporation/FG26C0G2J103JNT06/5803020" TargetMode="External"/><Relationship Id="rId17" Type="http://schemas.openxmlformats.org/officeDocument/2006/relationships/hyperlink" Target="https://www.digikey.com/en/products/detail/te-connectivity-passive-product/ROX05SJ300R/9926117" TargetMode="External"/><Relationship Id="rId2" Type="http://schemas.openxmlformats.org/officeDocument/2006/relationships/hyperlink" Target="https://www.digikey.com/en/products/detail/mpd-memory-protection-devices/EJ503A/5431753" TargetMode="External"/><Relationship Id="rId16" Type="http://schemas.openxmlformats.org/officeDocument/2006/relationships/hyperlink" Target="https://www.digikey.com/en/products/detail/tdk-corporation/FA28C0G2A561JNU00/738456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583-RC203" TargetMode="External"/><Relationship Id="rId6" Type="http://schemas.openxmlformats.org/officeDocument/2006/relationships/hyperlink" Target="https://www.digikey.com/en/products/detail/kemet/A750EK227M1CAAE016/6196322" TargetMode="External"/><Relationship Id="rId11" Type="http://schemas.openxmlformats.org/officeDocument/2006/relationships/hyperlink" Target="https://www.digikey.com/en/products/detail/tdk-corporation/FG16X5R1E476MRT06/5802766" TargetMode="External"/><Relationship Id="rId5" Type="http://schemas.openxmlformats.org/officeDocument/2006/relationships/hyperlink" Target="https://www.digikey.com/en/products/detail/cui-devices/RCJ-044/408508" TargetMode="External"/><Relationship Id="rId15" Type="http://schemas.openxmlformats.org/officeDocument/2006/relationships/hyperlink" Target="https://www.digikey.com/en/products/detail/tdk-corporation/FG16C0G1H104JNT06/5802759" TargetMode="External"/><Relationship Id="rId10" Type="http://schemas.openxmlformats.org/officeDocument/2006/relationships/hyperlink" Target="https://www.digikey.com/en/products/detail/tdk-corporation/FG26X7R1E105KNT06/5803050" TargetMode="External"/><Relationship Id="rId19" Type="http://schemas.openxmlformats.org/officeDocument/2006/relationships/hyperlink" Target="https://www.digikey.com/en/products/detail/stmicroelectronics/L78S05CV/585989" TargetMode="External"/><Relationship Id="rId4" Type="http://schemas.openxmlformats.org/officeDocument/2006/relationships/hyperlink" Target="https://www.digikey.com/en/products/detail/cui-devices/RCJ-043/408507" TargetMode="External"/><Relationship Id="rId9" Type="http://schemas.openxmlformats.org/officeDocument/2006/relationships/hyperlink" Target="https://www.digikey.com/en/products/detail/kemet/A750BG337M0JAAE020/6196434" TargetMode="External"/><Relationship Id="rId14" Type="http://schemas.openxmlformats.org/officeDocument/2006/relationships/hyperlink" Target="https://www.digikey.com/en/products/detail/tdk-corporation/FG14X7R1H334KNT06/58027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186F-54E1-401F-819F-49982DEFCAB0}">
  <dimension ref="A1:N32"/>
  <sheetViews>
    <sheetView tabSelected="1" workbookViewId="0">
      <selection activeCell="A24" sqref="A24"/>
    </sheetView>
  </sheetViews>
  <sheetFormatPr defaultRowHeight="14.5" x14ac:dyDescent="0.35"/>
  <cols>
    <col min="1" max="1" width="9.81640625" style="1" bestFit="1" customWidth="1"/>
    <col min="2" max="3" width="16.1796875" style="1" customWidth="1"/>
    <col min="4" max="4" width="15" style="1" bestFit="1" customWidth="1"/>
    <col min="5" max="5" width="22.1796875" style="1" customWidth="1"/>
    <col min="6" max="6" width="10.81640625" style="1" customWidth="1"/>
    <col min="7" max="7" width="8.7265625" style="1"/>
    <col min="8" max="8" width="10" style="2" customWidth="1"/>
    <col min="9" max="13" width="9.7265625" style="2" customWidth="1"/>
    <col min="14" max="14" width="8.7265625" style="3"/>
    <col min="15" max="16384" width="8.7265625" style="1"/>
  </cols>
  <sheetData>
    <row r="1" spans="1:14" ht="15" thickBot="1" x14ac:dyDescent="0.4">
      <c r="A1" s="1" t="s">
        <v>6</v>
      </c>
      <c r="B1" s="1" t="s">
        <v>5</v>
      </c>
      <c r="C1" s="1" t="s">
        <v>39</v>
      </c>
      <c r="D1" s="1" t="s">
        <v>3</v>
      </c>
      <c r="E1" s="1" t="s">
        <v>4</v>
      </c>
      <c r="F1" s="1" t="s">
        <v>51</v>
      </c>
      <c r="G1" s="1" t="s">
        <v>11</v>
      </c>
      <c r="H1" s="2" t="s">
        <v>9</v>
      </c>
      <c r="I1" s="2" t="s">
        <v>10</v>
      </c>
      <c r="J1" s="2" t="s">
        <v>120</v>
      </c>
      <c r="K1" s="2" t="s">
        <v>125</v>
      </c>
      <c r="L1" s="2" t="s">
        <v>10</v>
      </c>
      <c r="M1" s="2" t="s">
        <v>126</v>
      </c>
    </row>
    <row r="2" spans="1:14" x14ac:dyDescent="0.35">
      <c r="A2" s="5" t="s">
        <v>30</v>
      </c>
      <c r="B2" s="5" t="s">
        <v>38</v>
      </c>
      <c r="C2" s="5" t="s">
        <v>40</v>
      </c>
      <c r="D2" s="5" t="s">
        <v>61</v>
      </c>
      <c r="E2" s="5" t="s">
        <v>60</v>
      </c>
      <c r="F2" s="8"/>
      <c r="G2" s="22">
        <v>1</v>
      </c>
      <c r="H2" s="23">
        <v>1</v>
      </c>
      <c r="I2" s="24">
        <f t="shared" ref="I2:I11" si="0">H2*G2</f>
        <v>1</v>
      </c>
      <c r="J2" s="30">
        <f>I2*10</f>
        <v>10</v>
      </c>
      <c r="K2" s="28">
        <v>0.748</v>
      </c>
      <c r="L2" s="31">
        <f>(G2*10)*K2</f>
        <v>7.48</v>
      </c>
      <c r="M2" s="33">
        <f>J2-L2</f>
        <v>2.5199999999999996</v>
      </c>
      <c r="N2" s="4" t="s">
        <v>65</v>
      </c>
    </row>
    <row r="3" spans="1:14" x14ac:dyDescent="0.35">
      <c r="A3" s="5" t="s">
        <v>48</v>
      </c>
      <c r="B3" s="5" t="s">
        <v>38</v>
      </c>
      <c r="C3" s="5" t="s">
        <v>41</v>
      </c>
      <c r="D3" s="5" t="s">
        <v>61</v>
      </c>
      <c r="E3" s="5" t="s">
        <v>102</v>
      </c>
      <c r="F3" s="8"/>
      <c r="G3" s="25">
        <v>2</v>
      </c>
      <c r="H3" s="26">
        <v>0.77</v>
      </c>
      <c r="I3" s="27">
        <f t="shared" si="0"/>
        <v>1.54</v>
      </c>
      <c r="J3" s="30">
        <f t="shared" ref="J3:J20" si="1">I3*10</f>
        <v>15.4</v>
      </c>
      <c r="K3" s="29">
        <v>0.53600000000000003</v>
      </c>
      <c r="L3" s="32">
        <f t="shared" ref="L3:L20" si="2">(G3*10)*K3</f>
        <v>10.72</v>
      </c>
      <c r="M3" s="34">
        <f t="shared" ref="M3:M20" si="3">J3-L3</f>
        <v>4.68</v>
      </c>
      <c r="N3" s="4" t="s">
        <v>107</v>
      </c>
    </row>
    <row r="4" spans="1:14" x14ac:dyDescent="0.35">
      <c r="A4" s="5" t="s">
        <v>31</v>
      </c>
      <c r="B4" s="5" t="s">
        <v>38</v>
      </c>
      <c r="C4" s="5" t="s">
        <v>42</v>
      </c>
      <c r="D4" s="5" t="s">
        <v>61</v>
      </c>
      <c r="E4" s="5" t="s">
        <v>103</v>
      </c>
      <c r="F4" s="8"/>
      <c r="G4" s="25">
        <v>1</v>
      </c>
      <c r="H4" s="26">
        <v>1.02</v>
      </c>
      <c r="I4" s="27">
        <f t="shared" si="0"/>
        <v>1.02</v>
      </c>
      <c r="J4" s="30">
        <f t="shared" si="1"/>
        <v>10.199999999999999</v>
      </c>
      <c r="K4" s="29">
        <v>0.76</v>
      </c>
      <c r="L4" s="32">
        <f t="shared" si="2"/>
        <v>7.6</v>
      </c>
      <c r="M4" s="34">
        <f t="shared" si="3"/>
        <v>2.5999999999999996</v>
      </c>
      <c r="N4" s="4" t="s">
        <v>106</v>
      </c>
    </row>
    <row r="5" spans="1:14" x14ac:dyDescent="0.35">
      <c r="A5" s="5" t="s">
        <v>32</v>
      </c>
      <c r="B5" s="5" t="s">
        <v>38</v>
      </c>
      <c r="C5" s="5" t="s">
        <v>43</v>
      </c>
      <c r="D5" s="5" t="s">
        <v>61</v>
      </c>
      <c r="E5" s="5" t="s">
        <v>104</v>
      </c>
      <c r="F5" s="8"/>
      <c r="G5" s="25">
        <v>1</v>
      </c>
      <c r="H5" s="26">
        <v>0.36</v>
      </c>
      <c r="I5" s="27">
        <f t="shared" si="0"/>
        <v>0.36</v>
      </c>
      <c r="J5" s="30">
        <f t="shared" si="1"/>
        <v>3.5999999999999996</v>
      </c>
      <c r="K5" s="29">
        <v>0.23400000000000001</v>
      </c>
      <c r="L5" s="32">
        <f t="shared" si="2"/>
        <v>2.3400000000000003</v>
      </c>
      <c r="M5" s="34">
        <f t="shared" si="3"/>
        <v>1.2599999999999993</v>
      </c>
      <c r="N5" s="4" t="s">
        <v>105</v>
      </c>
    </row>
    <row r="6" spans="1:14" x14ac:dyDescent="0.35">
      <c r="A6" s="5" t="s">
        <v>33</v>
      </c>
      <c r="B6" s="5" t="s">
        <v>38</v>
      </c>
      <c r="C6" s="5" t="s">
        <v>44</v>
      </c>
      <c r="D6" s="5" t="s">
        <v>61</v>
      </c>
      <c r="E6" s="5" t="s">
        <v>108</v>
      </c>
      <c r="F6" s="8"/>
      <c r="G6" s="25">
        <v>1</v>
      </c>
      <c r="H6" s="26">
        <v>0.85</v>
      </c>
      <c r="I6" s="27">
        <f t="shared" si="0"/>
        <v>0.85</v>
      </c>
      <c r="J6" s="30">
        <f t="shared" si="1"/>
        <v>8.5</v>
      </c>
      <c r="K6" s="29">
        <v>0.59599999999999997</v>
      </c>
      <c r="L6" s="32">
        <f t="shared" si="2"/>
        <v>5.96</v>
      </c>
      <c r="M6" s="34">
        <f t="shared" si="3"/>
        <v>2.54</v>
      </c>
      <c r="N6" s="4" t="s">
        <v>109</v>
      </c>
    </row>
    <row r="7" spans="1:14" x14ac:dyDescent="0.35">
      <c r="A7" s="5" t="s">
        <v>49</v>
      </c>
      <c r="B7" s="5" t="s">
        <v>38</v>
      </c>
      <c r="C7" s="5" t="s">
        <v>45</v>
      </c>
      <c r="D7" s="5" t="s">
        <v>61</v>
      </c>
      <c r="E7" s="5" t="s">
        <v>112</v>
      </c>
      <c r="F7" s="8"/>
      <c r="G7" s="25">
        <v>2</v>
      </c>
      <c r="H7" s="26">
        <v>0.77</v>
      </c>
      <c r="I7" s="27">
        <f t="shared" si="0"/>
        <v>1.54</v>
      </c>
      <c r="J7" s="30">
        <f t="shared" si="1"/>
        <v>15.4</v>
      </c>
      <c r="K7" s="29">
        <v>0.53600000000000003</v>
      </c>
      <c r="L7" s="32">
        <f t="shared" si="2"/>
        <v>10.72</v>
      </c>
      <c r="M7" s="34">
        <f t="shared" si="3"/>
        <v>4.68</v>
      </c>
      <c r="N7" s="4" t="s">
        <v>113</v>
      </c>
    </row>
    <row r="8" spans="1:14" x14ac:dyDescent="0.35">
      <c r="A8" s="5" t="s">
        <v>34</v>
      </c>
      <c r="B8" s="5" t="s">
        <v>38</v>
      </c>
      <c r="C8" s="5" t="s">
        <v>46</v>
      </c>
      <c r="D8" s="5" t="s">
        <v>62</v>
      </c>
      <c r="E8" s="5" t="s">
        <v>80</v>
      </c>
      <c r="F8" s="8"/>
      <c r="G8" s="25">
        <v>1</v>
      </c>
      <c r="H8" s="26">
        <v>0.5</v>
      </c>
      <c r="I8" s="27">
        <f t="shared" si="0"/>
        <v>0.5</v>
      </c>
      <c r="J8" s="30">
        <f t="shared" si="1"/>
        <v>5</v>
      </c>
      <c r="K8" s="29">
        <v>0.33200000000000002</v>
      </c>
      <c r="L8" s="32">
        <f t="shared" si="2"/>
        <v>3.3200000000000003</v>
      </c>
      <c r="M8" s="34">
        <f t="shared" si="3"/>
        <v>1.6799999999999997</v>
      </c>
      <c r="N8" s="4" t="s">
        <v>81</v>
      </c>
    </row>
    <row r="9" spans="1:14" x14ac:dyDescent="0.35">
      <c r="A9" s="5" t="s">
        <v>35</v>
      </c>
      <c r="B9" s="5" t="s">
        <v>38</v>
      </c>
      <c r="C9" s="5" t="s">
        <v>47</v>
      </c>
      <c r="D9" s="5" t="s">
        <v>62</v>
      </c>
      <c r="E9" s="5" t="s">
        <v>63</v>
      </c>
      <c r="F9" s="8"/>
      <c r="G9" s="25">
        <v>1</v>
      </c>
      <c r="H9" s="26">
        <v>0.5</v>
      </c>
      <c r="I9" s="27">
        <f t="shared" si="0"/>
        <v>0.5</v>
      </c>
      <c r="J9" s="30">
        <f t="shared" si="1"/>
        <v>5</v>
      </c>
      <c r="K9" s="29">
        <v>0.33800000000000002</v>
      </c>
      <c r="L9" s="32">
        <f t="shared" si="2"/>
        <v>3.3800000000000003</v>
      </c>
      <c r="M9" s="34">
        <f t="shared" si="3"/>
        <v>1.6199999999999997</v>
      </c>
      <c r="N9" s="4" t="s">
        <v>64</v>
      </c>
    </row>
    <row r="10" spans="1:14" x14ac:dyDescent="0.35">
      <c r="A10" s="5" t="s">
        <v>36</v>
      </c>
      <c r="B10" s="5" t="s">
        <v>38</v>
      </c>
      <c r="C10" s="5" t="s">
        <v>114</v>
      </c>
      <c r="D10" s="5" t="s">
        <v>61</v>
      </c>
      <c r="E10" s="5" t="s">
        <v>116</v>
      </c>
      <c r="F10" s="8"/>
      <c r="G10" s="25">
        <v>1</v>
      </c>
      <c r="H10" s="26">
        <v>0.36</v>
      </c>
      <c r="I10" s="27">
        <f t="shared" si="0"/>
        <v>0.36</v>
      </c>
      <c r="J10" s="30">
        <f t="shared" si="1"/>
        <v>3.5999999999999996</v>
      </c>
      <c r="K10" s="29">
        <v>0.23400000000000001</v>
      </c>
      <c r="L10" s="32">
        <f t="shared" si="2"/>
        <v>2.3400000000000003</v>
      </c>
      <c r="M10" s="34">
        <f t="shared" si="3"/>
        <v>1.2599999999999993</v>
      </c>
      <c r="N10" s="4" t="s">
        <v>115</v>
      </c>
    </row>
    <row r="11" spans="1:14" x14ac:dyDescent="0.35">
      <c r="A11" s="5" t="s">
        <v>37</v>
      </c>
      <c r="B11" s="5" t="s">
        <v>38</v>
      </c>
      <c r="C11" s="5" t="s">
        <v>50</v>
      </c>
      <c r="D11" s="5" t="s">
        <v>61</v>
      </c>
      <c r="E11" s="5" t="s">
        <v>111</v>
      </c>
      <c r="F11" s="8"/>
      <c r="G11" s="25">
        <v>1</v>
      </c>
      <c r="H11" s="26">
        <v>0.35</v>
      </c>
      <c r="I11" s="27">
        <f t="shared" si="0"/>
        <v>0.35</v>
      </c>
      <c r="J11" s="30">
        <f t="shared" si="1"/>
        <v>3.5</v>
      </c>
      <c r="K11" s="29">
        <v>0.23</v>
      </c>
      <c r="L11" s="32">
        <f t="shared" si="2"/>
        <v>2.3000000000000003</v>
      </c>
      <c r="M11" s="34">
        <f t="shared" si="3"/>
        <v>1.1999999999999997</v>
      </c>
      <c r="N11" s="4" t="s">
        <v>110</v>
      </c>
    </row>
    <row r="12" spans="1:14" x14ac:dyDescent="0.35">
      <c r="A12" s="5" t="s">
        <v>0</v>
      </c>
      <c r="B12" s="5" t="s">
        <v>1</v>
      </c>
      <c r="C12" s="5" t="s">
        <v>76</v>
      </c>
      <c r="D12" s="5" t="s">
        <v>2</v>
      </c>
      <c r="E12" s="5" t="s">
        <v>7</v>
      </c>
      <c r="F12" s="8"/>
      <c r="G12" s="25">
        <v>1</v>
      </c>
      <c r="H12" s="26">
        <v>0.64</v>
      </c>
      <c r="I12" s="27">
        <f>H12*G12</f>
        <v>0.64</v>
      </c>
      <c r="J12" s="30">
        <f t="shared" si="1"/>
        <v>6.4</v>
      </c>
      <c r="K12" s="29">
        <v>0.54800000000000004</v>
      </c>
      <c r="L12" s="32">
        <f t="shared" si="2"/>
        <v>5.48</v>
      </c>
      <c r="M12" s="34">
        <f t="shared" si="3"/>
        <v>0.91999999999999993</v>
      </c>
      <c r="N12" s="4" t="s">
        <v>8</v>
      </c>
    </row>
    <row r="13" spans="1:14" x14ac:dyDescent="0.35">
      <c r="A13" s="5" t="s">
        <v>16</v>
      </c>
      <c r="B13" s="5" t="s">
        <v>15</v>
      </c>
      <c r="C13" s="5" t="s">
        <v>82</v>
      </c>
      <c r="D13" s="5" t="s">
        <v>14</v>
      </c>
      <c r="E13" s="5" t="s">
        <v>12</v>
      </c>
      <c r="F13" s="8"/>
      <c r="G13" s="25">
        <v>1</v>
      </c>
      <c r="H13" s="26">
        <v>1.38</v>
      </c>
      <c r="I13" s="27">
        <f>H13*G13</f>
        <v>1.38</v>
      </c>
      <c r="J13" s="30">
        <f t="shared" si="1"/>
        <v>13.799999999999999</v>
      </c>
      <c r="K13" s="29">
        <v>1.163</v>
      </c>
      <c r="L13" s="32">
        <f t="shared" si="2"/>
        <v>11.63</v>
      </c>
      <c r="M13" s="34">
        <f t="shared" si="3"/>
        <v>2.1699999999999982</v>
      </c>
      <c r="N13" s="4" t="s">
        <v>13</v>
      </c>
    </row>
    <row r="14" spans="1:14" x14ac:dyDescent="0.35">
      <c r="A14" s="5" t="s">
        <v>20</v>
      </c>
      <c r="B14" s="5" t="s">
        <v>87</v>
      </c>
      <c r="C14" s="5" t="s">
        <v>84</v>
      </c>
      <c r="D14" s="5" t="s">
        <v>25</v>
      </c>
      <c r="E14" s="5" t="s">
        <v>26</v>
      </c>
      <c r="F14" s="8"/>
      <c r="G14" s="25">
        <v>1</v>
      </c>
      <c r="H14" s="26">
        <v>1.66</v>
      </c>
      <c r="I14" s="27">
        <f>H14*G14</f>
        <v>1.66</v>
      </c>
      <c r="J14" s="30">
        <f t="shared" si="1"/>
        <v>16.599999999999998</v>
      </c>
      <c r="K14" s="29">
        <v>1.4430000000000001</v>
      </c>
      <c r="L14" s="32">
        <f t="shared" si="2"/>
        <v>14.43</v>
      </c>
      <c r="M14" s="34">
        <f t="shared" si="3"/>
        <v>2.1699999999999982</v>
      </c>
      <c r="N14" s="4" t="s">
        <v>27</v>
      </c>
    </row>
    <row r="15" spans="1:14" x14ac:dyDescent="0.35">
      <c r="A15" s="5" t="s">
        <v>21</v>
      </c>
      <c r="B15" s="5" t="s">
        <v>87</v>
      </c>
      <c r="C15" s="5" t="s">
        <v>85</v>
      </c>
      <c r="D15" s="5" t="s">
        <v>25</v>
      </c>
      <c r="E15" s="5" t="s">
        <v>28</v>
      </c>
      <c r="F15" s="8"/>
      <c r="G15" s="25">
        <v>1</v>
      </c>
      <c r="H15" s="26">
        <v>1.66</v>
      </c>
      <c r="I15" s="27">
        <f>H15*G15</f>
        <v>1.66</v>
      </c>
      <c r="J15" s="30">
        <f t="shared" si="1"/>
        <v>16.599999999999998</v>
      </c>
      <c r="K15" s="29">
        <v>1.4430000000000001</v>
      </c>
      <c r="L15" s="32">
        <f t="shared" si="2"/>
        <v>14.43</v>
      </c>
      <c r="M15" s="34">
        <f t="shared" si="3"/>
        <v>2.1699999999999982</v>
      </c>
      <c r="N15" s="4" t="s">
        <v>29</v>
      </c>
    </row>
    <row r="16" spans="1:14" x14ac:dyDescent="0.35">
      <c r="A16" s="5" t="s">
        <v>22</v>
      </c>
      <c r="B16" s="5" t="s">
        <v>87</v>
      </c>
      <c r="C16" s="5" t="s">
        <v>86</v>
      </c>
      <c r="D16" s="5" t="s">
        <v>25</v>
      </c>
      <c r="E16" s="5" t="s">
        <v>23</v>
      </c>
      <c r="F16" s="8"/>
      <c r="G16" s="25">
        <v>1</v>
      </c>
      <c r="H16" s="26">
        <v>1.66</v>
      </c>
      <c r="I16" s="27">
        <f>H16*G16</f>
        <v>1.66</v>
      </c>
      <c r="J16" s="30">
        <f t="shared" si="1"/>
        <v>16.599999999999998</v>
      </c>
      <c r="K16" s="29">
        <v>1.4430000000000001</v>
      </c>
      <c r="L16" s="32">
        <f t="shared" si="2"/>
        <v>14.43</v>
      </c>
      <c r="M16" s="34">
        <f t="shared" si="3"/>
        <v>2.1699999999999982</v>
      </c>
      <c r="N16" s="4" t="s">
        <v>24</v>
      </c>
    </row>
    <row r="17" spans="1:14" x14ac:dyDescent="0.35">
      <c r="A17" s="5" t="s">
        <v>59</v>
      </c>
      <c r="B17" s="5" t="s">
        <v>73</v>
      </c>
      <c r="C17" s="5" t="s">
        <v>72</v>
      </c>
      <c r="D17" s="5" t="s">
        <v>71</v>
      </c>
      <c r="E17" s="5" t="s">
        <v>69</v>
      </c>
      <c r="F17" s="8"/>
      <c r="G17" s="25">
        <v>1</v>
      </c>
      <c r="H17" s="26">
        <v>0.39</v>
      </c>
      <c r="I17" s="27">
        <f t="shared" ref="I17:I20" si="4">H17*G17</f>
        <v>0.39</v>
      </c>
      <c r="J17" s="30">
        <f t="shared" si="1"/>
        <v>3.9000000000000004</v>
      </c>
      <c r="K17" s="29">
        <v>0.27500000000000002</v>
      </c>
      <c r="L17" s="32">
        <f t="shared" si="2"/>
        <v>2.75</v>
      </c>
      <c r="M17" s="34">
        <f t="shared" si="3"/>
        <v>1.1500000000000004</v>
      </c>
      <c r="N17" s="4" t="s">
        <v>70</v>
      </c>
    </row>
    <row r="18" spans="1:14" x14ac:dyDescent="0.35">
      <c r="A18" s="5" t="s">
        <v>53</v>
      </c>
      <c r="B18" s="5" t="s">
        <v>55</v>
      </c>
      <c r="C18" s="5" t="s">
        <v>56</v>
      </c>
      <c r="D18" s="5" t="s">
        <v>67</v>
      </c>
      <c r="E18" s="5" t="s">
        <v>66</v>
      </c>
      <c r="F18" s="8"/>
      <c r="G18" s="25">
        <v>1</v>
      </c>
      <c r="H18" s="26">
        <v>0.24</v>
      </c>
      <c r="I18" s="27">
        <f t="shared" si="4"/>
        <v>0.24</v>
      </c>
      <c r="J18" s="30">
        <f t="shared" si="1"/>
        <v>2.4</v>
      </c>
      <c r="K18" s="29">
        <v>0.192</v>
      </c>
      <c r="L18" s="32">
        <f t="shared" si="2"/>
        <v>1.92</v>
      </c>
      <c r="M18" s="34">
        <f t="shared" si="3"/>
        <v>0.48</v>
      </c>
      <c r="N18" s="4" t="s">
        <v>117</v>
      </c>
    </row>
    <row r="19" spans="1:14" x14ac:dyDescent="0.35">
      <c r="A19" s="5" t="s">
        <v>57</v>
      </c>
      <c r="B19" s="5" t="s">
        <v>55</v>
      </c>
      <c r="C19" s="5" t="s">
        <v>58</v>
      </c>
      <c r="D19" s="5" t="s">
        <v>67</v>
      </c>
      <c r="E19" s="5" t="s">
        <v>68</v>
      </c>
      <c r="F19" s="8"/>
      <c r="G19" s="25">
        <v>1</v>
      </c>
      <c r="H19" s="26">
        <v>0.18</v>
      </c>
      <c r="I19" s="27">
        <f t="shared" si="4"/>
        <v>0.18</v>
      </c>
      <c r="J19" s="30">
        <f t="shared" si="1"/>
        <v>1.7999999999999998</v>
      </c>
      <c r="K19" s="29">
        <v>0.14299999999999999</v>
      </c>
      <c r="L19" s="32">
        <f t="shared" si="2"/>
        <v>1.43</v>
      </c>
      <c r="M19" s="34">
        <f t="shared" si="3"/>
        <v>0.36999999999999988</v>
      </c>
      <c r="N19" s="4" t="s">
        <v>118</v>
      </c>
    </row>
    <row r="20" spans="1:14" x14ac:dyDescent="0.35">
      <c r="A20" s="5" t="s">
        <v>74</v>
      </c>
      <c r="B20" s="5" t="s">
        <v>75</v>
      </c>
      <c r="C20" s="5" t="s">
        <v>76</v>
      </c>
      <c r="D20" s="5" t="s">
        <v>79</v>
      </c>
      <c r="E20" s="5" t="s">
        <v>77</v>
      </c>
      <c r="F20" s="8" t="s">
        <v>78</v>
      </c>
      <c r="G20" s="25">
        <v>1</v>
      </c>
      <c r="H20" s="26">
        <v>1.07</v>
      </c>
      <c r="I20" s="27">
        <f t="shared" si="4"/>
        <v>1.07</v>
      </c>
      <c r="J20" s="30">
        <f t="shared" si="1"/>
        <v>10.700000000000001</v>
      </c>
      <c r="K20" s="29">
        <v>0.96</v>
      </c>
      <c r="L20" s="32">
        <f t="shared" si="2"/>
        <v>9.6</v>
      </c>
      <c r="M20" s="37">
        <f t="shared" si="3"/>
        <v>1.1000000000000014</v>
      </c>
      <c r="N20" s="4" t="s">
        <v>119</v>
      </c>
    </row>
    <row r="21" spans="1:14" x14ac:dyDescent="0.35">
      <c r="A21" s="6" t="s">
        <v>89</v>
      </c>
      <c r="B21" s="6" t="s">
        <v>90</v>
      </c>
      <c r="C21" s="6" t="s">
        <v>91</v>
      </c>
      <c r="D21" s="6" t="s">
        <v>93</v>
      </c>
      <c r="E21" s="6" t="s">
        <v>92</v>
      </c>
      <c r="F21" s="9" t="s">
        <v>51</v>
      </c>
      <c r="G21" s="10">
        <v>1</v>
      </c>
      <c r="H21" s="7">
        <v>0.41</v>
      </c>
      <c r="I21" s="11"/>
      <c r="J21" s="20"/>
      <c r="K21" s="15"/>
      <c r="L21" s="35"/>
      <c r="M21" s="38"/>
      <c r="N21" s="3" t="s">
        <v>101</v>
      </c>
    </row>
    <row r="22" spans="1:14" x14ac:dyDescent="0.35">
      <c r="A22" s="6" t="s">
        <v>52</v>
      </c>
      <c r="B22" s="6" t="s">
        <v>55</v>
      </c>
      <c r="C22" s="6" t="s">
        <v>54</v>
      </c>
      <c r="D22" s="6" t="s">
        <v>67</v>
      </c>
      <c r="E22" s="6" t="s">
        <v>88</v>
      </c>
      <c r="F22" s="9" t="s">
        <v>51</v>
      </c>
      <c r="G22" s="10">
        <v>1</v>
      </c>
      <c r="H22" s="7">
        <v>0.24</v>
      </c>
      <c r="I22" s="11"/>
      <c r="J22" s="20"/>
      <c r="K22" s="15"/>
      <c r="L22" s="35"/>
      <c r="M22" s="38"/>
      <c r="N22" s="3" t="s">
        <v>101</v>
      </c>
    </row>
    <row r="23" spans="1:14" x14ac:dyDescent="0.35">
      <c r="A23" s="6" t="s">
        <v>94</v>
      </c>
      <c r="B23" s="6" t="s">
        <v>95</v>
      </c>
      <c r="C23" s="6" t="s">
        <v>98</v>
      </c>
      <c r="D23" s="6" t="s">
        <v>99</v>
      </c>
      <c r="E23" s="6" t="s">
        <v>96</v>
      </c>
      <c r="F23" s="9" t="s">
        <v>51</v>
      </c>
      <c r="G23" s="10">
        <v>1</v>
      </c>
      <c r="H23" s="7">
        <v>0.94</v>
      </c>
      <c r="I23" s="11"/>
      <c r="J23" s="20"/>
      <c r="K23" s="15"/>
      <c r="L23" s="35"/>
      <c r="M23" s="38"/>
      <c r="N23" s="3" t="s">
        <v>97</v>
      </c>
    </row>
    <row r="24" spans="1:14" ht="15" thickBot="1" x14ac:dyDescent="0.4">
      <c r="A24" s="6" t="s">
        <v>17</v>
      </c>
      <c r="B24" s="6" t="s">
        <v>19</v>
      </c>
      <c r="C24" s="6" t="s">
        <v>83</v>
      </c>
      <c r="D24" s="6" t="s">
        <v>18</v>
      </c>
      <c r="E24" s="6">
        <v>744841247</v>
      </c>
      <c r="F24" s="9" t="s">
        <v>51</v>
      </c>
      <c r="G24" s="12">
        <v>1</v>
      </c>
      <c r="H24" s="13">
        <v>3.51</v>
      </c>
      <c r="I24" s="14"/>
      <c r="J24" s="21"/>
      <c r="K24" s="16"/>
      <c r="L24" s="36"/>
      <c r="M24" s="39"/>
      <c r="N24" s="3" t="s">
        <v>100</v>
      </c>
    </row>
    <row r="25" spans="1:14" x14ac:dyDescent="0.35">
      <c r="I25" s="2">
        <f>SUM(I2:I24)</f>
        <v>16.899999999999999</v>
      </c>
      <c r="J25" s="2">
        <f>SUM(J2:J24)</f>
        <v>169</v>
      </c>
      <c r="L25" s="2">
        <f>SUM(L2:L24)</f>
        <v>132.26000000000002</v>
      </c>
      <c r="M25" s="2">
        <f>SUM(M2:M24)</f>
        <v>36.739999999999981</v>
      </c>
    </row>
    <row r="26" spans="1:14" x14ac:dyDescent="0.35">
      <c r="L26" s="17"/>
      <c r="M26" s="17"/>
    </row>
    <row r="28" spans="1:14" x14ac:dyDescent="0.35">
      <c r="K28" s="18" t="s">
        <v>121</v>
      </c>
      <c r="L28" s="2">
        <f>L25/10</f>
        <v>13.226000000000003</v>
      </c>
    </row>
    <row r="29" spans="1:14" x14ac:dyDescent="0.35">
      <c r="K29" s="2" t="s">
        <v>122</v>
      </c>
      <c r="L29" s="2">
        <v>0.6</v>
      </c>
    </row>
    <row r="30" spans="1:14" x14ac:dyDescent="0.35">
      <c r="L30" s="2">
        <f>SUM(L28:L29)</f>
        <v>13.826000000000002</v>
      </c>
    </row>
    <row r="31" spans="1:14" x14ac:dyDescent="0.35">
      <c r="K31" s="2" t="s">
        <v>123</v>
      </c>
      <c r="L31" s="2">
        <v>35</v>
      </c>
    </row>
    <row r="32" spans="1:14" x14ac:dyDescent="0.35">
      <c r="K32" s="2" t="s">
        <v>124</v>
      </c>
      <c r="L32" s="19">
        <f>L31-L30</f>
        <v>21.173999999999999</v>
      </c>
      <c r="M32" s="19"/>
    </row>
  </sheetData>
  <hyperlinks>
    <hyperlink ref="N12" r:id="rId1" xr:uid="{B19BC014-CB1D-48D9-9C85-0A0426A65D6C}"/>
    <hyperlink ref="N13" r:id="rId2" xr:uid="{4B98B9E4-CB9D-4F62-A16D-1990C0695BFF}"/>
    <hyperlink ref="N16" r:id="rId3" xr:uid="{B7851927-FD8C-4026-8BF6-4B88CA4D71A4}"/>
    <hyperlink ref="N14" r:id="rId4" xr:uid="{A4F4435D-F0B4-4FD2-BA5F-74ABCB2212F1}"/>
    <hyperlink ref="N15" r:id="rId5" xr:uid="{3A71CE95-7A5B-4808-8FD2-1AEC593BC26A}"/>
    <hyperlink ref="N9" r:id="rId6" xr:uid="{8171F6B8-F66C-4322-AB6D-8AD1B27CD2B9}"/>
    <hyperlink ref="N2" r:id="rId7" xr:uid="{7FE9F516-74EF-4032-B7AA-C34AF61FEC18}"/>
    <hyperlink ref="N17" r:id="rId8" xr:uid="{923FE549-F7EF-40AC-82F6-CC4598289D82}"/>
    <hyperlink ref="N8" r:id="rId9" xr:uid="{245DA56E-8ED5-4D32-A0AC-00A3A40FB5C6}"/>
    <hyperlink ref="N5" r:id="rId10" xr:uid="{D8A93113-8075-4CC8-A521-A22A87916126}"/>
    <hyperlink ref="N4" r:id="rId11" xr:uid="{40288ADF-644E-4FFD-B5D0-47D6A37B17D7}"/>
    <hyperlink ref="N3" r:id="rId12" xr:uid="{FD182486-BE1A-47FF-822D-BC24772A0FF3}"/>
    <hyperlink ref="N6" r:id="rId13" xr:uid="{E94A9B17-7236-410C-89EE-C610FEADE16C}"/>
    <hyperlink ref="N11" r:id="rId14" xr:uid="{DE301659-6538-48D6-A79C-4343F50B96DA}"/>
    <hyperlink ref="N7" r:id="rId15" xr:uid="{DFA34B3D-53DD-4A41-A220-25C5CDA2E7CA}"/>
    <hyperlink ref="N10" r:id="rId16" xr:uid="{5F3CAED8-C3E4-4E5C-B6DE-4E004D57BAD6}"/>
    <hyperlink ref="N18" r:id="rId17" xr:uid="{F6ACE631-6F32-4F79-8671-9E3E440CE91B}"/>
    <hyperlink ref="N19" r:id="rId18" xr:uid="{6269F8E5-54A0-40F9-9147-980356FEF02A}"/>
    <hyperlink ref="N20" r:id="rId19" xr:uid="{6E4D0595-51C6-4523-9B79-F1CF82061387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Shaw</dc:creator>
  <cp:lastModifiedBy>Merlin Shaw</cp:lastModifiedBy>
  <dcterms:created xsi:type="dcterms:W3CDTF">2024-01-20T06:06:15Z</dcterms:created>
  <dcterms:modified xsi:type="dcterms:W3CDTF">2024-01-20T07:34:35Z</dcterms:modified>
</cp:coreProperties>
</file>