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<sst xmlns="http://schemas.openxmlformats.org/spreadsheetml/2006/main" count="65" uniqueCount="41">
  <si>
    <t>Year 0</t>
  </si>
  <si>
    <t>Year 1</t>
  </si>
  <si>
    <t>Year 2</t>
  </si>
  <si>
    <t>Year 3</t>
  </si>
  <si>
    <t>Year 4</t>
  </si>
  <si>
    <t>Total</t>
  </si>
  <si>
    <t>Benefits</t>
  </si>
  <si>
    <t>Percentage
from guides</t>
  </si>
  <si>
    <t>Affiliate Marketing</t>
  </si>
  <si>
    <t xml:space="preserve">Advertisement </t>
  </si>
  <si>
    <t>Total Benefit</t>
  </si>
  <si>
    <t xml:space="preserve">    COST</t>
  </si>
  <si>
    <t>Development
Costs</t>
  </si>
  <si>
    <t>Site Development
&amp; Publishing</t>
  </si>
  <si>
    <t>Server Hosting</t>
  </si>
  <si>
    <t>Maintenance Cost</t>
  </si>
  <si>
    <t>Total Development 
cost</t>
  </si>
  <si>
    <t>Operational
Costs</t>
  </si>
  <si>
    <t>Advertisement</t>
  </si>
  <si>
    <t>Payment Getway &amp;
SMS Getway</t>
  </si>
  <si>
    <t>Management</t>
  </si>
  <si>
    <t>Total Operational
Cost</t>
  </si>
  <si>
    <t>Total Costs</t>
  </si>
  <si>
    <r>
      <rPr>
        <rFont val="Arial"/>
        <b/>
        <color theme="1"/>
        <sz val="11.0"/>
      </rPr>
      <t xml:space="preserve">Net Benefits =
</t>
    </r>
    <r>
      <rPr>
        <rFont val="Arial"/>
        <color theme="1"/>
        <sz val="11.0"/>
      </rPr>
      <t>Total benefits - Total cost</t>
    </r>
  </si>
  <si>
    <t>[40,000]</t>
  </si>
  <si>
    <t>[8,200]</t>
  </si>
  <si>
    <t>Cumulative Net
Cash Flow</t>
  </si>
  <si>
    <t>[48,200]</t>
  </si>
  <si>
    <t>[5,200]</t>
  </si>
  <si>
    <t xml:space="preserve">Return on Investment (ROI) </t>
  </si>
  <si>
    <t>24.1%   (1227600 - 989,000) / 989,000</t>
  </si>
  <si>
    <t xml:space="preserve">Break-even Point (BEP) </t>
  </si>
  <si>
    <t>2.1 years   [2 years + (92,800 - 87,600) / 92,800]</t>
  </si>
  <si>
    <t>Rate of return 10%</t>
  </si>
  <si>
    <t>Total Benifits</t>
  </si>
  <si>
    <t>Present Value of Total Benifits</t>
  </si>
  <si>
    <t>Total Cost</t>
  </si>
  <si>
    <t>Present Value of Total Cost</t>
  </si>
  <si>
    <t>NPV  =
Total PV of Total Benifits -
Total PV of Total Cost</t>
  </si>
  <si>
    <r>
      <rPr>
        <rFont val="Arial"/>
        <b/>
        <color theme="1"/>
        <sz val="11.0"/>
      </rPr>
      <t xml:space="preserve">Net Benefits =
</t>
    </r>
    <r>
      <rPr>
        <rFont val="Arial"/>
        <color theme="1"/>
        <sz val="11.0"/>
      </rPr>
      <t>Total benefits - Total cost</t>
    </r>
  </si>
  <si>
    <t>24.1%   [(1227600 - 989,000) / 989,000]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</si>
</sst>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/>
    <font>
      <sz val="11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b/>
      <i/>
      <sz val="12.0"/>
      <color rgb="FFBF9000"/>
      <name val="Arial"/>
    </font>
    <font>
      <b/>
      <sz val="11.0"/>
      <color rgb="FF000000"/>
      <name val="Arial"/>
    </font>
    <font>
      <b/>
      <i/>
      <sz val="12.0"/>
      <color rgb="FF38761D"/>
      <name val="Arial"/>
    </font>
    <font>
      <sz val="12.0"/>
      <color rgb="FF85200C"/>
      <name val="Arial"/>
    </font>
    <font>
      <sz val="11.0"/>
      <color rgb="FF000000"/>
      <name val="Inconsolata"/>
    </font>
    <font>
      <b/>
      <i/>
      <sz val="12.0"/>
      <color rgb="FF666666"/>
      <name val="Arial"/>
    </font>
    <font>
      <sz val="18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7E375"/>
        <bgColor rgb="FFB7E375"/>
      </patternFill>
    </fill>
    <fill>
      <patternFill patternType="solid">
        <fgColor rgb="FFD9FCA4"/>
        <bgColor rgb="FFD9FCA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0FCA4"/>
        <bgColor rgb="FFF0FCA4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textRotation="90" vertical="bottom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readingOrder="0" textRotation="90"/>
    </xf>
    <xf borderId="2" fillId="4" fontId="2" numFmtId="0" xfId="0" applyAlignment="1" applyBorder="1" applyFill="1" applyFont="1">
      <alignment horizontal="center" readingOrder="0" textRotation="90" vertical="center"/>
    </xf>
    <xf borderId="3" fillId="0" fontId="6" numFmtId="0" xfId="0" applyBorder="1" applyFont="1"/>
    <xf borderId="1" fillId="5" fontId="7" numFmtId="0" xfId="0" applyAlignment="1" applyBorder="1" applyFill="1" applyFont="1">
      <alignment horizontal="center" readingOrder="0" vertical="center"/>
    </xf>
    <xf borderId="1" fillId="6" fontId="8" numFmtId="0" xfId="0" applyAlignment="1" applyBorder="1" applyFill="1" applyFont="1">
      <alignment horizontal="center" readingOrder="0" vertical="center"/>
    </xf>
    <xf borderId="1" fillId="6" fontId="8" numFmtId="3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0" fontId="9" numFmtId="0" xfId="0" applyAlignment="1" applyBorder="1" applyFont="1">
      <alignment horizontal="center" readingOrder="0" vertical="center"/>
    </xf>
    <xf borderId="1" fillId="7" fontId="10" numFmtId="0" xfId="0" applyAlignment="1" applyBorder="1" applyFill="1" applyFont="1">
      <alignment horizontal="center" vertical="center"/>
    </xf>
    <xf borderId="1" fillId="7" fontId="10" numFmtId="3" xfId="0" applyAlignment="1" applyBorder="1" applyFont="1" applyNumberFormat="1">
      <alignment horizontal="center" vertical="center"/>
    </xf>
    <xf borderId="1" fillId="7" fontId="10" numFmtId="3" xfId="0" applyAlignment="1" applyBorder="1" applyFont="1" applyNumberFormat="1">
      <alignment horizontal="center" readingOrder="0" vertical="center"/>
    </xf>
    <xf borderId="0" fillId="0" fontId="1" numFmtId="3" xfId="0" applyFont="1" applyNumberFormat="1"/>
    <xf borderId="8" fillId="8" fontId="5" numFmtId="0" xfId="0" applyAlignment="1" applyBorder="1" applyFill="1" applyFont="1">
      <alignment readingOrder="0" textRotation="90" vertical="center"/>
    </xf>
    <xf borderId="8" fillId="9" fontId="11" numFmtId="0" xfId="0" applyAlignment="1" applyBorder="1" applyFill="1" applyFont="1">
      <alignment horizontal="center" readingOrder="0" textRotation="90" vertical="center"/>
    </xf>
    <xf borderId="0" fillId="10" fontId="7" numFmtId="0" xfId="0" applyAlignment="1" applyFill="1" applyFont="1">
      <alignment horizontal="center" readingOrder="0"/>
    </xf>
    <xf borderId="1" fillId="10" fontId="8" numFmtId="3" xfId="0" applyAlignment="1" applyBorder="1" applyFont="1" applyNumberFormat="1">
      <alignment horizontal="center" readingOrder="0" vertical="center"/>
    </xf>
    <xf borderId="1" fillId="10" fontId="8" numFmtId="0" xfId="0" applyAlignment="1" applyBorder="1" applyFont="1">
      <alignment horizontal="center" readingOrder="0" vertical="center"/>
    </xf>
    <xf borderId="1" fillId="10" fontId="8" numFmtId="3" xfId="0" applyAlignment="1" applyBorder="1" applyFont="1" applyNumberFormat="1">
      <alignment horizontal="center" vertical="center"/>
    </xf>
    <xf borderId="9" fillId="0" fontId="6" numFmtId="0" xfId="0" applyBorder="1" applyFont="1"/>
    <xf borderId="1" fillId="10" fontId="7" numFmtId="0" xfId="0" applyAlignment="1" applyBorder="1" applyFont="1">
      <alignment horizontal="center" readingOrder="0" vertical="center"/>
    </xf>
    <xf borderId="10" fillId="0" fontId="6" numFmtId="0" xfId="0" applyBorder="1" applyFont="1"/>
    <xf borderId="1" fillId="10" fontId="9" numFmtId="0" xfId="0" applyAlignment="1" applyBorder="1" applyFont="1">
      <alignment horizontal="center" readingOrder="0" vertical="center"/>
    </xf>
    <xf borderId="1" fillId="7" fontId="12" numFmtId="3" xfId="0" applyAlignment="1" applyBorder="1" applyFont="1" applyNumberFormat="1">
      <alignment horizontal="center" vertical="center"/>
    </xf>
    <xf borderId="1" fillId="7" fontId="12" numFmtId="3" xfId="0" applyAlignment="1" applyBorder="1" applyFont="1" applyNumberFormat="1">
      <alignment horizontal="center" readingOrder="0" vertical="center"/>
    </xf>
    <xf borderId="8" fillId="11" fontId="4" numFmtId="0" xfId="0" applyAlignment="1" applyBorder="1" applyFill="1" applyFont="1">
      <alignment horizontal="center" readingOrder="0" textRotation="90" vertical="center"/>
    </xf>
    <xf borderId="1" fillId="9" fontId="7" numFmtId="0" xfId="0" applyAlignment="1" applyBorder="1" applyFont="1">
      <alignment horizontal="center" readingOrder="0" vertical="center"/>
    </xf>
    <xf borderId="1" fillId="12" fontId="13" numFmtId="3" xfId="0" applyAlignment="1" applyBorder="1" applyFill="1" applyFont="1" applyNumberFormat="1">
      <alignment horizontal="center" readingOrder="0" vertical="center"/>
    </xf>
    <xf borderId="1" fillId="12" fontId="13" numFmtId="3" xfId="0" applyAlignment="1" applyBorder="1" applyFont="1" applyNumberFormat="1">
      <alignment horizontal="center" vertical="center"/>
    </xf>
    <xf borderId="0" fillId="2" fontId="14" numFmtId="0" xfId="0" applyFont="1"/>
    <xf borderId="1" fillId="12" fontId="13" numFmtId="0" xfId="0" applyAlignment="1" applyBorder="1" applyFont="1">
      <alignment horizontal="center" readingOrder="0" vertical="center"/>
    </xf>
    <xf borderId="1" fillId="12" fontId="13" numFmtId="0" xfId="0" applyAlignment="1" applyBorder="1" applyFont="1">
      <alignment horizontal="center" vertical="center"/>
    </xf>
    <xf borderId="1" fillId="9" fontId="9" numFmtId="0" xfId="0" applyAlignment="1" applyBorder="1" applyFont="1">
      <alignment horizontal="center" readingOrder="0" vertical="center"/>
    </xf>
    <xf borderId="1" fillId="7" fontId="15" numFmtId="3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center" readingOrder="0" vertical="center"/>
    </xf>
    <xf borderId="12" fillId="0" fontId="6" numFmtId="0" xfId="0" applyBorder="1" applyFont="1"/>
    <xf borderId="1" fillId="13" fontId="8" numFmtId="3" xfId="0" applyAlignment="1" applyBorder="1" applyFill="1" applyFont="1" applyNumberFormat="1">
      <alignment horizontal="center" vertical="center"/>
    </xf>
    <xf borderId="0" fillId="2" fontId="14" numFmtId="3" xfId="0" applyFont="1" applyNumberFormat="1"/>
    <xf borderId="11" fillId="0" fontId="7" numFmtId="0" xfId="0" applyAlignment="1" applyBorder="1" applyFont="1">
      <alignment horizontal="center" readingOrder="0" vertical="center"/>
    </xf>
    <xf borderId="13" fillId="0" fontId="6" numFmtId="0" xfId="0" applyBorder="1" applyFont="1"/>
    <xf borderId="1" fillId="14" fontId="8" numFmtId="0" xfId="0" applyAlignment="1" applyBorder="1" applyFill="1" applyFont="1">
      <alignment horizontal="center" readingOrder="0" vertical="center"/>
    </xf>
    <xf borderId="1" fillId="14" fontId="8" numFmtId="3" xfId="0" applyAlignment="1" applyBorder="1" applyFont="1" applyNumberFormat="1">
      <alignment horizontal="center" vertical="center"/>
    </xf>
    <xf borderId="1" fillId="14" fontId="8" numFmtId="3" xfId="0" applyAlignment="1" applyBorder="1" applyFont="1" applyNumberFormat="1">
      <alignment horizontal="center" readingOrder="0" vertical="center"/>
    </xf>
    <xf borderId="0" fillId="0" fontId="3" numFmtId="0" xfId="0" applyFont="1"/>
    <xf borderId="11" fillId="15" fontId="3" numFmtId="0" xfId="0" applyAlignment="1" applyBorder="1" applyFill="1" applyFont="1">
      <alignment horizontal="center" readingOrder="0" vertical="center"/>
    </xf>
    <xf borderId="1" fillId="15" fontId="8" numFmtId="0" xfId="0" applyAlignment="1" applyBorder="1" applyFont="1">
      <alignment horizontal="center" readingOrder="0" vertical="center"/>
    </xf>
    <xf borderId="1" fillId="15" fontId="8" numFmtId="3" xfId="0" applyAlignment="1" applyBorder="1" applyFont="1" applyNumberFormat="1">
      <alignment horizontal="center" readingOrder="0" vertical="center"/>
    </xf>
    <xf borderId="1" fillId="15" fontId="8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1" fillId="0" fontId="8" numFmtId="0" xfId="0" applyAlignment="1" applyBorder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1" fillId="5" fontId="4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 vertical="center"/>
    </xf>
    <xf borderId="1" fillId="6" fontId="8" numFmtId="3" xfId="0" applyAlignment="1" applyBorder="1" applyFont="1" applyNumberFormat="1">
      <alignment horizontal="center" vertical="center"/>
    </xf>
    <xf borderId="11" fillId="3" fontId="4" numFmtId="0" xfId="0" applyAlignment="1" applyBorder="1" applyFont="1">
      <alignment readingOrder="0"/>
    </xf>
    <xf borderId="11" fillId="9" fontId="4" numFmtId="0" xfId="0" applyAlignment="1" applyBorder="1" applyFont="1">
      <alignment horizontal="center" readingOrder="0"/>
    </xf>
    <xf borderId="1" fillId="17" fontId="8" numFmtId="3" xfId="0" applyAlignment="1" applyBorder="1" applyFill="1" applyFont="1" applyNumberFormat="1">
      <alignment horizontal="center" readingOrder="0" vertical="center"/>
    </xf>
    <xf borderId="1" fillId="17" fontId="8" numFmtId="3" xfId="0" applyAlignment="1" applyBorder="1" applyFont="1" applyNumberFormat="1">
      <alignment horizontal="center" vertical="center"/>
    </xf>
    <xf borderId="1" fillId="17" fontId="8" numFmtId="0" xfId="0" applyAlignment="1" applyBorder="1" applyFont="1">
      <alignment horizontal="center" vertical="center"/>
    </xf>
    <xf borderId="11" fillId="14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1" fillId="0" fontId="16" numFmtId="3" xfId="0" applyAlignment="1" applyBorder="1" applyFont="1" applyNumberFormat="1">
      <alignment horizontal="center" vertical="center"/>
    </xf>
    <xf borderId="11" fillId="0" fontId="1" numFmtId="0" xfId="0" applyBorder="1" applyFont="1"/>
    <xf borderId="11" fillId="16" fontId="9" numFmtId="0" xfId="0" applyAlignment="1" applyBorder="1" applyFont="1">
      <alignment horizontal="center" readingOrder="0" vertical="center"/>
    </xf>
    <xf borderId="1" fillId="13" fontId="8" numFmtId="3" xfId="0" applyAlignment="1" applyBorder="1" applyFont="1" applyNumberFormat="1">
      <alignment horizontal="center" readingOrder="0" vertical="center"/>
    </xf>
    <xf borderId="11" fillId="18" fontId="7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0.0"/>
    <col customWidth="1" min="3" max="3" width="4.86"/>
    <col customWidth="1" min="4" max="4" width="7.86"/>
    <col customWidth="1" min="5" max="5" width="20.57"/>
    <col customWidth="1" min="6" max="6" width="19.43"/>
    <col customWidth="1" min="7" max="7" width="20.0"/>
    <col customWidth="1" min="8" max="8" width="20.57"/>
    <col customWidth="1" min="9" max="9" width="16.71"/>
    <col customWidth="1" min="10" max="10" width="17.0"/>
    <col customWidth="1" min="11" max="11" width="17.29"/>
    <col customWidth="1" min="16" max="16" width="21.86"/>
    <col customWidth="1" min="17" max="17" width="7.57"/>
  </cols>
  <sheetData>
    <row r="1">
      <c r="G1" s="1"/>
    </row>
    <row r="2">
      <c r="G2" s="2"/>
      <c r="I2" s="1"/>
    </row>
    <row r="3">
      <c r="C3" s="3"/>
    </row>
    <row r="4" ht="19.5" customHeight="1">
      <c r="D4" s="4"/>
      <c r="E4" s="5"/>
      <c r="F4" s="6" t="s">
        <v>0</v>
      </c>
      <c r="G4" s="6" t="s">
        <v>1</v>
      </c>
      <c r="H4" s="6" t="s">
        <v>2</v>
      </c>
      <c r="I4" s="6" t="s">
        <v>3</v>
      </c>
      <c r="J4" s="6" t="s">
        <v>4</v>
      </c>
      <c r="K4" s="6" t="s">
        <v>5</v>
      </c>
    </row>
    <row r="5" ht="30.0" customHeight="1">
      <c r="A5" s="7"/>
      <c r="B5" s="7"/>
      <c r="C5" s="8" t="s">
        <v>6</v>
      </c>
      <c r="D5" s="9"/>
      <c r="E5" s="10" t="s">
        <v>7</v>
      </c>
      <c r="F5" s="11">
        <v>0.0</v>
      </c>
      <c r="G5" s="12">
        <v>80000.0</v>
      </c>
      <c r="H5" s="12">
        <v>100000.0</v>
      </c>
      <c r="I5" s="12">
        <v>120000.0</v>
      </c>
      <c r="J5" s="12">
        <v>150000.0</v>
      </c>
      <c r="K5" s="12">
        <v>450000.0</v>
      </c>
    </row>
    <row r="6" ht="27.75" customHeight="1">
      <c r="A6" s="7"/>
      <c r="B6" s="7"/>
      <c r="C6" s="13"/>
      <c r="D6" s="14"/>
      <c r="E6" s="10" t="s">
        <v>8</v>
      </c>
      <c r="F6" s="11">
        <v>0.0</v>
      </c>
      <c r="G6" s="12">
        <v>15000.0</v>
      </c>
      <c r="H6" s="12">
        <v>25000.0</v>
      </c>
      <c r="I6" s="12">
        <v>29000.0</v>
      </c>
      <c r="J6" s="12">
        <v>40000.0</v>
      </c>
      <c r="K6" s="12">
        <v>109000.0</v>
      </c>
    </row>
    <row r="7">
      <c r="A7" s="7"/>
      <c r="B7" s="7"/>
      <c r="C7" s="13"/>
      <c r="D7" s="14"/>
      <c r="E7" s="10" t="s">
        <v>9</v>
      </c>
      <c r="F7" s="11">
        <v>0.0</v>
      </c>
      <c r="G7" s="12">
        <v>100000.0</v>
      </c>
      <c r="H7" s="12">
        <v>152000.0</v>
      </c>
      <c r="I7" s="12">
        <v>194600.0</v>
      </c>
      <c r="J7" s="12">
        <v>222000.0</v>
      </c>
      <c r="K7" s="12">
        <v>668600.0</v>
      </c>
    </row>
    <row r="8" ht="19.5" customHeight="1">
      <c r="A8" s="7"/>
      <c r="B8" s="7"/>
      <c r="C8" s="15"/>
      <c r="D8" s="16"/>
      <c r="E8" s="17" t="s">
        <v>10</v>
      </c>
      <c r="F8" s="18">
        <f t="shared" ref="F8:J8" si="1">SUM(F5:F7)</f>
        <v>0</v>
      </c>
      <c r="G8" s="19">
        <f t="shared" si="1"/>
        <v>195000</v>
      </c>
      <c r="H8" s="19">
        <f t="shared" si="1"/>
        <v>277000</v>
      </c>
      <c r="I8" s="19">
        <f t="shared" si="1"/>
        <v>343600</v>
      </c>
      <c r="J8" s="19">
        <f t="shared" si="1"/>
        <v>412000</v>
      </c>
      <c r="K8" s="20">
        <v>1227600.0</v>
      </c>
      <c r="L8" s="21">
        <f>SUM(K5:K7)</f>
        <v>1227600</v>
      </c>
    </row>
    <row r="9" ht="30.75" customHeight="1">
      <c r="A9" s="7"/>
      <c r="B9" s="7"/>
      <c r="C9" s="22" t="s">
        <v>11</v>
      </c>
      <c r="D9" s="23" t="s">
        <v>12</v>
      </c>
      <c r="E9" s="24" t="s">
        <v>13</v>
      </c>
      <c r="F9" s="25">
        <v>40000.0</v>
      </c>
      <c r="G9" s="26">
        <v>0.0</v>
      </c>
      <c r="H9" s="26">
        <v>0.0</v>
      </c>
      <c r="I9" s="26">
        <v>0.0</v>
      </c>
      <c r="J9" s="26">
        <v>0.0</v>
      </c>
      <c r="K9" s="27">
        <f t="shared" ref="K9:K10" si="2">SUM(F9:J9)</f>
        <v>40000</v>
      </c>
    </row>
    <row r="10" ht="32.25" customHeight="1">
      <c r="C10" s="28"/>
      <c r="D10" s="28"/>
      <c r="E10" s="29" t="s">
        <v>14</v>
      </c>
      <c r="F10" s="25">
        <v>0.0</v>
      </c>
      <c r="G10" s="25">
        <v>10000.0</v>
      </c>
      <c r="H10" s="25">
        <v>10000.0</v>
      </c>
      <c r="I10" s="25">
        <v>10000.0</v>
      </c>
      <c r="J10" s="25">
        <v>10000.0</v>
      </c>
      <c r="K10" s="27">
        <f t="shared" si="2"/>
        <v>40000</v>
      </c>
    </row>
    <row r="11" ht="19.5" customHeight="1">
      <c r="C11" s="28"/>
      <c r="D11" s="28"/>
      <c r="E11" s="29" t="s">
        <v>15</v>
      </c>
      <c r="F11" s="26">
        <v>0.0</v>
      </c>
      <c r="G11" s="25">
        <v>15000.0</v>
      </c>
      <c r="H11" s="25">
        <v>15000.0</v>
      </c>
      <c r="I11" s="25">
        <v>15000.0</v>
      </c>
      <c r="J11" s="25">
        <v>15000.0</v>
      </c>
      <c r="K11" s="25">
        <v>60000.0</v>
      </c>
    </row>
    <row r="12" ht="27.0" customHeight="1">
      <c r="C12" s="28"/>
      <c r="D12" s="30"/>
      <c r="E12" s="31" t="s">
        <v>16</v>
      </c>
      <c r="F12" s="32">
        <f>SUM(F9:F11)</f>
        <v>40000</v>
      </c>
      <c r="G12" s="33">
        <v>25000.0</v>
      </c>
      <c r="H12" s="33">
        <v>25000.0</v>
      </c>
      <c r="I12" s="33">
        <v>25000.0</v>
      </c>
      <c r="J12" s="33">
        <v>25000.0</v>
      </c>
      <c r="K12" s="32">
        <f>SUM(K9:K11)</f>
        <v>140000</v>
      </c>
      <c r="L12" s="21">
        <f>sum(F12:J12)</f>
        <v>140000</v>
      </c>
    </row>
    <row r="13" ht="26.25" customHeight="1">
      <c r="C13" s="28"/>
      <c r="D13" s="34" t="s">
        <v>17</v>
      </c>
      <c r="E13" s="35" t="s">
        <v>18</v>
      </c>
      <c r="F13" s="36">
        <v>0.0</v>
      </c>
      <c r="G13" s="36">
        <v>115000.0</v>
      </c>
      <c r="H13" s="36">
        <v>115000.0</v>
      </c>
      <c r="I13" s="36">
        <v>111000.0</v>
      </c>
      <c r="J13" s="36">
        <v>100000.0</v>
      </c>
      <c r="K13" s="37">
        <f>SUM(F13:J13)</f>
        <v>441000</v>
      </c>
      <c r="L13" s="38"/>
    </row>
    <row r="14" ht="27.75" customHeight="1">
      <c r="C14" s="28"/>
      <c r="D14" s="28"/>
      <c r="E14" s="35" t="s">
        <v>19</v>
      </c>
      <c r="F14" s="39">
        <v>0.0</v>
      </c>
      <c r="G14" s="40">
        <f t="shared" ref="G14:J14" si="3">G5*(4/100)</f>
        <v>3200</v>
      </c>
      <c r="H14" s="40">
        <f t="shared" si="3"/>
        <v>4000</v>
      </c>
      <c r="I14" s="40">
        <f t="shared" si="3"/>
        <v>4800</v>
      </c>
      <c r="J14" s="40">
        <f t="shared" si="3"/>
        <v>6000</v>
      </c>
      <c r="K14" s="36">
        <v>18000.0</v>
      </c>
    </row>
    <row r="15" ht="28.5" customHeight="1">
      <c r="C15" s="28"/>
      <c r="D15" s="28"/>
      <c r="E15" s="35" t="s">
        <v>20</v>
      </c>
      <c r="F15" s="39">
        <v>0.0</v>
      </c>
      <c r="G15" s="36">
        <v>60000.0</v>
      </c>
      <c r="H15" s="36">
        <v>90000.0</v>
      </c>
      <c r="I15" s="36">
        <v>110000.0</v>
      </c>
      <c r="J15" s="36">
        <v>130000.0</v>
      </c>
      <c r="K15" s="36">
        <v>390000.0</v>
      </c>
    </row>
    <row r="16" ht="28.5" customHeight="1">
      <c r="C16" s="28"/>
      <c r="D16" s="30"/>
      <c r="E16" s="41" t="s">
        <v>21</v>
      </c>
      <c r="F16" s="42">
        <f t="shared" ref="F16:K16" si="4">SUM(F13:F15)</f>
        <v>0</v>
      </c>
      <c r="G16" s="42">
        <f t="shared" si="4"/>
        <v>178200</v>
      </c>
      <c r="H16" s="42">
        <f t="shared" si="4"/>
        <v>209000</v>
      </c>
      <c r="I16" s="42">
        <f t="shared" si="4"/>
        <v>225800</v>
      </c>
      <c r="J16" s="42">
        <f t="shared" si="4"/>
        <v>236000</v>
      </c>
      <c r="K16" s="42">
        <f t="shared" si="4"/>
        <v>849000</v>
      </c>
      <c r="L16" s="21">
        <f t="shared" ref="L16:L17" si="6">sum(F16:J16)</f>
        <v>849000</v>
      </c>
    </row>
    <row r="17" ht="26.25" customHeight="1">
      <c r="C17" s="28"/>
      <c r="D17" s="43" t="s">
        <v>22</v>
      </c>
      <c r="E17" s="44"/>
      <c r="F17" s="45">
        <f t="shared" ref="F17:K17" si="5">F12+F16</f>
        <v>40000</v>
      </c>
      <c r="G17" s="45">
        <f t="shared" si="5"/>
        <v>203200</v>
      </c>
      <c r="H17" s="45">
        <f t="shared" si="5"/>
        <v>234000</v>
      </c>
      <c r="I17" s="45">
        <f t="shared" si="5"/>
        <v>250800</v>
      </c>
      <c r="J17" s="45">
        <f t="shared" si="5"/>
        <v>261000</v>
      </c>
      <c r="K17" s="45">
        <f t="shared" si="5"/>
        <v>989000</v>
      </c>
      <c r="L17" s="46">
        <f t="shared" si="6"/>
        <v>989000</v>
      </c>
    </row>
    <row r="18">
      <c r="C18" s="47" t="s">
        <v>23</v>
      </c>
      <c r="D18" s="48"/>
      <c r="E18" s="44"/>
      <c r="F18" s="49" t="s">
        <v>24</v>
      </c>
      <c r="G18" s="49" t="s">
        <v>25</v>
      </c>
      <c r="H18" s="50">
        <f t="shared" ref="H18:J18" si="7">H8-H17</f>
        <v>43000</v>
      </c>
      <c r="I18" s="50">
        <f t="shared" si="7"/>
        <v>92800</v>
      </c>
      <c r="J18" s="50">
        <f t="shared" si="7"/>
        <v>151000</v>
      </c>
      <c r="K18" s="51">
        <v>238600.0</v>
      </c>
      <c r="L18" s="38"/>
    </row>
    <row r="19" ht="27.0" customHeight="1">
      <c r="B19" s="52"/>
      <c r="C19" s="53" t="s">
        <v>26</v>
      </c>
      <c r="D19" s="48"/>
      <c r="E19" s="44"/>
      <c r="F19" s="54" t="s">
        <v>24</v>
      </c>
      <c r="G19" s="54" t="s">
        <v>27</v>
      </c>
      <c r="H19" s="54" t="s">
        <v>28</v>
      </c>
      <c r="I19" s="55">
        <v>87600.0</v>
      </c>
      <c r="J19" s="55">
        <v>238600.0</v>
      </c>
      <c r="K19" s="56"/>
    </row>
    <row r="20" ht="30.75" customHeight="1">
      <c r="C20" s="57" t="s">
        <v>29</v>
      </c>
      <c r="D20" s="48"/>
      <c r="E20" s="44"/>
      <c r="F20" s="57" t="s">
        <v>30</v>
      </c>
      <c r="G20" s="48"/>
      <c r="H20" s="48"/>
      <c r="I20" s="48"/>
      <c r="J20" s="48"/>
      <c r="K20" s="44"/>
    </row>
    <row r="21" ht="27.0" customHeight="1">
      <c r="C21" s="57" t="s">
        <v>31</v>
      </c>
      <c r="D21" s="48"/>
      <c r="E21" s="44"/>
      <c r="F21" s="57" t="s">
        <v>32</v>
      </c>
      <c r="G21" s="48"/>
      <c r="H21" s="48"/>
      <c r="I21" s="48"/>
      <c r="J21" s="48"/>
      <c r="K21" s="44"/>
    </row>
    <row r="22" ht="26.25" customHeight="1">
      <c r="D22" s="58"/>
      <c r="E22" s="58"/>
      <c r="F22" s="58"/>
      <c r="G22" s="58"/>
      <c r="H22" s="58"/>
    </row>
    <row r="23" ht="21.75" customHeight="1">
      <c r="A23" s="52"/>
      <c r="D23" s="58"/>
      <c r="E23" s="58"/>
      <c r="F23" s="58"/>
      <c r="G23" s="58"/>
      <c r="H23" s="58"/>
    </row>
    <row r="24">
      <c r="C24" s="59" t="s">
        <v>33</v>
      </c>
      <c r="D24" s="48"/>
      <c r="E24" s="44"/>
      <c r="F24" s="60" t="s">
        <v>0</v>
      </c>
      <c r="G24" s="60" t="s">
        <v>1</v>
      </c>
      <c r="H24" s="60" t="s">
        <v>2</v>
      </c>
      <c r="I24" s="60" t="s">
        <v>3</v>
      </c>
      <c r="J24" s="60" t="s">
        <v>4</v>
      </c>
      <c r="K24" s="60" t="s">
        <v>5</v>
      </c>
    </row>
    <row r="25" ht="22.5" customHeight="1">
      <c r="C25" s="61" t="s">
        <v>34</v>
      </c>
      <c r="D25" s="48"/>
      <c r="E25" s="44"/>
      <c r="F25" s="62"/>
      <c r="G25" s="63">
        <f t="shared" ref="G25:J25" si="8">G8</f>
        <v>195000</v>
      </c>
      <c r="H25" s="63">
        <f t="shared" si="8"/>
        <v>277000</v>
      </c>
      <c r="I25" s="63">
        <f t="shared" si="8"/>
        <v>343600</v>
      </c>
      <c r="J25" s="12">
        <f t="shared" si="8"/>
        <v>412000</v>
      </c>
      <c r="K25" s="62"/>
    </row>
    <row r="26" ht="22.5" customHeight="1">
      <c r="C26" s="64" t="s">
        <v>35</v>
      </c>
      <c r="D26" s="48"/>
      <c r="E26" s="44"/>
      <c r="F26" s="56"/>
      <c r="G26" s="55">
        <v>177273.0</v>
      </c>
      <c r="H26" s="55">
        <v>228926.0</v>
      </c>
      <c r="I26" s="55">
        <v>258152.0</v>
      </c>
      <c r="J26" s="55">
        <v>281402.0</v>
      </c>
      <c r="K26" s="55">
        <v>945753.0</v>
      </c>
    </row>
    <row r="27" ht="23.25" customHeight="1">
      <c r="C27" s="65" t="s">
        <v>36</v>
      </c>
      <c r="D27" s="48"/>
      <c r="E27" s="44"/>
      <c r="F27" s="66">
        <f t="shared" ref="F27:J27" si="9">F17</f>
        <v>40000</v>
      </c>
      <c r="G27" s="67">
        <f t="shared" si="9"/>
        <v>203200</v>
      </c>
      <c r="H27" s="67">
        <f t="shared" si="9"/>
        <v>234000</v>
      </c>
      <c r="I27" s="67">
        <f t="shared" si="9"/>
        <v>250800</v>
      </c>
      <c r="J27" s="66">
        <f t="shared" si="9"/>
        <v>261000</v>
      </c>
      <c r="K27" s="68"/>
    </row>
    <row r="28" ht="22.5" customHeight="1">
      <c r="C28" s="69" t="s">
        <v>37</v>
      </c>
      <c r="D28" s="48"/>
      <c r="E28" s="44"/>
      <c r="F28" s="50">
        <f>F27</f>
        <v>40000</v>
      </c>
      <c r="G28" s="51">
        <v>184728.0</v>
      </c>
      <c r="H28" s="51">
        <v>193389.0</v>
      </c>
      <c r="I28" s="51">
        <v>188430.0</v>
      </c>
      <c r="J28" s="51">
        <v>178267.0</v>
      </c>
      <c r="K28" s="50">
        <f>SUM(F28:J28)</f>
        <v>784814</v>
      </c>
    </row>
    <row r="29">
      <c r="C29" s="70" t="s">
        <v>38</v>
      </c>
      <c r="D29" s="48"/>
      <c r="E29" s="44"/>
      <c r="F29" s="71">
        <f>K26-K28</f>
        <v>160939</v>
      </c>
      <c r="G29" s="48"/>
      <c r="H29" s="48"/>
      <c r="I29" s="48"/>
      <c r="J29" s="48"/>
      <c r="K29" s="44"/>
    </row>
    <row r="33">
      <c r="C33" s="72"/>
      <c r="D33" s="48"/>
      <c r="E33" s="44"/>
      <c r="F33" s="6" t="s">
        <v>0</v>
      </c>
      <c r="G33" s="6" t="s">
        <v>1</v>
      </c>
      <c r="H33" s="6" t="s">
        <v>2</v>
      </c>
      <c r="I33" s="6" t="s">
        <v>3</v>
      </c>
      <c r="J33" s="6" t="s">
        <v>4</v>
      </c>
      <c r="K33" s="6" t="s">
        <v>5</v>
      </c>
    </row>
    <row r="34">
      <c r="C34" s="43" t="s">
        <v>10</v>
      </c>
      <c r="D34" s="48"/>
      <c r="E34" s="44"/>
      <c r="F34" s="18">
        <f>SUM(F31:F33)</f>
        <v>0</v>
      </c>
      <c r="G34" s="20">
        <v>195000.0</v>
      </c>
      <c r="H34" s="20">
        <v>277000.0</v>
      </c>
      <c r="I34" s="20">
        <v>343600.0</v>
      </c>
      <c r="J34" s="20">
        <v>412000.0</v>
      </c>
      <c r="K34" s="20">
        <v>1227600.0</v>
      </c>
    </row>
    <row r="35">
      <c r="C35" s="73" t="s">
        <v>22</v>
      </c>
      <c r="D35" s="48"/>
      <c r="E35" s="44"/>
      <c r="F35" s="74">
        <v>40000.0</v>
      </c>
      <c r="G35" s="74">
        <v>203200.0</v>
      </c>
      <c r="H35" s="74">
        <v>234000.0</v>
      </c>
      <c r="I35" s="74">
        <v>250800.0</v>
      </c>
      <c r="J35" s="74">
        <v>261000.0</v>
      </c>
      <c r="K35" s="74">
        <v>989000.0</v>
      </c>
    </row>
    <row r="36">
      <c r="C36" s="75" t="s">
        <v>39</v>
      </c>
      <c r="D36" s="48"/>
      <c r="E36" s="44"/>
      <c r="F36" s="49" t="s">
        <v>24</v>
      </c>
      <c r="G36" s="49" t="s">
        <v>25</v>
      </c>
      <c r="H36" s="51">
        <v>43000.0</v>
      </c>
      <c r="I36" s="51">
        <v>92800.0</v>
      </c>
      <c r="J36" s="51">
        <v>151000.0</v>
      </c>
      <c r="K36" s="51">
        <v>238600.0</v>
      </c>
    </row>
    <row r="37">
      <c r="C37" s="53" t="s">
        <v>26</v>
      </c>
      <c r="D37" s="48"/>
      <c r="E37" s="44"/>
      <c r="F37" s="54" t="s">
        <v>24</v>
      </c>
      <c r="G37" s="54" t="s">
        <v>27</v>
      </c>
      <c r="H37" s="54" t="s">
        <v>28</v>
      </c>
      <c r="I37" s="55">
        <v>87600.0</v>
      </c>
      <c r="J37" s="55">
        <v>238600.0</v>
      </c>
      <c r="K37" s="56"/>
    </row>
    <row r="38">
      <c r="C38" s="57" t="s">
        <v>29</v>
      </c>
      <c r="D38" s="48"/>
      <c r="E38" s="44"/>
      <c r="F38" s="57" t="s">
        <v>40</v>
      </c>
      <c r="G38" s="48"/>
      <c r="H38" s="48"/>
      <c r="I38" s="48"/>
      <c r="J38" s="48"/>
      <c r="K38" s="44"/>
    </row>
    <row r="39">
      <c r="C39" s="57" t="s">
        <v>31</v>
      </c>
      <c r="D39" s="48"/>
      <c r="E39" s="44"/>
      <c r="F39" s="57" t="s">
        <v>32</v>
      </c>
      <c r="G39" s="48"/>
      <c r="H39" s="48"/>
      <c r="I39" s="48"/>
      <c r="J39" s="48"/>
      <c r="K39" s="44"/>
    </row>
  </sheetData>
  <mergeCells count="27">
    <mergeCell ref="C20:E20"/>
    <mergeCell ref="F20:K20"/>
    <mergeCell ref="F21:K21"/>
    <mergeCell ref="C5:D8"/>
    <mergeCell ref="C9:C17"/>
    <mergeCell ref="D9:D12"/>
    <mergeCell ref="D13:D16"/>
    <mergeCell ref="D17:E17"/>
    <mergeCell ref="C18:E18"/>
    <mergeCell ref="C19:E19"/>
    <mergeCell ref="C21:E21"/>
    <mergeCell ref="C24:E24"/>
    <mergeCell ref="C25:E25"/>
    <mergeCell ref="C26:E26"/>
    <mergeCell ref="C27:E27"/>
    <mergeCell ref="C28:E28"/>
    <mergeCell ref="F29:K29"/>
    <mergeCell ref="C38:E38"/>
    <mergeCell ref="C39:E39"/>
    <mergeCell ref="C29:E29"/>
    <mergeCell ref="C33:E33"/>
    <mergeCell ref="C34:E34"/>
    <mergeCell ref="C35:E35"/>
    <mergeCell ref="C36:E36"/>
    <mergeCell ref="C37:E37"/>
    <mergeCell ref="F38:K38"/>
    <mergeCell ref="F39:K39"/>
  </mergeCells>
  <drawing r:id="rId1"/>
</worksheet>
</file>