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tler\Partage Chefs Département\BOX.SVG-PDT.IUT\Partage Direction Etudes\"/>
    </mc:Choice>
  </mc:AlternateContent>
  <xr:revisionPtr revIDLastSave="0" documentId="13_ncr:1_{1FECD59C-E480-4D12-9320-2FE02D6636E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UT1" sheetId="4" r:id="rId1"/>
    <sheet name="BUT2 - Parcours RA" sheetId="5" r:id="rId2"/>
    <sheet name="BUT2 - Parcours DACS" sheetId="7" r:id="rId3"/>
    <sheet name="BUT2 - Parcours AGED" sheetId="6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K3" i="4"/>
  <c r="J3" i="4"/>
  <c r="I3" i="4"/>
  <c r="H3" i="4"/>
  <c r="G3" i="4"/>
  <c r="L2" i="4"/>
  <c r="K2" i="4"/>
  <c r="J2" i="4"/>
  <c r="I2" i="4"/>
  <c r="H2" i="4"/>
  <c r="G2" i="4"/>
  <c r="H26" i="7" l="1"/>
  <c r="H2" i="7" s="1"/>
  <c r="I26" i="7"/>
  <c r="I2" i="7" s="1"/>
  <c r="J26" i="7"/>
  <c r="J2" i="7" s="1"/>
  <c r="K26" i="7"/>
  <c r="K2" i="7" s="1"/>
  <c r="L26" i="7"/>
  <c r="L2" i="7" s="1"/>
  <c r="G26" i="7"/>
  <c r="G2" i="7" s="1"/>
  <c r="L48" i="7"/>
  <c r="L3" i="7" s="1"/>
  <c r="K48" i="7"/>
  <c r="K3" i="7" s="1"/>
  <c r="J48" i="7"/>
  <c r="J3" i="7" s="1"/>
  <c r="I48" i="7"/>
  <c r="I3" i="7" s="1"/>
  <c r="H48" i="7"/>
  <c r="H3" i="7" s="1"/>
  <c r="G48" i="7"/>
  <c r="G3" i="7" s="1"/>
  <c r="L53" i="6"/>
  <c r="L3" i="6" s="1"/>
  <c r="K53" i="6"/>
  <c r="K3" i="6" s="1"/>
  <c r="J53" i="6"/>
  <c r="J3" i="6" s="1"/>
  <c r="I53" i="6"/>
  <c r="I3" i="6" s="1"/>
  <c r="H53" i="6"/>
  <c r="H3" i="6" s="1"/>
  <c r="G53" i="6"/>
  <c r="G3" i="6" s="1"/>
  <c r="L28" i="6"/>
  <c r="L2" i="6" s="1"/>
  <c r="K28" i="6"/>
  <c r="K2" i="6" s="1"/>
  <c r="J28" i="6"/>
  <c r="J2" i="6" s="1"/>
  <c r="I28" i="6"/>
  <c r="I2" i="6" s="1"/>
  <c r="H28" i="6"/>
  <c r="H2" i="6" s="1"/>
  <c r="G28" i="6"/>
  <c r="G2" i="6" s="1"/>
  <c r="L54" i="5"/>
  <c r="L3" i="5" s="1"/>
  <c r="K54" i="5"/>
  <c r="K3" i="5" s="1"/>
  <c r="J54" i="5"/>
  <c r="J3" i="5" s="1"/>
  <c r="I54" i="5"/>
  <c r="I3" i="5" s="1"/>
  <c r="H54" i="5"/>
  <c r="H3" i="5" s="1"/>
  <c r="G54" i="5"/>
  <c r="G3" i="5" s="1"/>
  <c r="H28" i="5"/>
  <c r="H2" i="5" s="1"/>
  <c r="I28" i="5"/>
  <c r="J28" i="5"/>
  <c r="J2" i="5" s="1"/>
  <c r="K28" i="5"/>
  <c r="K2" i="5" s="1"/>
  <c r="L28" i="5"/>
  <c r="L2" i="5" s="1"/>
  <c r="G28" i="5"/>
  <c r="G2" i="5" s="1"/>
  <c r="I2" i="5" l="1"/>
  <c r="I4" i="5" s="1"/>
  <c r="I4" i="7"/>
  <c r="L4" i="7"/>
  <c r="J4" i="7"/>
  <c r="K4" i="7"/>
  <c r="G4" i="7"/>
  <c r="H4" i="7"/>
  <c r="I4" i="6"/>
  <c r="J4" i="6"/>
  <c r="H4" i="6"/>
  <c r="G4" i="6"/>
  <c r="K4" i="6"/>
  <c r="L4" i="6"/>
  <c r="H4" i="5"/>
  <c r="L4" i="5"/>
  <c r="J4" i="5"/>
  <c r="K4" i="5"/>
  <c r="G4" i="5"/>
  <c r="H4" i="4"/>
  <c r="I4" i="4"/>
  <c r="J4" i="4"/>
  <c r="K4" i="4"/>
  <c r="L4" i="4"/>
  <c r="G4" i="4"/>
</calcChain>
</file>

<file path=xl/sharedStrings.xml><?xml version="1.0" encoding="utf-8"?>
<sst xmlns="http://schemas.openxmlformats.org/spreadsheetml/2006/main" count="580" uniqueCount="290">
  <si>
    <t>Semestre 1</t>
  </si>
  <si>
    <t>Compétence</t>
  </si>
  <si>
    <t>C1</t>
  </si>
  <si>
    <t>C2</t>
  </si>
  <si>
    <t>C3</t>
  </si>
  <si>
    <t>C4</t>
  </si>
  <si>
    <t>C5</t>
  </si>
  <si>
    <t>C6</t>
  </si>
  <si>
    <t>UE11</t>
  </si>
  <si>
    <t>UE12</t>
  </si>
  <si>
    <t>UE13</t>
  </si>
  <si>
    <t>UE14</t>
  </si>
  <si>
    <t>UE15</t>
  </si>
  <si>
    <t>UE16</t>
  </si>
  <si>
    <t>Situations d'Apprentissage et d'Evaluation</t>
  </si>
  <si>
    <t>code</t>
  </si>
  <si>
    <t>Intitulé</t>
  </si>
  <si>
    <t>S1.01</t>
  </si>
  <si>
    <t>Implémentation d'un besoin client</t>
  </si>
  <si>
    <t>S1.02</t>
  </si>
  <si>
    <t>Comparaison d'approche algorithmiques</t>
  </si>
  <si>
    <t>S1.03</t>
  </si>
  <si>
    <t>Installation d'un poste pour le développement</t>
  </si>
  <si>
    <t>S1.04</t>
  </si>
  <si>
    <t>Création d'une base de données</t>
  </si>
  <si>
    <t>S1.05</t>
  </si>
  <si>
    <t>Reccueil des besoins</t>
  </si>
  <si>
    <t>S1.06</t>
  </si>
  <si>
    <t>Découverte de l'environnement économique et écologique</t>
  </si>
  <si>
    <t>Ressources</t>
  </si>
  <si>
    <t>sous ressources</t>
  </si>
  <si>
    <t>R1.01</t>
  </si>
  <si>
    <t>Initiation au développement</t>
  </si>
  <si>
    <t>R1.01-1</t>
  </si>
  <si>
    <t>Algorithmique</t>
  </si>
  <si>
    <t>R1.01-2</t>
  </si>
  <si>
    <t>C et GIT (4h)</t>
  </si>
  <si>
    <t>R1.02</t>
  </si>
  <si>
    <t>Développement d'interfaces web</t>
  </si>
  <si>
    <t>R1.03</t>
  </si>
  <si>
    <t>Introduction à l'architecture des ordinateurs</t>
  </si>
  <si>
    <t>R1.04</t>
  </si>
  <si>
    <t>Introduction aux systèmes d'exploitation et à leur fonctionnement</t>
  </si>
  <si>
    <t>R1.05</t>
  </si>
  <si>
    <t>Introduction aux bases de données et SQL</t>
  </si>
  <si>
    <t>R1.05-1</t>
  </si>
  <si>
    <t>Conception BD</t>
  </si>
  <si>
    <t>R1.05-2</t>
  </si>
  <si>
    <t>SQL</t>
  </si>
  <si>
    <t>R1.06</t>
  </si>
  <si>
    <t>Mathématiques discrètes</t>
  </si>
  <si>
    <t>R1.07</t>
  </si>
  <si>
    <t>Outils mathématiques fondamentaux</t>
  </si>
  <si>
    <t>Gestion des organisations</t>
  </si>
  <si>
    <t>R1.09</t>
  </si>
  <si>
    <t>Economie durable et numérique</t>
  </si>
  <si>
    <t>R1.10</t>
  </si>
  <si>
    <t>Anglais technique</t>
  </si>
  <si>
    <t>R1.11</t>
  </si>
  <si>
    <t>Bases de la communication</t>
  </si>
  <si>
    <t>R1.12</t>
  </si>
  <si>
    <t>Projet Professionnel et Personnel</t>
  </si>
  <si>
    <t>Total coeffs</t>
  </si>
  <si>
    <t>R1.08</t>
  </si>
  <si>
    <t>Code PN</t>
  </si>
  <si>
    <t>Code Apogée</t>
  </si>
  <si>
    <t>N'écrire que dans les cases grisées !</t>
  </si>
  <si>
    <t>Mes notes</t>
  </si>
  <si>
    <t>Coefficients</t>
  </si>
  <si>
    <t>A6BRT109</t>
  </si>
  <si>
    <t>A6BRT110</t>
  </si>
  <si>
    <t>A6BRT102</t>
  </si>
  <si>
    <t>A6BRT103</t>
  </si>
  <si>
    <t>A6BRT104</t>
  </si>
  <si>
    <t>A6BR1411</t>
  </si>
  <si>
    <t>A6BR1412</t>
  </si>
  <si>
    <t>A6BRT105</t>
  </si>
  <si>
    <t>A6BRS121</t>
  </si>
  <si>
    <t>A6BRT108</t>
  </si>
  <si>
    <t>A6BRT101</t>
  </si>
  <si>
    <t>A6BRT106</t>
  </si>
  <si>
    <t>A6BRS161</t>
  </si>
  <si>
    <t>A6BS111</t>
  </si>
  <si>
    <t>A6BS121</t>
  </si>
  <si>
    <t>A6BS131</t>
  </si>
  <si>
    <t>A6BS141</t>
  </si>
  <si>
    <t>A6BS151</t>
  </si>
  <si>
    <t>A6BS161</t>
  </si>
  <si>
    <t>A6BRT107</t>
  </si>
  <si>
    <t>Semestre 2</t>
  </si>
  <si>
    <t>BUT 1</t>
  </si>
  <si>
    <t>UE21</t>
  </si>
  <si>
    <t>UE22</t>
  </si>
  <si>
    <t>UE23</t>
  </si>
  <si>
    <t>UE24</t>
  </si>
  <si>
    <t>UE25</t>
  </si>
  <si>
    <t>UE26</t>
  </si>
  <si>
    <t>code PN</t>
  </si>
  <si>
    <t>S2.01</t>
  </si>
  <si>
    <t>Développement d'une application</t>
  </si>
  <si>
    <t>S2.02</t>
  </si>
  <si>
    <t>Exploration algorithmique d'un problème</t>
  </si>
  <si>
    <t>S2.03</t>
  </si>
  <si>
    <t>Installation de services réseau</t>
  </si>
  <si>
    <t>S2.04</t>
  </si>
  <si>
    <t>Exploitation d'une base de données</t>
  </si>
  <si>
    <t>S2.05</t>
  </si>
  <si>
    <t>Gestion d'un projet</t>
  </si>
  <si>
    <t>S2.06</t>
  </si>
  <si>
    <t>Organisation d'un travail d'équipe</t>
  </si>
  <si>
    <t>Portfolio</t>
  </si>
  <si>
    <t>P2.01</t>
  </si>
  <si>
    <t>R2.01</t>
  </si>
  <si>
    <t>Dév Objets</t>
  </si>
  <si>
    <t>R2.01-2</t>
  </si>
  <si>
    <t>Modél. OO</t>
  </si>
  <si>
    <t>A6BRT207</t>
  </si>
  <si>
    <t>R2.01-1</t>
  </si>
  <si>
    <t>Java</t>
  </si>
  <si>
    <t>A6BRT208</t>
  </si>
  <si>
    <t>R2.01-3</t>
  </si>
  <si>
    <t>SDD</t>
  </si>
  <si>
    <t>A6BRT209</t>
  </si>
  <si>
    <t>R2.02</t>
  </si>
  <si>
    <t>Dév. d'apps IHM</t>
  </si>
  <si>
    <t>A6BRT203</t>
  </si>
  <si>
    <t>R2.03</t>
  </si>
  <si>
    <t>Qualité dév.</t>
  </si>
  <si>
    <t>A6BRT202</t>
  </si>
  <si>
    <t>R2.04</t>
  </si>
  <si>
    <t>Fonctionnement bas niveau</t>
  </si>
  <si>
    <t>A6BRT205</t>
  </si>
  <si>
    <t>R2.05</t>
  </si>
  <si>
    <t>Communication et service réseau</t>
  </si>
  <si>
    <t>A6BRS231</t>
  </si>
  <si>
    <t>R2.06</t>
  </si>
  <si>
    <t>Exploitation BD</t>
  </si>
  <si>
    <t>A6BRS241</t>
  </si>
  <si>
    <t>R2.07</t>
  </si>
  <si>
    <t>Graphes</t>
  </si>
  <si>
    <t>A6BRT204</t>
  </si>
  <si>
    <t>R2.08</t>
  </si>
  <si>
    <t>Stats descriptives</t>
  </si>
  <si>
    <t>A6BRS242</t>
  </si>
  <si>
    <t>R2.09</t>
  </si>
  <si>
    <t>Méthodes num.</t>
  </si>
  <si>
    <t>A6BRS222</t>
  </si>
  <si>
    <t>R2.10</t>
  </si>
  <si>
    <t>Gestion de projet et des organisations</t>
  </si>
  <si>
    <t>R2.10-1</t>
  </si>
  <si>
    <t>Gestion</t>
  </si>
  <si>
    <t>A6BRS251</t>
  </si>
  <si>
    <t>R2.10-2</t>
  </si>
  <si>
    <t>Gestion de projet</t>
  </si>
  <si>
    <t>A6BRS243</t>
  </si>
  <si>
    <t>R2.11</t>
  </si>
  <si>
    <t>Droit</t>
  </si>
  <si>
    <t>A6BRS261</t>
  </si>
  <si>
    <t>R2.12</t>
  </si>
  <si>
    <t>Anglais entreprise</t>
  </si>
  <si>
    <t>A6BRT206</t>
  </si>
  <si>
    <t>R2.13</t>
  </si>
  <si>
    <t>Comm. prof.</t>
  </si>
  <si>
    <t>A6BRT201</t>
  </si>
  <si>
    <t>R2.14</t>
  </si>
  <si>
    <t>PPP</t>
  </si>
  <si>
    <t>A6BRS262</t>
  </si>
  <si>
    <t>A6BS211</t>
  </si>
  <si>
    <t>A6BS231</t>
  </si>
  <si>
    <t>A6BS261</t>
  </si>
  <si>
    <t>A6BS241</t>
  </si>
  <si>
    <t>A6BS251</t>
  </si>
  <si>
    <t>A6BS221</t>
  </si>
  <si>
    <t>A6BS212</t>
  </si>
  <si>
    <t xml:space="preserve">Rappel règles validations </t>
  </si>
  <si>
    <t>- Une compétence est validée à partir de 10 de moyenne sur l'année</t>
  </si>
  <si>
    <t>- Au-delà de 5 absences injustifiées, les moyennes ne seront pas calculées</t>
  </si>
  <si>
    <t>- Le passage en BUT 2 n'est possible qu'avec au moins 4 compétences validées et aucune compétence en dessous de 8 !</t>
  </si>
  <si>
    <t>- Une compétence validée en BUT 2 validera automatiquement la même compétence en BUT 1 (sans calcul de moyenne)</t>
  </si>
  <si>
    <t>BUT 2</t>
  </si>
  <si>
    <t>Semestre 3</t>
  </si>
  <si>
    <t>Semestre 4</t>
  </si>
  <si>
    <t>- le BUT 1 doit être complètement validé pour entrer en BUT 3</t>
  </si>
  <si>
    <t>S3.A.01</t>
  </si>
  <si>
    <t>Développement d'application</t>
  </si>
  <si>
    <t>UE31</t>
  </si>
  <si>
    <t>UE32</t>
  </si>
  <si>
    <t>UE33</t>
  </si>
  <si>
    <t>UE34</t>
  </si>
  <si>
    <t>UE35</t>
  </si>
  <si>
    <t>UE36</t>
  </si>
  <si>
    <t>R3.01</t>
  </si>
  <si>
    <t>Développement Web</t>
  </si>
  <si>
    <t>R3.01-1</t>
  </si>
  <si>
    <t>JavaScript</t>
  </si>
  <si>
    <t>R3.01-2</t>
  </si>
  <si>
    <t>PHP</t>
  </si>
  <si>
    <t>R3.02</t>
  </si>
  <si>
    <t>Dév. efficace (algo avancé)</t>
  </si>
  <si>
    <t>R3.03</t>
  </si>
  <si>
    <t>Analyse</t>
  </si>
  <si>
    <t>R3.04</t>
  </si>
  <si>
    <t>Qualité de développement</t>
  </si>
  <si>
    <t>R3.05</t>
  </si>
  <si>
    <t>Prog. système</t>
  </si>
  <si>
    <t>R3.06</t>
  </si>
  <si>
    <t>Archi. Réseaux</t>
  </si>
  <si>
    <t>R3.07</t>
  </si>
  <si>
    <t>SQL et programmation</t>
  </si>
  <si>
    <t>R3.08</t>
  </si>
  <si>
    <t>Probabilités</t>
  </si>
  <si>
    <t>R3.09</t>
  </si>
  <si>
    <t>Cryptographie</t>
  </si>
  <si>
    <t>R3.10</t>
  </si>
  <si>
    <t>Management SI</t>
  </si>
  <si>
    <t>R3.11</t>
  </si>
  <si>
    <t>Droit contrats et num.</t>
  </si>
  <si>
    <t>R3.12</t>
  </si>
  <si>
    <t>Anglais</t>
  </si>
  <si>
    <t>R3.13</t>
  </si>
  <si>
    <t>R3.14</t>
  </si>
  <si>
    <t>S4.A.01</t>
  </si>
  <si>
    <t xml:space="preserve">S4.St </t>
  </si>
  <si>
    <t>Stage</t>
  </si>
  <si>
    <t>P4.01</t>
  </si>
  <si>
    <t>R4.01</t>
  </si>
  <si>
    <t>Architecture logicielle</t>
  </si>
  <si>
    <t>R4.02</t>
  </si>
  <si>
    <t>R4.03</t>
  </si>
  <si>
    <t>Qualité &amp; non-relationnel</t>
  </si>
  <si>
    <t>R4.04</t>
  </si>
  <si>
    <t>Méthodes d'optimisation</t>
  </si>
  <si>
    <t>R4.05</t>
  </si>
  <si>
    <t>R4.06</t>
  </si>
  <si>
    <t>Comm. interne</t>
  </si>
  <si>
    <t>R4.07</t>
  </si>
  <si>
    <t>R4.A.08</t>
  </si>
  <si>
    <t>Virtualisation</t>
  </si>
  <si>
    <t>R4.A.09</t>
  </si>
  <si>
    <t>Management avancé SI</t>
  </si>
  <si>
    <t>R4.A.10</t>
  </si>
  <si>
    <t>Complément web</t>
  </si>
  <si>
    <t>R4.A.11</t>
  </si>
  <si>
    <t>Développement mobile</t>
  </si>
  <si>
    <t>R4.A.12</t>
  </si>
  <si>
    <t>Automates</t>
  </si>
  <si>
    <t>BUT 2 - Administration, Gestion et exploitation des données.</t>
  </si>
  <si>
    <t>R4.C.08</t>
  </si>
  <si>
    <t>Cryptographie et sécurité</t>
  </si>
  <si>
    <t>R4.C.09</t>
  </si>
  <si>
    <t>Réseau avancé</t>
  </si>
  <si>
    <t>R4.C.10</t>
  </si>
  <si>
    <t>Analyse et virtualisation</t>
  </si>
  <si>
    <t>R4.C.11</t>
  </si>
  <si>
    <t>BUT 2 - Déploiement d'application communicante sécurisée</t>
  </si>
  <si>
    <t>S3.B.01</t>
  </si>
  <si>
    <t>Alternance / SAé</t>
  </si>
  <si>
    <t>S3.B.01-1</t>
  </si>
  <si>
    <t>Saé</t>
  </si>
  <si>
    <t>S3.B.01-2</t>
  </si>
  <si>
    <t>Alternance</t>
  </si>
  <si>
    <t>DEV 3.0-1</t>
  </si>
  <si>
    <t>Dév. Web : PHP</t>
  </si>
  <si>
    <t>DEV 3.0-2</t>
  </si>
  <si>
    <t>Dév. Web : PHP Symfony</t>
  </si>
  <si>
    <t>DEV 3.1</t>
  </si>
  <si>
    <t>Programmation système et réseaux</t>
  </si>
  <si>
    <t>Architecture des réseaux</t>
  </si>
  <si>
    <t>Communication professionnelle</t>
  </si>
  <si>
    <t>S4.B.01</t>
  </si>
  <si>
    <t>S4.B.01-1</t>
  </si>
  <si>
    <t>S4.B.01-2</t>
  </si>
  <si>
    <t>Optimiser une BD</t>
  </si>
  <si>
    <t>Communication dans les organisations</t>
  </si>
  <si>
    <t>R5.B.10</t>
  </si>
  <si>
    <t>Domaine d'application</t>
  </si>
  <si>
    <t>R4.B.09</t>
  </si>
  <si>
    <t>Approfondissement des SI</t>
  </si>
  <si>
    <t>R4.B.08</t>
  </si>
  <si>
    <t>R4.B.10</t>
  </si>
  <si>
    <t>Cryptographie pour la communication</t>
  </si>
  <si>
    <t>R4.B.11</t>
  </si>
  <si>
    <t>R4.B.12</t>
  </si>
  <si>
    <t>Sécurité sys. et réseaux</t>
  </si>
  <si>
    <t>BUT 2  - Réalisation d'application</t>
  </si>
  <si>
    <t>- Le passage en BUT 3 n'est possible qu'avec au moins 4 compétences validées et aucune compétence en dessous de 8 !</t>
  </si>
  <si>
    <t>Bonus S1</t>
  </si>
  <si>
    <t>Bonus S2</t>
  </si>
  <si>
    <t>Bonus S3</t>
  </si>
  <si>
    <t>Bonus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</si>
</sst>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4"/>
  <sheetViews>
    <sheetView showGridLines="0" topLeftCell="B1" zoomScale="85" zoomScaleNormal="85" workbookViewId="0">
      <pane ySplit="5" topLeftCell="A34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14.140625" style="3" bestFit="1" customWidth="1"/>
    <col min="2" max="2" width="14.140625" style="3" customWidth="1"/>
    <col min="3" max="3" width="44.85546875" style="6" customWidth="1"/>
    <col min="4" max="4" width="8.42578125" style="3" customWidth="1"/>
    <col min="5" max="5" width="15.5703125" style="3" bestFit="1" customWidth="1"/>
    <col min="6" max="6" width="17.28515625" style="3" customWidth="1"/>
    <col min="7" max="16384" width="11.42578125" style="3"/>
  </cols>
  <sheetData>
    <row r="1" spans="1:28" ht="21" x14ac:dyDescent="0.25">
      <c r="A1" s="19" t="s">
        <v>90</v>
      </c>
      <c r="B1" s="2"/>
      <c r="C1" s="5"/>
      <c r="D1" s="4"/>
      <c r="F1" s="10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/>
      <c r="N1" s="21" t="s">
        <v>174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5.5" customHeight="1" x14ac:dyDescent="0.25">
      <c r="A2" s="29" t="s">
        <v>66</v>
      </c>
      <c r="B2" s="29"/>
      <c r="C2" s="29"/>
      <c r="D2" s="4"/>
      <c r="F2" s="22" t="s">
        <v>0</v>
      </c>
      <c r="G2" s="17">
        <f t="shared" ref="G2:L2" si="0">($F9*G9+$F10*G10+$F11*G11+$F12*G12+$F13*G13+$F14*G14+$F18*G18+$F19*G19+$F20*G20+$F21*G21+$F22*G22+$F23*G23+$F24*G24+$F25*G25+$F26*G26+$F27*G27+$F28*G28+$F29*G29+$F30*G30+$F31*G31)/G32+$G$6</f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4"/>
      <c r="N2" s="20" t="s">
        <v>176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5.5" customHeight="1" x14ac:dyDescent="0.25">
      <c r="A3" s="18"/>
      <c r="B3" s="18"/>
      <c r="C3" s="18"/>
      <c r="D3" s="4"/>
      <c r="F3" s="22" t="s">
        <v>89</v>
      </c>
      <c r="G3" s="17">
        <f>(G38*F38+G46*F46+G50*F50+G51*F51+G52*F52+G53*F53+G54*F54+G65*F65)/G67+$G$35</f>
        <v>0</v>
      </c>
      <c r="H3" s="17">
        <f>(H39*F39+H46*F46+H50*F50+H51*F51+H52*F52+H55*F55+H58*F58+H60*F60)/H67+$G$35</f>
        <v>0</v>
      </c>
      <c r="I3" s="17">
        <f>(I40*F40+I46*F46+I55*F55+I56*F56+I64*F64+I65*F65)/I67+$G$35</f>
        <v>0</v>
      </c>
      <c r="J3" s="17">
        <f>(J41*F41+J46*F46+J57*F57+J59*F59+J62*F62+J64*F64)/J67+$G$35</f>
        <v>0</v>
      </c>
      <c r="K3" s="17">
        <f>(K42*F42+K46*F46+K53*F53+K54*F54+K58*F58+K61*F61+K64*F64+K65*F65)/K67+$G$35</f>
        <v>0</v>
      </c>
      <c r="L3" s="17">
        <f>(L43*F43+L46*F46+L53*F53+L63*F63+L64*F64+L65*F65+L66*F66)/L67+$G$35</f>
        <v>0</v>
      </c>
      <c r="M3" s="4"/>
      <c r="N3" s="20" t="s">
        <v>175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 customHeight="1" x14ac:dyDescent="0.25">
      <c r="A4" s="18"/>
      <c r="B4" s="18"/>
      <c r="C4" s="18"/>
      <c r="D4" s="4"/>
      <c r="F4" s="22" t="s">
        <v>90</v>
      </c>
      <c r="G4" s="17">
        <f>AVERAGE(G2:G3)</f>
        <v>0</v>
      </c>
      <c r="H4" s="17">
        <f t="shared" ref="H4:L4" si="1">AVERAGE(H2:H3)</f>
        <v>0</v>
      </c>
      <c r="I4" s="17">
        <f t="shared" si="1"/>
        <v>0</v>
      </c>
      <c r="J4" s="17">
        <f t="shared" si="1"/>
        <v>0</v>
      </c>
      <c r="K4" s="17">
        <f t="shared" si="1"/>
        <v>0</v>
      </c>
      <c r="L4" s="17">
        <f t="shared" si="1"/>
        <v>0</v>
      </c>
      <c r="M4" s="4"/>
      <c r="N4" s="20" t="s">
        <v>177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2.9" customHeight="1" x14ac:dyDescent="0.25">
      <c r="A5" s="4"/>
      <c r="B5" s="4"/>
      <c r="C5" s="5"/>
      <c r="D5" s="4"/>
      <c r="G5" s="4"/>
      <c r="H5" s="4"/>
      <c r="I5" s="4"/>
      <c r="J5" s="4"/>
      <c r="K5" s="4"/>
      <c r="L5" s="4"/>
      <c r="M5" s="4"/>
      <c r="N5" s="20" t="s">
        <v>178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x14ac:dyDescent="0.25">
      <c r="A6" s="2" t="s">
        <v>0</v>
      </c>
      <c r="B6" s="4"/>
      <c r="C6" s="5"/>
      <c r="D6" s="4"/>
      <c r="F6" s="27" t="s">
        <v>286</v>
      </c>
      <c r="G6" s="11"/>
      <c r="H6" s="28"/>
      <c r="I6" s="28"/>
      <c r="J6" s="28"/>
      <c r="K6" s="28"/>
      <c r="L6" s="2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2.5" customHeight="1" x14ac:dyDescent="0.25">
      <c r="A7" s="30" t="s">
        <v>14</v>
      </c>
      <c r="B7" s="30"/>
      <c r="C7" s="3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" customHeight="1" x14ac:dyDescent="0.25">
      <c r="A8" s="10" t="s">
        <v>64</v>
      </c>
      <c r="B8" s="10" t="s">
        <v>65</v>
      </c>
      <c r="C8" s="10" t="s">
        <v>16</v>
      </c>
      <c r="D8" s="4"/>
      <c r="F8" s="7" t="s">
        <v>67</v>
      </c>
      <c r="G8" s="4" t="s">
        <v>8</v>
      </c>
      <c r="H8" s="4" t="s">
        <v>9</v>
      </c>
      <c r="I8" s="4" t="s">
        <v>10</v>
      </c>
      <c r="J8" s="4" t="s">
        <v>11</v>
      </c>
      <c r="K8" s="4" t="s">
        <v>12</v>
      </c>
      <c r="L8" s="4" t="s">
        <v>13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1.75" customHeight="1" x14ac:dyDescent="0.25">
      <c r="A9" s="8" t="s">
        <v>17</v>
      </c>
      <c r="B9" s="8" t="s">
        <v>82</v>
      </c>
      <c r="C9" s="9" t="s">
        <v>18</v>
      </c>
      <c r="D9" s="4"/>
      <c r="E9" s="4"/>
      <c r="F9" s="11"/>
      <c r="G9" s="8">
        <v>40</v>
      </c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1.75" customHeight="1" x14ac:dyDescent="0.25">
      <c r="A10" s="8" t="s">
        <v>19</v>
      </c>
      <c r="B10" s="8" t="s">
        <v>83</v>
      </c>
      <c r="C10" s="9" t="s">
        <v>20</v>
      </c>
      <c r="D10" s="4"/>
      <c r="E10" s="4"/>
      <c r="F10" s="11"/>
      <c r="G10" s="8"/>
      <c r="H10" s="8">
        <v>40</v>
      </c>
      <c r="I10" s="8"/>
      <c r="J10" s="8"/>
      <c r="K10" s="8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1.75" customHeight="1" x14ac:dyDescent="0.25">
      <c r="A11" s="8" t="s">
        <v>21</v>
      </c>
      <c r="B11" s="8" t="s">
        <v>84</v>
      </c>
      <c r="C11" s="9" t="s">
        <v>22</v>
      </c>
      <c r="D11" s="4"/>
      <c r="E11" s="4"/>
      <c r="F11" s="11"/>
      <c r="G11" s="8"/>
      <c r="H11" s="8"/>
      <c r="I11" s="8">
        <v>40</v>
      </c>
      <c r="J11" s="8"/>
      <c r="K11" s="8"/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1.75" customHeight="1" x14ac:dyDescent="0.25">
      <c r="A12" s="8" t="s">
        <v>23</v>
      </c>
      <c r="B12" s="8" t="s">
        <v>85</v>
      </c>
      <c r="C12" s="9" t="s">
        <v>24</v>
      </c>
      <c r="D12" s="4"/>
      <c r="E12" s="4"/>
      <c r="F12" s="11"/>
      <c r="G12" s="8"/>
      <c r="H12" s="8"/>
      <c r="I12" s="8"/>
      <c r="J12" s="8">
        <v>40</v>
      </c>
      <c r="K12" s="8"/>
      <c r="L12" s="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1.75" customHeight="1" x14ac:dyDescent="0.25">
      <c r="A13" s="8" t="s">
        <v>25</v>
      </c>
      <c r="B13" s="8" t="s">
        <v>86</v>
      </c>
      <c r="C13" s="9" t="s">
        <v>26</v>
      </c>
      <c r="D13" s="4"/>
      <c r="E13" s="4"/>
      <c r="F13" s="11"/>
      <c r="G13" s="8"/>
      <c r="H13" s="8"/>
      <c r="I13" s="8"/>
      <c r="J13" s="8"/>
      <c r="K13" s="8">
        <v>40</v>
      </c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1.5" customHeight="1" x14ac:dyDescent="0.25">
      <c r="A14" s="8" t="s">
        <v>27</v>
      </c>
      <c r="B14" s="8" t="s">
        <v>87</v>
      </c>
      <c r="C14" s="23" t="s">
        <v>28</v>
      </c>
      <c r="D14" s="4"/>
      <c r="E14" s="4"/>
      <c r="F14" s="11"/>
      <c r="G14" s="8"/>
      <c r="H14" s="8"/>
      <c r="I14" s="8"/>
      <c r="J14" s="8"/>
      <c r="K14" s="8"/>
      <c r="L14" s="8">
        <v>40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7" customHeight="1" x14ac:dyDescent="0.25">
      <c r="A16" s="30" t="s">
        <v>29</v>
      </c>
      <c r="B16" s="30"/>
      <c r="C16" s="30"/>
      <c r="D16" s="30" t="s">
        <v>30</v>
      </c>
      <c r="E16" s="30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4" customHeight="1" x14ac:dyDescent="0.25">
      <c r="A17" s="10" t="s">
        <v>64</v>
      </c>
      <c r="B17" s="10" t="s">
        <v>65</v>
      </c>
      <c r="C17" s="10" t="s">
        <v>16</v>
      </c>
      <c r="D17" s="7" t="s">
        <v>15</v>
      </c>
      <c r="E17" s="7" t="s">
        <v>16</v>
      </c>
      <c r="F17" s="7" t="s">
        <v>67</v>
      </c>
      <c r="G17" s="33" t="s">
        <v>68</v>
      </c>
      <c r="H17" s="33"/>
      <c r="I17" s="33"/>
      <c r="J17" s="33"/>
      <c r="K17" s="33"/>
      <c r="L17" s="3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0.25" customHeight="1" x14ac:dyDescent="0.25">
      <c r="A18" s="31" t="s">
        <v>31</v>
      </c>
      <c r="B18" s="16" t="s">
        <v>69</v>
      </c>
      <c r="C18" s="32" t="s">
        <v>32</v>
      </c>
      <c r="D18" s="12" t="s">
        <v>33</v>
      </c>
      <c r="E18" s="13" t="s">
        <v>34</v>
      </c>
      <c r="F18" s="11"/>
      <c r="G18" s="8">
        <v>18</v>
      </c>
      <c r="H18" s="8">
        <v>10</v>
      </c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0.25" customHeight="1" x14ac:dyDescent="0.25">
      <c r="A19" s="31"/>
      <c r="B19" s="16" t="s">
        <v>70</v>
      </c>
      <c r="C19" s="32"/>
      <c r="D19" s="8" t="s">
        <v>35</v>
      </c>
      <c r="E19" s="8" t="s">
        <v>36</v>
      </c>
      <c r="F19" s="11"/>
      <c r="G19" s="8">
        <v>24</v>
      </c>
      <c r="H19" s="8">
        <v>14</v>
      </c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0.25" customHeight="1" x14ac:dyDescent="0.25">
      <c r="A20" s="13" t="s">
        <v>37</v>
      </c>
      <c r="B20" s="8" t="s">
        <v>71</v>
      </c>
      <c r="C20" s="14" t="s">
        <v>38</v>
      </c>
      <c r="D20" s="4"/>
      <c r="E20" s="4"/>
      <c r="F20" s="11"/>
      <c r="G20" s="8">
        <v>12</v>
      </c>
      <c r="H20" s="8"/>
      <c r="I20" s="8"/>
      <c r="J20" s="8"/>
      <c r="K20" s="8">
        <v>18</v>
      </c>
      <c r="L20" s="8">
        <v>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0.25" customHeight="1" x14ac:dyDescent="0.25">
      <c r="A21" s="13" t="s">
        <v>39</v>
      </c>
      <c r="B21" s="8" t="s">
        <v>72</v>
      </c>
      <c r="C21" s="14" t="s">
        <v>40</v>
      </c>
      <c r="D21" s="4"/>
      <c r="E21" s="4"/>
      <c r="F21" s="11"/>
      <c r="G21" s="8"/>
      <c r="H21" s="8">
        <v>3</v>
      </c>
      <c r="I21" s="8">
        <v>21</v>
      </c>
      <c r="J21" s="8"/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20.25" customHeight="1" x14ac:dyDescent="0.25">
      <c r="A22" s="13" t="s">
        <v>41</v>
      </c>
      <c r="B22" s="8" t="s">
        <v>73</v>
      </c>
      <c r="C22" s="15" t="s">
        <v>42</v>
      </c>
      <c r="D22" s="4"/>
      <c r="E22" s="4"/>
      <c r="F22" s="11"/>
      <c r="G22" s="8"/>
      <c r="H22" s="8">
        <v>3</v>
      </c>
      <c r="I22" s="8">
        <v>21</v>
      </c>
      <c r="J22" s="8"/>
      <c r="K22" s="8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0.25" customHeight="1" x14ac:dyDescent="0.25">
      <c r="A23" s="31" t="s">
        <v>43</v>
      </c>
      <c r="B23" s="8" t="s">
        <v>74</v>
      </c>
      <c r="C23" s="32" t="s">
        <v>44</v>
      </c>
      <c r="D23" s="8" t="s">
        <v>45</v>
      </c>
      <c r="E23" s="13" t="s">
        <v>46</v>
      </c>
      <c r="F23" s="11"/>
      <c r="G23" s="8"/>
      <c r="H23" s="8"/>
      <c r="I23" s="8"/>
      <c r="J23" s="8">
        <v>14</v>
      </c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0.25" customHeight="1" x14ac:dyDescent="0.25">
      <c r="A24" s="31"/>
      <c r="B24" s="8" t="s">
        <v>75</v>
      </c>
      <c r="C24" s="32"/>
      <c r="D24" s="8" t="s">
        <v>47</v>
      </c>
      <c r="E24" s="13" t="s">
        <v>48</v>
      </c>
      <c r="F24" s="11"/>
      <c r="G24" s="8"/>
      <c r="H24" s="8"/>
      <c r="I24" s="8"/>
      <c r="J24" s="8">
        <v>22</v>
      </c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20.25" customHeight="1" x14ac:dyDescent="0.25">
      <c r="A25" s="13" t="s">
        <v>49</v>
      </c>
      <c r="B25" s="8" t="s">
        <v>76</v>
      </c>
      <c r="C25" s="14" t="s">
        <v>50</v>
      </c>
      <c r="D25" s="4"/>
      <c r="E25" s="4"/>
      <c r="F25" s="11"/>
      <c r="G25" s="8"/>
      <c r="H25" s="8">
        <v>15</v>
      </c>
      <c r="I25" s="8"/>
      <c r="J25" s="8">
        <v>18</v>
      </c>
      <c r="K25" s="8"/>
      <c r="L25" s="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0.25" customHeight="1" x14ac:dyDescent="0.25">
      <c r="A26" s="13" t="s">
        <v>51</v>
      </c>
      <c r="B26" s="8" t="s">
        <v>77</v>
      </c>
      <c r="C26" s="14" t="s">
        <v>52</v>
      </c>
      <c r="D26" s="4"/>
      <c r="E26" s="4"/>
      <c r="F26" s="11"/>
      <c r="G26" s="8"/>
      <c r="H26" s="8">
        <v>15</v>
      </c>
      <c r="I26" s="8"/>
      <c r="J26" s="8"/>
      <c r="K26" s="8"/>
      <c r="L26" s="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0.25" customHeight="1" x14ac:dyDescent="0.25">
      <c r="A27" s="13" t="s">
        <v>63</v>
      </c>
      <c r="B27" s="1" t="s">
        <v>78</v>
      </c>
      <c r="C27" s="14" t="s">
        <v>53</v>
      </c>
      <c r="D27" s="4"/>
      <c r="E27" s="4"/>
      <c r="F27" s="11"/>
      <c r="G27" s="8"/>
      <c r="H27" s="8"/>
      <c r="I27" s="8"/>
      <c r="J27" s="8"/>
      <c r="K27" s="8">
        <v>27</v>
      </c>
      <c r="L27" s="8">
        <v>11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20.25" customHeight="1" x14ac:dyDescent="0.25">
      <c r="A28" s="13" t="s">
        <v>54</v>
      </c>
      <c r="B28" s="8" t="s">
        <v>88</v>
      </c>
      <c r="C28" s="14" t="s">
        <v>55</v>
      </c>
      <c r="D28" s="4"/>
      <c r="E28" s="4"/>
      <c r="F28" s="11"/>
      <c r="G28" s="8"/>
      <c r="H28" s="8"/>
      <c r="I28" s="8"/>
      <c r="J28" s="8">
        <v>6</v>
      </c>
      <c r="K28" s="8"/>
      <c r="L28" s="8">
        <v>11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0.25" customHeight="1" x14ac:dyDescent="0.25">
      <c r="A29" s="13" t="s">
        <v>56</v>
      </c>
      <c r="B29" s="8" t="s">
        <v>79</v>
      </c>
      <c r="C29" s="14" t="s">
        <v>57</v>
      </c>
      <c r="D29" s="4"/>
      <c r="E29" s="4"/>
      <c r="F29" s="11"/>
      <c r="G29" s="8">
        <v>6</v>
      </c>
      <c r="H29" s="8"/>
      <c r="I29" s="8">
        <v>12</v>
      </c>
      <c r="J29" s="8"/>
      <c r="K29" s="8"/>
      <c r="L29" s="8">
        <v>11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0.25" customHeight="1" x14ac:dyDescent="0.25">
      <c r="A30" s="13" t="s">
        <v>58</v>
      </c>
      <c r="B30" s="8" t="s">
        <v>80</v>
      </c>
      <c r="C30" s="14" t="s">
        <v>59</v>
      </c>
      <c r="D30" s="4"/>
      <c r="E30" s="4"/>
      <c r="F30" s="11"/>
      <c r="G30" s="8"/>
      <c r="H30" s="8"/>
      <c r="I30" s="8">
        <v>6</v>
      </c>
      <c r="J30" s="8"/>
      <c r="K30" s="8">
        <v>15</v>
      </c>
      <c r="L30" s="8">
        <v>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0.25" customHeight="1" x14ac:dyDescent="0.25">
      <c r="A31" s="13" t="s">
        <v>60</v>
      </c>
      <c r="B31" s="8" t="s">
        <v>81</v>
      </c>
      <c r="C31" s="14" t="s">
        <v>61</v>
      </c>
      <c r="D31" s="4"/>
      <c r="E31" s="4"/>
      <c r="F31" s="11"/>
      <c r="G31" s="8"/>
      <c r="H31" s="8"/>
      <c r="I31" s="8"/>
      <c r="J31" s="8"/>
      <c r="K31" s="8"/>
      <c r="L31" s="8">
        <v>11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4"/>
      <c r="C32" s="5"/>
      <c r="D32" s="4"/>
      <c r="E32" s="4" t="s">
        <v>62</v>
      </c>
      <c r="F32" s="4"/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9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9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9" ht="18.75" x14ac:dyDescent="0.25">
      <c r="A35" s="2" t="s">
        <v>89</v>
      </c>
      <c r="B35" s="4"/>
      <c r="C35" s="5"/>
      <c r="D35" s="4"/>
      <c r="E35" s="4"/>
      <c r="F35" s="27" t="s">
        <v>287</v>
      </c>
      <c r="G35" s="1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9" ht="20.25" customHeight="1" x14ac:dyDescent="0.25">
      <c r="A36" s="30" t="s">
        <v>14</v>
      </c>
      <c r="B36" s="30"/>
      <c r="C36" s="3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21.75" customHeight="1" x14ac:dyDescent="0.25">
      <c r="A37" s="4" t="s">
        <v>97</v>
      </c>
      <c r="B37" s="4" t="s">
        <v>65</v>
      </c>
      <c r="C37" s="4" t="s">
        <v>16</v>
      </c>
      <c r="D37" s="4"/>
      <c r="E37" s="6"/>
      <c r="F37" s="7" t="s">
        <v>67</v>
      </c>
      <c r="G37" s="4" t="s">
        <v>91</v>
      </c>
      <c r="H37" s="4" t="s">
        <v>92</v>
      </c>
      <c r="I37" s="4" t="s">
        <v>93</v>
      </c>
      <c r="J37" s="4" t="s">
        <v>94</v>
      </c>
      <c r="K37" s="4" t="s">
        <v>95</v>
      </c>
      <c r="L37" s="4" t="s">
        <v>96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21.75" customHeight="1" x14ac:dyDescent="0.25">
      <c r="A38" s="8" t="s">
        <v>98</v>
      </c>
      <c r="B38" s="8" t="s">
        <v>167</v>
      </c>
      <c r="C38" s="9" t="s">
        <v>99</v>
      </c>
      <c r="D38" s="4"/>
      <c r="E38" s="4"/>
      <c r="F38" s="11"/>
      <c r="G38" s="8">
        <v>38</v>
      </c>
      <c r="H38" s="8"/>
      <c r="I38" s="8"/>
      <c r="J38" s="8"/>
      <c r="K38" s="8"/>
      <c r="L38" s="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21.75" customHeight="1" x14ac:dyDescent="0.25">
      <c r="A39" s="8" t="s">
        <v>100</v>
      </c>
      <c r="B39" s="8" t="s">
        <v>172</v>
      </c>
      <c r="C39" s="9" t="s">
        <v>101</v>
      </c>
      <c r="D39" s="4"/>
      <c r="E39" s="4"/>
      <c r="F39" s="11"/>
      <c r="G39" s="8"/>
      <c r="H39" s="8">
        <v>38</v>
      </c>
      <c r="I39" s="8"/>
      <c r="J39" s="8"/>
      <c r="K39" s="8"/>
      <c r="L39" s="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21.75" customHeight="1" x14ac:dyDescent="0.25">
      <c r="A40" s="8" t="s">
        <v>102</v>
      </c>
      <c r="B40" s="8" t="s">
        <v>168</v>
      </c>
      <c r="C40" s="9" t="s">
        <v>103</v>
      </c>
      <c r="D40" s="4"/>
      <c r="E40" s="4"/>
      <c r="F40" s="11"/>
      <c r="G40" s="8"/>
      <c r="H40" s="8"/>
      <c r="I40" s="8">
        <v>38</v>
      </c>
      <c r="J40" s="8"/>
      <c r="K40" s="8"/>
      <c r="L40" s="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1.75" customHeight="1" x14ac:dyDescent="0.25">
      <c r="A41" s="8" t="s">
        <v>104</v>
      </c>
      <c r="B41" s="8" t="s">
        <v>170</v>
      </c>
      <c r="C41" s="9" t="s">
        <v>105</v>
      </c>
      <c r="D41" s="4"/>
      <c r="E41" s="4"/>
      <c r="F41" s="11"/>
      <c r="G41" s="8"/>
      <c r="H41" s="8"/>
      <c r="I41" s="8"/>
      <c r="J41" s="8">
        <v>38</v>
      </c>
      <c r="K41" s="8"/>
      <c r="L41" s="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1.75" customHeight="1" x14ac:dyDescent="0.25">
      <c r="A42" s="8" t="s">
        <v>106</v>
      </c>
      <c r="B42" s="8" t="s">
        <v>171</v>
      </c>
      <c r="C42" s="9" t="s">
        <v>107</v>
      </c>
      <c r="D42" s="4"/>
      <c r="E42" s="4"/>
      <c r="F42" s="11"/>
      <c r="G42" s="8"/>
      <c r="H42" s="8"/>
      <c r="I42" s="8"/>
      <c r="J42" s="8"/>
      <c r="K42" s="8">
        <v>38</v>
      </c>
      <c r="L42" s="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1.75" customHeight="1" x14ac:dyDescent="0.25">
      <c r="A43" s="8" t="s">
        <v>108</v>
      </c>
      <c r="B43" s="8" t="s">
        <v>169</v>
      </c>
      <c r="C43" s="9" t="s">
        <v>109</v>
      </c>
      <c r="D43" s="4"/>
      <c r="E43" s="4"/>
      <c r="F43" s="11"/>
      <c r="G43" s="8"/>
      <c r="H43" s="8"/>
      <c r="I43" s="8"/>
      <c r="J43" s="8"/>
      <c r="K43" s="8"/>
      <c r="L43" s="8">
        <v>38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8.75" x14ac:dyDescent="0.25">
      <c r="A45" s="30" t="s">
        <v>110</v>
      </c>
      <c r="B45" s="30"/>
      <c r="C45" s="3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8" customHeight="1" x14ac:dyDescent="0.25">
      <c r="A46" s="8" t="s">
        <v>111</v>
      </c>
      <c r="B46" s="8" t="s">
        <v>173</v>
      </c>
      <c r="C46" s="9" t="s">
        <v>110</v>
      </c>
      <c r="D46" s="4"/>
      <c r="E46" s="4"/>
      <c r="F46" s="11"/>
      <c r="G46" s="8">
        <v>2</v>
      </c>
      <c r="H46" s="8">
        <v>2</v>
      </c>
      <c r="I46" s="8">
        <v>2</v>
      </c>
      <c r="J46" s="8">
        <v>2</v>
      </c>
      <c r="K46" s="8">
        <v>2</v>
      </c>
      <c r="L46" s="8">
        <v>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3.25" customHeight="1" x14ac:dyDescent="0.25">
      <c r="A48" s="30" t="s">
        <v>29</v>
      </c>
      <c r="B48" s="30"/>
      <c r="C48" s="30"/>
      <c r="D48" s="30" t="s">
        <v>30</v>
      </c>
      <c r="E48" s="3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1.75" customHeight="1" x14ac:dyDescent="0.25">
      <c r="A49" s="4" t="s">
        <v>97</v>
      </c>
      <c r="B49" s="4" t="s">
        <v>65</v>
      </c>
      <c r="C49" s="4" t="s">
        <v>16</v>
      </c>
      <c r="D49" s="5" t="s">
        <v>97</v>
      </c>
      <c r="E49" s="4" t="s">
        <v>16</v>
      </c>
      <c r="F49" s="7" t="s">
        <v>67</v>
      </c>
      <c r="G49" s="4"/>
      <c r="H49" s="4"/>
      <c r="I49" s="4"/>
      <c r="J49" s="4"/>
      <c r="K49" s="4"/>
      <c r="L49" s="4"/>
      <c r="M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21.75" customHeight="1" x14ac:dyDescent="0.25">
      <c r="A50" s="8" t="s">
        <v>112</v>
      </c>
      <c r="B50" s="8" t="s">
        <v>116</v>
      </c>
      <c r="C50" s="9" t="s">
        <v>113</v>
      </c>
      <c r="D50" s="9" t="s">
        <v>114</v>
      </c>
      <c r="E50" s="8" t="s">
        <v>115</v>
      </c>
      <c r="F50" s="11"/>
      <c r="G50" s="8">
        <v>6</v>
      </c>
      <c r="H50" s="8">
        <v>4</v>
      </c>
      <c r="I50" s="8"/>
      <c r="J50" s="8"/>
      <c r="K50" s="8"/>
      <c r="L50" s="8"/>
      <c r="M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21.75" customHeight="1" x14ac:dyDescent="0.25">
      <c r="A51" s="8"/>
      <c r="B51" s="8" t="s">
        <v>119</v>
      </c>
      <c r="C51" s="9"/>
      <c r="D51" s="9" t="s">
        <v>117</v>
      </c>
      <c r="E51" s="8" t="s">
        <v>118</v>
      </c>
      <c r="F51" s="11"/>
      <c r="G51" s="8">
        <v>10</v>
      </c>
      <c r="H51" s="8">
        <v>8</v>
      </c>
      <c r="I51" s="8"/>
      <c r="J51" s="8"/>
      <c r="K51" s="8"/>
      <c r="L51" s="8"/>
      <c r="M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1.75" customHeight="1" x14ac:dyDescent="0.25">
      <c r="A52" s="8"/>
      <c r="B52" s="8" t="s">
        <v>122</v>
      </c>
      <c r="C52" s="9"/>
      <c r="D52" s="9" t="s">
        <v>120</v>
      </c>
      <c r="E52" s="8" t="s">
        <v>121</v>
      </c>
      <c r="F52" s="11"/>
      <c r="G52" s="8">
        <v>5</v>
      </c>
      <c r="H52" s="8">
        <v>3</v>
      </c>
      <c r="I52" s="8"/>
      <c r="J52" s="8"/>
      <c r="K52" s="8"/>
      <c r="L52" s="8"/>
      <c r="M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21.75" customHeight="1" x14ac:dyDescent="0.25">
      <c r="A53" s="8" t="s">
        <v>123</v>
      </c>
      <c r="B53" s="8" t="s">
        <v>125</v>
      </c>
      <c r="C53" s="9" t="s">
        <v>124</v>
      </c>
      <c r="D53" s="9"/>
      <c r="E53" s="8"/>
      <c r="F53" s="11"/>
      <c r="G53" s="8">
        <v>21</v>
      </c>
      <c r="H53" s="8"/>
      <c r="I53" s="8"/>
      <c r="J53" s="8"/>
      <c r="K53" s="8">
        <v>3</v>
      </c>
      <c r="L53" s="8">
        <v>4</v>
      </c>
      <c r="M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21.75" customHeight="1" x14ac:dyDescent="0.25">
      <c r="A54" s="8" t="s">
        <v>126</v>
      </c>
      <c r="B54" s="8" t="s">
        <v>128</v>
      </c>
      <c r="C54" s="9" t="s">
        <v>127</v>
      </c>
      <c r="D54" s="9"/>
      <c r="E54" s="8"/>
      <c r="F54" s="11"/>
      <c r="G54" s="8">
        <v>12</v>
      </c>
      <c r="H54" s="8"/>
      <c r="I54" s="8"/>
      <c r="J54" s="8"/>
      <c r="K54" s="8">
        <v>6</v>
      </c>
      <c r="L54" s="8"/>
      <c r="M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21.75" customHeight="1" x14ac:dyDescent="0.25">
      <c r="A55" s="8" t="s">
        <v>129</v>
      </c>
      <c r="B55" s="8" t="s">
        <v>131</v>
      </c>
      <c r="C55" s="9" t="s">
        <v>130</v>
      </c>
      <c r="D55" s="9"/>
      <c r="E55" s="8"/>
      <c r="F55" s="11"/>
      <c r="G55" s="8"/>
      <c r="H55" s="8">
        <v>12</v>
      </c>
      <c r="I55" s="8">
        <v>36</v>
      </c>
      <c r="J55" s="8"/>
      <c r="K55" s="8"/>
      <c r="L55" s="8"/>
      <c r="M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21.75" customHeight="1" x14ac:dyDescent="0.25">
      <c r="A56" s="8" t="s">
        <v>132</v>
      </c>
      <c r="B56" s="8" t="s">
        <v>134</v>
      </c>
      <c r="C56" s="9" t="s">
        <v>133</v>
      </c>
      <c r="D56" s="9"/>
      <c r="E56" s="8"/>
      <c r="F56" s="11"/>
      <c r="G56" s="8"/>
      <c r="H56" s="8"/>
      <c r="I56" s="8">
        <v>15</v>
      </c>
      <c r="J56" s="8"/>
      <c r="K56" s="8"/>
      <c r="L56" s="8"/>
      <c r="M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21.75" customHeight="1" x14ac:dyDescent="0.25">
      <c r="A57" s="8" t="s">
        <v>135</v>
      </c>
      <c r="B57" s="8" t="s">
        <v>137</v>
      </c>
      <c r="C57" s="9" t="s">
        <v>136</v>
      </c>
      <c r="D57" s="9"/>
      <c r="E57" s="8"/>
      <c r="F57" s="11"/>
      <c r="G57" s="8"/>
      <c r="H57" s="8"/>
      <c r="I57" s="8"/>
      <c r="J57" s="8">
        <v>30</v>
      </c>
      <c r="K57" s="8"/>
      <c r="L57" s="8"/>
      <c r="M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21.75" customHeight="1" x14ac:dyDescent="0.25">
      <c r="A58" s="8" t="s">
        <v>138</v>
      </c>
      <c r="B58" s="8" t="s">
        <v>140</v>
      </c>
      <c r="C58" s="9" t="s">
        <v>139</v>
      </c>
      <c r="D58" s="9"/>
      <c r="E58" s="8"/>
      <c r="F58" s="11"/>
      <c r="G58" s="8"/>
      <c r="H58" s="8">
        <v>21</v>
      </c>
      <c r="I58" s="8"/>
      <c r="J58" s="8"/>
      <c r="K58" s="8">
        <v>6</v>
      </c>
      <c r="L58" s="8"/>
      <c r="M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21.75" customHeight="1" x14ac:dyDescent="0.25">
      <c r="A59" s="8" t="s">
        <v>141</v>
      </c>
      <c r="B59" s="8" t="s">
        <v>143</v>
      </c>
      <c r="C59" s="9" t="s">
        <v>142</v>
      </c>
      <c r="D59" s="9"/>
      <c r="E59" s="8"/>
      <c r="F59" s="11"/>
      <c r="G59" s="8"/>
      <c r="H59" s="8"/>
      <c r="I59" s="8"/>
      <c r="J59" s="8">
        <v>12</v>
      </c>
      <c r="K59" s="8"/>
      <c r="L59" s="8"/>
      <c r="M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21.75" customHeight="1" x14ac:dyDescent="0.25">
      <c r="A60" s="8" t="s">
        <v>144</v>
      </c>
      <c r="B60" s="8" t="s">
        <v>146</v>
      </c>
      <c r="C60" s="9" t="s">
        <v>145</v>
      </c>
      <c r="D60" s="9"/>
      <c r="E60" s="8"/>
      <c r="F60" s="11"/>
      <c r="G60" s="8"/>
      <c r="H60" s="8">
        <v>12</v>
      </c>
      <c r="I60" s="8"/>
      <c r="J60" s="8"/>
      <c r="K60" s="8"/>
      <c r="L60" s="8"/>
      <c r="M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21.75" customHeight="1" x14ac:dyDescent="0.25">
      <c r="A61" s="8" t="s">
        <v>147</v>
      </c>
      <c r="B61" s="8" t="s">
        <v>151</v>
      </c>
      <c r="C61" s="9" t="s">
        <v>148</v>
      </c>
      <c r="D61" s="9" t="s">
        <v>149</v>
      </c>
      <c r="E61" s="8" t="s">
        <v>150</v>
      </c>
      <c r="F61" s="11"/>
      <c r="G61" s="8"/>
      <c r="H61" s="8"/>
      <c r="I61" s="8"/>
      <c r="J61" s="8"/>
      <c r="K61" s="8">
        <v>30</v>
      </c>
      <c r="L61" s="8"/>
      <c r="M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21.75" customHeight="1" x14ac:dyDescent="0.25">
      <c r="A62" s="8"/>
      <c r="B62" s="8" t="s">
        <v>154</v>
      </c>
      <c r="C62" s="9"/>
      <c r="D62" s="9" t="s">
        <v>152</v>
      </c>
      <c r="E62" s="8" t="s">
        <v>153</v>
      </c>
      <c r="F62" s="11"/>
      <c r="G62" s="8"/>
      <c r="H62" s="8"/>
      <c r="I62" s="8"/>
      <c r="J62" s="8">
        <v>12</v>
      </c>
      <c r="K62" s="8"/>
      <c r="L62" s="8"/>
      <c r="M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21.75" customHeight="1" x14ac:dyDescent="0.25">
      <c r="A63" s="8" t="s">
        <v>155</v>
      </c>
      <c r="B63" s="8" t="s">
        <v>157</v>
      </c>
      <c r="C63" s="9" t="s">
        <v>156</v>
      </c>
      <c r="D63" s="9"/>
      <c r="E63" s="8"/>
      <c r="F63" s="11"/>
      <c r="G63" s="8"/>
      <c r="H63" s="8"/>
      <c r="I63" s="8"/>
      <c r="J63" s="8"/>
      <c r="K63" s="8"/>
      <c r="L63" s="8">
        <v>17</v>
      </c>
      <c r="M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21.75" customHeight="1" x14ac:dyDescent="0.25">
      <c r="A64" s="8" t="s">
        <v>158</v>
      </c>
      <c r="B64" s="8" t="s">
        <v>160</v>
      </c>
      <c r="C64" s="9" t="s">
        <v>159</v>
      </c>
      <c r="D64" s="9"/>
      <c r="E64" s="8"/>
      <c r="F64" s="11"/>
      <c r="G64" s="8"/>
      <c r="H64" s="8"/>
      <c r="I64" s="8">
        <v>6</v>
      </c>
      <c r="J64" s="8">
        <v>6</v>
      </c>
      <c r="K64" s="8">
        <v>6</v>
      </c>
      <c r="L64" s="8">
        <v>17</v>
      </c>
      <c r="M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21.75" customHeight="1" x14ac:dyDescent="0.25">
      <c r="A65" s="8" t="s">
        <v>161</v>
      </c>
      <c r="B65" s="8" t="s">
        <v>163</v>
      </c>
      <c r="C65" s="9" t="s">
        <v>162</v>
      </c>
      <c r="D65" s="9"/>
      <c r="E65" s="8"/>
      <c r="F65" s="11"/>
      <c r="G65" s="8">
        <v>6</v>
      </c>
      <c r="H65" s="8"/>
      <c r="I65" s="8">
        <v>3</v>
      </c>
      <c r="J65" s="8"/>
      <c r="K65" s="8">
        <v>9</v>
      </c>
      <c r="L65" s="8">
        <v>11</v>
      </c>
      <c r="M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21.75" customHeight="1" x14ac:dyDescent="0.25">
      <c r="A66" s="8" t="s">
        <v>164</v>
      </c>
      <c r="B66" s="8" t="s">
        <v>166</v>
      </c>
      <c r="C66" s="9" t="s">
        <v>165</v>
      </c>
      <c r="D66" s="9"/>
      <c r="E66" s="8"/>
      <c r="F66" s="11"/>
      <c r="G66" s="8"/>
      <c r="H66" s="8"/>
      <c r="I66" s="8"/>
      <c r="J66" s="8"/>
      <c r="K66" s="8"/>
      <c r="L66" s="8">
        <v>11</v>
      </c>
      <c r="M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4"/>
      <c r="C67" s="5"/>
      <c r="E67" s="4" t="s">
        <v>62</v>
      </c>
      <c r="F67" s="4"/>
      <c r="G67" s="4">
        <v>100</v>
      </c>
      <c r="H67" s="4">
        <v>100</v>
      </c>
      <c r="I67" s="4">
        <v>100</v>
      </c>
      <c r="J67" s="4">
        <v>100</v>
      </c>
      <c r="K67" s="4">
        <v>100</v>
      </c>
      <c r="L67" s="4">
        <v>100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9" x14ac:dyDescent="0.25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9" x14ac:dyDescent="0.25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9" x14ac:dyDescent="0.25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9" x14ac:dyDescent="0.25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9" x14ac:dyDescent="0.25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9" x14ac:dyDescent="0.25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9" x14ac:dyDescent="0.2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9" x14ac:dyDescent="0.25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9" x14ac:dyDescent="0.25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9" x14ac:dyDescent="0.25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9" x14ac:dyDescent="0.25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9" x14ac:dyDescent="0.25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5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5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5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5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5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5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5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5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5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5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5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5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5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5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5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5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5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5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5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5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5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5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5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5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5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5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5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5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5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5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5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5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5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5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5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5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5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5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5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5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5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5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5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5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5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5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5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5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5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5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5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5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5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5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5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5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5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5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5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5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5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5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5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5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5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5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5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5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5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5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5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5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5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5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5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5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5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5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5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5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5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5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5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5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5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5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5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5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5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5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5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5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5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5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5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5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5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5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5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5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5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5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5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5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5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5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5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5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5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5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5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5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5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5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5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5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5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5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5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5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5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5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5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5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5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5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5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5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5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5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5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5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5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5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5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5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5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5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5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5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5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5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5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5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5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5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5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5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5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5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5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5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5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5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5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5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5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5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5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5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5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5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5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5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5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5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5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5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5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5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5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5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5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5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5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5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5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5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5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5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5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5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5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5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5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5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5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5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5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5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5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5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5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5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5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5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5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5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5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5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5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5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5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5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5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5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5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5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5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5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5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5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5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5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5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5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5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5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5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5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5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5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5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5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5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5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5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5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5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5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5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5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5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5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5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5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5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5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5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5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5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5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5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5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5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5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5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5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5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5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5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5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5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5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5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5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5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5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5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5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5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5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5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5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5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5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5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5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5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5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5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5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5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5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5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5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5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5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5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5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5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5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5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5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5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5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5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5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5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5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5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5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5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5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5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5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5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5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5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5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5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5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5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5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5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5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5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5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5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5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5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5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5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5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5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5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5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5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5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5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5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5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5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5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5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5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5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5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5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5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5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5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5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5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5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5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5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5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5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5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5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5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5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5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5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5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5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5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5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5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5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5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5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5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5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5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5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5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5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5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5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5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5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5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5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5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5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5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5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5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5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5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5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5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5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5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5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5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5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5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5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5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5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5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5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5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5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5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5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5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5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5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5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5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5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5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5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5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5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5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5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5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5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5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5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5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5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5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5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5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5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5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5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5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5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5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5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5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5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5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5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5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5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5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5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5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5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5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5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5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5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5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5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5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5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5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5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5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5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5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5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5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5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5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5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5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5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5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5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5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5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5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5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5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5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5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5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5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5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5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5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5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5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5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5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5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5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5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5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5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5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5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5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5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5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5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5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5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5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5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5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5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5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5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5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5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5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5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5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5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5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5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5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5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5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5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25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25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25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25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25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x14ac:dyDescent="0.25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x14ac:dyDescent="0.25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x14ac:dyDescent="0.25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x14ac:dyDescent="0.25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x14ac:dyDescent="0.2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x14ac:dyDescent="0.25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x14ac:dyDescent="0.25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x14ac:dyDescent="0.25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x14ac:dyDescent="0.25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x14ac:dyDescent="0.25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x14ac:dyDescent="0.25">
      <c r="A1001" s="4"/>
      <c r="B1001" s="4"/>
      <c r="C1001" s="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x14ac:dyDescent="0.25">
      <c r="A1002" s="4"/>
      <c r="B1002" s="4"/>
      <c r="C1002" s="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x14ac:dyDescent="0.25">
      <c r="A1003" s="4"/>
      <c r="B1003" s="4"/>
      <c r="C1003" s="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x14ac:dyDescent="0.25">
      <c r="A1004" s="4"/>
      <c r="B1004" s="4"/>
      <c r="C1004" s="5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</sheetData>
  <mergeCells count="13">
    <mergeCell ref="D48:E48"/>
    <mergeCell ref="A48:C48"/>
    <mergeCell ref="A36:C36"/>
    <mergeCell ref="A45:C45"/>
    <mergeCell ref="G17:L17"/>
    <mergeCell ref="A23:A24"/>
    <mergeCell ref="C23:C24"/>
    <mergeCell ref="A2:C2"/>
    <mergeCell ref="A7:C7"/>
    <mergeCell ref="A16:C16"/>
    <mergeCell ref="D16:E16"/>
    <mergeCell ref="A18:A19"/>
    <mergeCell ref="C18:C1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1"/>
  <sheetViews>
    <sheetView showGridLines="0" zoomScale="85" zoomScaleNormal="85" workbookViewId="0">
      <pane ySplit="5" topLeftCell="A30" activePane="bottomLeft" state="frozen"/>
      <selection pane="bottomLeft" activeCell="F9" sqref="F9"/>
    </sheetView>
  </sheetViews>
  <sheetFormatPr baseColWidth="10" defaultColWidth="11.42578125" defaultRowHeight="15" x14ac:dyDescent="0.25"/>
  <cols>
    <col min="1" max="1" width="14.140625" style="3" bestFit="1" customWidth="1"/>
    <col min="2" max="2" width="14.140625" style="3" customWidth="1"/>
    <col min="3" max="3" width="44.85546875" style="6" customWidth="1"/>
    <col min="4" max="4" width="8.42578125" style="3" customWidth="1"/>
    <col min="5" max="5" width="15.5703125" style="3" bestFit="1" customWidth="1"/>
    <col min="6" max="6" width="17.28515625" style="3" customWidth="1"/>
    <col min="7" max="16384" width="11.42578125" style="3"/>
  </cols>
  <sheetData>
    <row r="1" spans="1:28" ht="21" x14ac:dyDescent="0.25">
      <c r="A1" s="26" t="s">
        <v>284</v>
      </c>
      <c r="B1" s="2"/>
      <c r="C1" s="5"/>
      <c r="D1" s="4"/>
      <c r="F1" s="10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/>
      <c r="N1" s="21" t="s">
        <v>174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5.5" customHeight="1" x14ac:dyDescent="0.25">
      <c r="A2" s="29" t="s">
        <v>66</v>
      </c>
      <c r="B2" s="29"/>
      <c r="C2" s="29"/>
      <c r="D2" s="4"/>
      <c r="F2" s="22" t="s">
        <v>180</v>
      </c>
      <c r="G2" s="17">
        <f t="shared" ref="G2:L2" si="0">($F9*G9+$F13*G13+$F14*G14+$F15*G15+$F16*G16+$F17*G17+$F18*G18+$F19*G19+$F20*G20+$F21*G21+$F22*G22+$F23*G23+$F24*G24+$F25*G25+$F26*G26+$F27*G27)/G28+$F$7</f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4"/>
      <c r="N2" s="20" t="s">
        <v>176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5.5" customHeight="1" x14ac:dyDescent="0.25">
      <c r="A3" s="18"/>
      <c r="B3" s="18"/>
      <c r="C3" s="18"/>
      <c r="F3" s="22" t="s">
        <v>181</v>
      </c>
      <c r="G3" s="17">
        <f t="shared" ref="G3:L3" si="1">($F34*G34+$F35*G35+$F38*G38+$F42*G42+$F43*G43+$F44*G44+$F45*G45+$F46*G46+$F47*G47+$F48*G48+$F49*G49+$F50*G50+$F51*G51+$F52*G52+$F53*G53)/G54+$F$32</f>
        <v>0</v>
      </c>
      <c r="H3" s="17">
        <f t="shared" si="1"/>
        <v>0</v>
      </c>
      <c r="I3" s="17">
        <f t="shared" si="1"/>
        <v>0</v>
      </c>
      <c r="J3" s="17">
        <f t="shared" si="1"/>
        <v>0</v>
      </c>
      <c r="K3" s="17">
        <f t="shared" si="1"/>
        <v>0</v>
      </c>
      <c r="L3" s="17">
        <f t="shared" si="1"/>
        <v>0</v>
      </c>
      <c r="M3" s="4"/>
      <c r="N3" s="20" t="s">
        <v>175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 customHeight="1" x14ac:dyDescent="0.25">
      <c r="A4" s="18"/>
      <c r="B4" s="18"/>
      <c r="C4" s="18"/>
      <c r="D4" s="4"/>
      <c r="F4" s="22" t="s">
        <v>179</v>
      </c>
      <c r="G4" s="17">
        <f>AVERAGE(G2:G3)</f>
        <v>0</v>
      </c>
      <c r="H4" s="17">
        <f t="shared" ref="H4:L4" si="2">AVERAGE(H2:H3)</f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0</v>
      </c>
      <c r="M4" s="4"/>
      <c r="N4" s="20" t="s">
        <v>285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2.9" customHeight="1" x14ac:dyDescent="0.25">
      <c r="A5" s="4"/>
      <c r="B5" s="4"/>
      <c r="C5" s="5"/>
      <c r="D5" s="4"/>
      <c r="G5" s="4"/>
      <c r="H5" s="4"/>
      <c r="I5" s="4"/>
      <c r="J5" s="4"/>
      <c r="K5" s="4"/>
      <c r="L5" s="4"/>
      <c r="M5" s="4"/>
      <c r="N5" s="20" t="s">
        <v>178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x14ac:dyDescent="0.25">
      <c r="A6" s="2" t="s">
        <v>180</v>
      </c>
      <c r="B6" s="4"/>
      <c r="C6" s="5"/>
      <c r="D6" s="4"/>
      <c r="G6" s="4"/>
      <c r="H6" s="4"/>
      <c r="I6" s="4"/>
      <c r="J6" s="4"/>
      <c r="K6" s="4"/>
      <c r="L6" s="4"/>
      <c r="M6" s="4"/>
      <c r="N6" s="20" t="s">
        <v>182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2.5" customHeight="1" x14ac:dyDescent="0.25">
      <c r="A7" s="30" t="s">
        <v>14</v>
      </c>
      <c r="B7" s="30"/>
      <c r="C7" s="30"/>
      <c r="D7" s="4"/>
      <c r="E7" s="27" t="s">
        <v>288</v>
      </c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" customHeight="1" x14ac:dyDescent="0.25">
      <c r="A8" s="10" t="s">
        <v>64</v>
      </c>
      <c r="B8" s="10" t="s">
        <v>65</v>
      </c>
      <c r="C8" s="10" t="s">
        <v>16</v>
      </c>
      <c r="D8" s="4"/>
      <c r="F8" s="7" t="s">
        <v>67</v>
      </c>
      <c r="G8" s="4" t="s">
        <v>185</v>
      </c>
      <c r="H8" s="4" t="s">
        <v>186</v>
      </c>
      <c r="I8" s="4" t="s">
        <v>187</v>
      </c>
      <c r="J8" s="4" t="s">
        <v>188</v>
      </c>
      <c r="K8" s="4" t="s">
        <v>189</v>
      </c>
      <c r="L8" s="4" t="s">
        <v>190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1.75" customHeight="1" x14ac:dyDescent="0.25">
      <c r="A9" s="8" t="s">
        <v>183</v>
      </c>
      <c r="B9" s="8"/>
      <c r="C9" s="8" t="s">
        <v>184</v>
      </c>
      <c r="D9" s="4"/>
      <c r="E9" s="4"/>
      <c r="F9" s="11"/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7" customHeight="1" x14ac:dyDescent="0.25">
      <c r="A11" s="30" t="s">
        <v>29</v>
      </c>
      <c r="B11" s="30"/>
      <c r="C11" s="30"/>
      <c r="D11" s="30" t="s">
        <v>30</v>
      </c>
      <c r="E11" s="30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4" customHeight="1" x14ac:dyDescent="0.25">
      <c r="A12" s="10" t="s">
        <v>64</v>
      </c>
      <c r="B12" s="10" t="s">
        <v>65</v>
      </c>
      <c r="C12" s="10" t="s">
        <v>16</v>
      </c>
      <c r="D12" s="7" t="s">
        <v>15</v>
      </c>
      <c r="E12" s="7" t="s">
        <v>16</v>
      </c>
      <c r="F12" s="7" t="s">
        <v>67</v>
      </c>
      <c r="G12" s="33" t="s">
        <v>68</v>
      </c>
      <c r="H12" s="33"/>
      <c r="I12" s="33"/>
      <c r="J12" s="33"/>
      <c r="K12" s="33"/>
      <c r="L12" s="3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0.25" customHeight="1" x14ac:dyDescent="0.25">
      <c r="A13" s="24" t="s">
        <v>191</v>
      </c>
      <c r="B13" s="16"/>
      <c r="C13" s="34" t="s">
        <v>192</v>
      </c>
      <c r="D13" s="12" t="s">
        <v>193</v>
      </c>
      <c r="E13" s="13" t="s">
        <v>194</v>
      </c>
      <c r="F13" s="11"/>
      <c r="G13" s="8">
        <v>7</v>
      </c>
      <c r="H13" s="8">
        <v>3</v>
      </c>
      <c r="I13" s="8">
        <v>2</v>
      </c>
      <c r="J13" s="8">
        <v>5</v>
      </c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0.25" customHeight="1" x14ac:dyDescent="0.25">
      <c r="A14" s="25"/>
      <c r="B14" s="16"/>
      <c r="C14" s="35"/>
      <c r="D14" s="8" t="s">
        <v>195</v>
      </c>
      <c r="E14" s="8" t="s">
        <v>196</v>
      </c>
      <c r="F14" s="11"/>
      <c r="G14" s="8">
        <v>8</v>
      </c>
      <c r="H14" s="8">
        <v>2</v>
      </c>
      <c r="I14" s="8">
        <v>3</v>
      </c>
      <c r="J14" s="8">
        <v>5</v>
      </c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0.25" customHeight="1" x14ac:dyDescent="0.25">
      <c r="A15" s="13" t="s">
        <v>197</v>
      </c>
      <c r="B15" s="8"/>
      <c r="C15" s="14" t="s">
        <v>198</v>
      </c>
      <c r="D15" s="4"/>
      <c r="E15" s="4"/>
      <c r="F15" s="11"/>
      <c r="G15" s="8">
        <v>10</v>
      </c>
      <c r="H15" s="8">
        <v>13</v>
      </c>
      <c r="I15" s="8"/>
      <c r="J15" s="8"/>
      <c r="K15" s="8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0.25" customHeight="1" x14ac:dyDescent="0.25">
      <c r="A16" s="13" t="s">
        <v>199</v>
      </c>
      <c r="B16" s="8"/>
      <c r="C16" s="14" t="s">
        <v>200</v>
      </c>
      <c r="D16" s="4"/>
      <c r="E16" s="4"/>
      <c r="F16" s="11"/>
      <c r="G16" s="8">
        <v>12</v>
      </c>
      <c r="H16" s="8">
        <v>5</v>
      </c>
      <c r="I16" s="8"/>
      <c r="J16" s="8"/>
      <c r="K16" s="8">
        <v>10</v>
      </c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9" ht="20.25" customHeight="1" x14ac:dyDescent="0.25">
      <c r="A17" s="13" t="s">
        <v>201</v>
      </c>
      <c r="B17" s="8"/>
      <c r="C17" s="15" t="s">
        <v>202</v>
      </c>
      <c r="D17" s="4"/>
      <c r="E17" s="4"/>
      <c r="F17" s="11"/>
      <c r="G17" s="8">
        <v>15</v>
      </c>
      <c r="H17" s="8"/>
      <c r="I17" s="8"/>
      <c r="J17" s="8"/>
      <c r="K17" s="8">
        <v>8</v>
      </c>
      <c r="L17" s="8">
        <v>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9" ht="20.25" customHeight="1" x14ac:dyDescent="0.25">
      <c r="A18" s="13" t="s">
        <v>203</v>
      </c>
      <c r="B18" s="8"/>
      <c r="C18" s="14" t="s">
        <v>204</v>
      </c>
      <c r="D18" s="4"/>
      <c r="E18" s="4"/>
      <c r="F18" s="11"/>
      <c r="G18" s="8"/>
      <c r="H18" s="8"/>
      <c r="I18" s="8">
        <v>22</v>
      </c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9" ht="20.25" customHeight="1" x14ac:dyDescent="0.25">
      <c r="A19" s="13" t="s">
        <v>205</v>
      </c>
      <c r="B19" s="8"/>
      <c r="C19" s="14" t="s">
        <v>206</v>
      </c>
      <c r="D19" s="4"/>
      <c r="E19" s="4"/>
      <c r="F19" s="11"/>
      <c r="G19" s="8"/>
      <c r="H19" s="8">
        <v>5</v>
      </c>
      <c r="I19" s="8">
        <v>18</v>
      </c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9" ht="20.25" customHeight="1" x14ac:dyDescent="0.25">
      <c r="A20" s="13" t="s">
        <v>207</v>
      </c>
      <c r="B20" s="1"/>
      <c r="C20" s="14" t="s">
        <v>208</v>
      </c>
      <c r="D20" s="4"/>
      <c r="E20" s="4"/>
      <c r="F20" s="11"/>
      <c r="G20" s="8"/>
      <c r="H20" s="8"/>
      <c r="I20" s="8"/>
      <c r="J20" s="8">
        <v>25</v>
      </c>
      <c r="K20" s="8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9" ht="20.25" customHeight="1" x14ac:dyDescent="0.25">
      <c r="A21" s="13" t="s">
        <v>209</v>
      </c>
      <c r="B21" s="8"/>
      <c r="C21" s="14" t="s">
        <v>210</v>
      </c>
      <c r="D21" s="4"/>
      <c r="E21" s="4"/>
      <c r="F21" s="11"/>
      <c r="G21" s="8"/>
      <c r="H21" s="8">
        <v>17</v>
      </c>
      <c r="I21" s="8"/>
      <c r="J21" s="8">
        <v>5</v>
      </c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9" ht="20.25" customHeight="1" x14ac:dyDescent="0.25">
      <c r="A22" s="13" t="s">
        <v>211</v>
      </c>
      <c r="B22" s="8"/>
      <c r="C22" s="14" t="s">
        <v>212</v>
      </c>
      <c r="D22" s="4"/>
      <c r="E22" s="4"/>
      <c r="F22" s="11"/>
      <c r="G22" s="8"/>
      <c r="H22" s="8">
        <v>10</v>
      </c>
      <c r="I22" s="8">
        <v>10</v>
      </c>
      <c r="J22" s="8">
        <v>5</v>
      </c>
      <c r="K22" s="8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9" ht="20.25" customHeight="1" x14ac:dyDescent="0.25">
      <c r="A23" s="13" t="s">
        <v>213</v>
      </c>
      <c r="B23" s="8"/>
      <c r="C23" s="14" t="s">
        <v>214</v>
      </c>
      <c r="D23" s="4"/>
      <c r="E23" s="4"/>
      <c r="F23" s="11"/>
      <c r="G23" s="8"/>
      <c r="H23" s="8"/>
      <c r="I23" s="8"/>
      <c r="J23" s="8">
        <v>10</v>
      </c>
      <c r="K23" s="8">
        <v>18</v>
      </c>
      <c r="L23" s="8">
        <v>16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9" ht="20.25" customHeight="1" x14ac:dyDescent="0.25">
      <c r="A24" s="13" t="s">
        <v>215</v>
      </c>
      <c r="B24" s="8"/>
      <c r="C24" s="14" t="s">
        <v>216</v>
      </c>
      <c r="D24" s="4"/>
      <c r="E24" s="4"/>
      <c r="F24" s="11"/>
      <c r="G24" s="8">
        <v>8</v>
      </c>
      <c r="H24" s="8"/>
      <c r="I24" s="8"/>
      <c r="J24" s="8">
        <v>5</v>
      </c>
      <c r="K24" s="8">
        <v>10</v>
      </c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9" ht="20.25" customHeight="1" x14ac:dyDescent="0.25">
      <c r="A25" s="13" t="s">
        <v>217</v>
      </c>
      <c r="B25" s="8"/>
      <c r="C25" s="14" t="s">
        <v>218</v>
      </c>
      <c r="D25" s="4"/>
      <c r="E25" s="4"/>
      <c r="F25" s="11"/>
      <c r="G25" s="8"/>
      <c r="H25" s="8">
        <v>5</v>
      </c>
      <c r="I25" s="8">
        <v>5</v>
      </c>
      <c r="J25" s="8"/>
      <c r="K25" s="8">
        <v>7</v>
      </c>
      <c r="L25" s="8">
        <v>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9" ht="20.25" customHeight="1" x14ac:dyDescent="0.25">
      <c r="A26" s="13" t="s">
        <v>219</v>
      </c>
      <c r="B26" s="8"/>
      <c r="C26" s="14" t="s">
        <v>162</v>
      </c>
      <c r="D26" s="4"/>
      <c r="E26" s="4"/>
      <c r="F26" s="11"/>
      <c r="G26" s="8"/>
      <c r="H26" s="8"/>
      <c r="I26" s="8"/>
      <c r="J26" s="8"/>
      <c r="K26" s="8">
        <v>7</v>
      </c>
      <c r="L26" s="8">
        <v>16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9" ht="20.25" customHeight="1" x14ac:dyDescent="0.25">
      <c r="A27" s="13" t="s">
        <v>220</v>
      </c>
      <c r="B27" s="8"/>
      <c r="C27" s="14" t="s">
        <v>165</v>
      </c>
      <c r="D27" s="4"/>
      <c r="E27" s="4"/>
      <c r="F27" s="11"/>
      <c r="G27" s="8"/>
      <c r="H27" s="8"/>
      <c r="I27" s="8"/>
      <c r="J27" s="8"/>
      <c r="K27" s="8"/>
      <c r="L27" s="8">
        <v>15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9" x14ac:dyDescent="0.25">
      <c r="A28" s="4"/>
      <c r="B28" s="4"/>
      <c r="C28" s="5"/>
      <c r="D28" s="4"/>
      <c r="E28" s="4" t="s">
        <v>62</v>
      </c>
      <c r="F28" s="4"/>
      <c r="G28" s="4">
        <f>SUM(G9:G27)</f>
        <v>100</v>
      </c>
      <c r="H28" s="4">
        <f t="shared" ref="H28:L28" si="3">SUM(H9:H27)</f>
        <v>100</v>
      </c>
      <c r="I28" s="4">
        <f t="shared" si="3"/>
        <v>100</v>
      </c>
      <c r="J28" s="4">
        <f t="shared" si="3"/>
        <v>100</v>
      </c>
      <c r="K28" s="4">
        <f t="shared" si="3"/>
        <v>100</v>
      </c>
      <c r="L28" s="4">
        <f t="shared" si="3"/>
        <v>100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9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9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9" ht="18.75" x14ac:dyDescent="0.25">
      <c r="A31" s="2" t="s">
        <v>181</v>
      </c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9" ht="20.25" customHeight="1" x14ac:dyDescent="0.25">
      <c r="A32" s="30" t="s">
        <v>14</v>
      </c>
      <c r="B32" s="30"/>
      <c r="C32" s="30"/>
      <c r="D32" s="4"/>
      <c r="E32" s="27" t="s">
        <v>289</v>
      </c>
      <c r="F32" s="1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21.75" customHeight="1" x14ac:dyDescent="0.25">
      <c r="A33" s="4" t="s">
        <v>97</v>
      </c>
      <c r="B33" s="4" t="s">
        <v>65</v>
      </c>
      <c r="C33" s="4" t="s">
        <v>16</v>
      </c>
      <c r="D33" s="4"/>
      <c r="E33" s="6"/>
      <c r="F33" s="7" t="s">
        <v>67</v>
      </c>
      <c r="G33" s="4" t="s">
        <v>91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96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21.75" customHeight="1" x14ac:dyDescent="0.25">
      <c r="A34" s="8" t="s">
        <v>221</v>
      </c>
      <c r="B34" s="8"/>
      <c r="C34" s="9" t="s">
        <v>184</v>
      </c>
      <c r="D34" s="4"/>
      <c r="E34" s="4"/>
      <c r="F34" s="11"/>
      <c r="G34" s="8">
        <v>15</v>
      </c>
      <c r="H34" s="8">
        <v>15</v>
      </c>
      <c r="I34" s="8">
        <v>15</v>
      </c>
      <c r="J34" s="8">
        <v>15</v>
      </c>
      <c r="K34" s="8">
        <v>15</v>
      </c>
      <c r="L34" s="8">
        <v>15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21.75" customHeight="1" x14ac:dyDescent="0.25">
      <c r="A35" s="8" t="s">
        <v>222</v>
      </c>
      <c r="B35" s="8"/>
      <c r="C35" s="9" t="s">
        <v>223</v>
      </c>
      <c r="D35" s="4"/>
      <c r="E35" s="4"/>
      <c r="F35" s="11"/>
      <c r="G35" s="8">
        <v>40</v>
      </c>
      <c r="H35" s="8">
        <v>40</v>
      </c>
      <c r="I35" s="8">
        <v>40</v>
      </c>
      <c r="J35" s="8">
        <v>40</v>
      </c>
      <c r="K35" s="8">
        <v>40</v>
      </c>
      <c r="L35" s="8">
        <v>40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8.75" x14ac:dyDescent="0.25">
      <c r="A37" s="30" t="s">
        <v>110</v>
      </c>
      <c r="B37" s="30"/>
      <c r="C37" s="3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8" customHeight="1" x14ac:dyDescent="0.25">
      <c r="A38" s="8" t="s">
        <v>224</v>
      </c>
      <c r="B38" s="8"/>
      <c r="C38" s="9" t="s">
        <v>110</v>
      </c>
      <c r="D38" s="4"/>
      <c r="E38" s="4"/>
      <c r="F38" s="11"/>
      <c r="G38" s="8">
        <v>5</v>
      </c>
      <c r="H38" s="8">
        <v>5</v>
      </c>
      <c r="I38" s="8">
        <v>5</v>
      </c>
      <c r="J38" s="8">
        <v>5</v>
      </c>
      <c r="K38" s="8">
        <v>5</v>
      </c>
      <c r="L38" s="8">
        <v>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23.25" customHeight="1" x14ac:dyDescent="0.25">
      <c r="A40" s="30" t="s">
        <v>29</v>
      </c>
      <c r="B40" s="30"/>
      <c r="C40" s="30"/>
      <c r="D40" s="30" t="s">
        <v>30</v>
      </c>
      <c r="E40" s="3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1.75" customHeight="1" x14ac:dyDescent="0.25">
      <c r="A41" s="4" t="s">
        <v>97</v>
      </c>
      <c r="B41" s="4" t="s">
        <v>65</v>
      </c>
      <c r="C41" s="4" t="s">
        <v>16</v>
      </c>
      <c r="D41" s="5" t="s">
        <v>97</v>
      </c>
      <c r="E41" s="4" t="s">
        <v>16</v>
      </c>
      <c r="F41" s="7" t="s">
        <v>67</v>
      </c>
      <c r="G41" s="4"/>
      <c r="H41" s="4"/>
      <c r="I41" s="4"/>
      <c r="J41" s="4"/>
      <c r="K41" s="4"/>
      <c r="L41" s="4"/>
      <c r="M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1.75" customHeight="1" x14ac:dyDescent="0.25">
      <c r="A42" s="8" t="s">
        <v>225</v>
      </c>
      <c r="B42" s="8"/>
      <c r="C42" s="9" t="s">
        <v>226</v>
      </c>
      <c r="D42" s="9"/>
      <c r="E42" s="8"/>
      <c r="F42" s="11"/>
      <c r="G42" s="8">
        <v>16</v>
      </c>
      <c r="H42" s="8"/>
      <c r="I42" s="8">
        <v>12</v>
      </c>
      <c r="J42" s="8"/>
      <c r="K42" s="8"/>
      <c r="L42" s="8">
        <v>4</v>
      </c>
      <c r="M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1.75" customHeight="1" x14ac:dyDescent="0.25">
      <c r="A43" s="8" t="s">
        <v>227</v>
      </c>
      <c r="B43" s="8"/>
      <c r="C43" s="9" t="s">
        <v>202</v>
      </c>
      <c r="D43" s="9"/>
      <c r="E43" s="8"/>
      <c r="F43" s="11"/>
      <c r="G43" s="8">
        <v>8</v>
      </c>
      <c r="H43" s="8"/>
      <c r="I43" s="8"/>
      <c r="J43" s="8"/>
      <c r="K43" s="8">
        <v>10</v>
      </c>
      <c r="L43" s="8"/>
      <c r="M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1.75" customHeight="1" x14ac:dyDescent="0.25">
      <c r="A44" s="8" t="s">
        <v>228</v>
      </c>
      <c r="B44" s="8"/>
      <c r="C44" s="9" t="s">
        <v>229</v>
      </c>
      <c r="D44" s="9"/>
      <c r="E44" s="8"/>
      <c r="F44" s="11"/>
      <c r="G44" s="8"/>
      <c r="H44" s="8"/>
      <c r="I44" s="8"/>
      <c r="J44" s="8">
        <v>18</v>
      </c>
      <c r="K44" s="8"/>
      <c r="L44" s="8"/>
      <c r="M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1.75" customHeight="1" x14ac:dyDescent="0.25">
      <c r="A45" s="8" t="s">
        <v>230</v>
      </c>
      <c r="B45" s="8"/>
      <c r="C45" s="9" t="s">
        <v>231</v>
      </c>
      <c r="D45" s="9"/>
      <c r="E45" s="8"/>
      <c r="F45" s="11"/>
      <c r="G45" s="8"/>
      <c r="H45" s="8">
        <v>12</v>
      </c>
      <c r="I45" s="8"/>
      <c r="J45" s="8"/>
      <c r="K45" s="8"/>
      <c r="L45" s="8"/>
      <c r="M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1.75" customHeight="1" x14ac:dyDescent="0.25">
      <c r="A46" s="8" t="s">
        <v>232</v>
      </c>
      <c r="B46" s="8"/>
      <c r="C46" s="9" t="s">
        <v>218</v>
      </c>
      <c r="D46" s="9"/>
      <c r="E46" s="8"/>
      <c r="F46" s="11"/>
      <c r="G46" s="8"/>
      <c r="H46" s="8">
        <v>4</v>
      </c>
      <c r="I46" s="8"/>
      <c r="J46" s="8"/>
      <c r="K46" s="8"/>
      <c r="L46" s="8">
        <v>13</v>
      </c>
      <c r="M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1.75" customHeight="1" x14ac:dyDescent="0.25">
      <c r="A47" s="8" t="s">
        <v>233</v>
      </c>
      <c r="B47" s="8"/>
      <c r="C47" s="9" t="s">
        <v>234</v>
      </c>
      <c r="D47" s="9"/>
      <c r="E47" s="8"/>
      <c r="F47" s="11"/>
      <c r="G47" s="8"/>
      <c r="H47" s="8"/>
      <c r="I47" s="8"/>
      <c r="J47" s="8">
        <v>6</v>
      </c>
      <c r="K47" s="8"/>
      <c r="L47" s="8">
        <v>13</v>
      </c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1.75" customHeight="1" x14ac:dyDescent="0.25">
      <c r="A48" s="8" t="s">
        <v>235</v>
      </c>
      <c r="B48" s="8"/>
      <c r="C48" s="9" t="s">
        <v>165</v>
      </c>
      <c r="D48" s="9"/>
      <c r="E48" s="8"/>
      <c r="F48" s="11"/>
      <c r="G48" s="8"/>
      <c r="H48" s="8"/>
      <c r="I48" s="8"/>
      <c r="J48" s="8"/>
      <c r="K48" s="8"/>
      <c r="L48" s="8">
        <v>10</v>
      </c>
      <c r="M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1.75" customHeight="1" x14ac:dyDescent="0.25">
      <c r="A49" s="8" t="s">
        <v>236</v>
      </c>
      <c r="B49" s="8"/>
      <c r="C49" s="9" t="s">
        <v>237</v>
      </c>
      <c r="D49" s="9"/>
      <c r="E49" s="8"/>
      <c r="F49" s="11"/>
      <c r="G49" s="8"/>
      <c r="H49" s="8"/>
      <c r="I49" s="8">
        <v>28</v>
      </c>
      <c r="J49" s="8"/>
      <c r="K49" s="8"/>
      <c r="L49" s="8"/>
      <c r="M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21.75" customHeight="1" x14ac:dyDescent="0.25">
      <c r="A50" s="8" t="s">
        <v>238</v>
      </c>
      <c r="B50" s="8"/>
      <c r="C50" s="9" t="s">
        <v>239</v>
      </c>
      <c r="D50" s="9"/>
      <c r="E50" s="8"/>
      <c r="F50" s="11"/>
      <c r="G50" s="8"/>
      <c r="H50" s="8">
        <v>4</v>
      </c>
      <c r="I50" s="8"/>
      <c r="J50" s="8"/>
      <c r="K50" s="8">
        <v>22</v>
      </c>
      <c r="L50" s="8"/>
      <c r="M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21.75" customHeight="1" x14ac:dyDescent="0.25">
      <c r="A51" s="8" t="s">
        <v>240</v>
      </c>
      <c r="B51" s="8"/>
      <c r="C51" s="9" t="s">
        <v>241</v>
      </c>
      <c r="D51" s="9"/>
      <c r="E51" s="8"/>
      <c r="F51" s="11"/>
      <c r="G51" s="8">
        <v>8</v>
      </c>
      <c r="H51" s="8">
        <v>4</v>
      </c>
      <c r="I51" s="8"/>
      <c r="J51" s="8">
        <v>8</v>
      </c>
      <c r="K51" s="8">
        <v>4</v>
      </c>
      <c r="L51" s="8"/>
      <c r="M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1.75" customHeight="1" x14ac:dyDescent="0.25">
      <c r="A52" s="8" t="s">
        <v>242</v>
      </c>
      <c r="B52" s="8"/>
      <c r="C52" s="9" t="s">
        <v>243</v>
      </c>
      <c r="D52" s="9"/>
      <c r="E52" s="8"/>
      <c r="F52" s="11"/>
      <c r="G52" s="8">
        <v>8</v>
      </c>
      <c r="H52" s="8">
        <v>4</v>
      </c>
      <c r="I52" s="8"/>
      <c r="J52" s="8">
        <v>8</v>
      </c>
      <c r="K52" s="8">
        <v>4</v>
      </c>
      <c r="L52" s="8"/>
      <c r="M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21.75" customHeight="1" x14ac:dyDescent="0.25">
      <c r="A53" s="8" t="s">
        <v>244</v>
      </c>
      <c r="B53" s="8"/>
      <c r="C53" s="9" t="s">
        <v>245</v>
      </c>
      <c r="D53" s="9"/>
      <c r="E53" s="8"/>
      <c r="F53" s="11"/>
      <c r="G53" s="8"/>
      <c r="H53" s="8">
        <v>12</v>
      </c>
      <c r="I53" s="8"/>
      <c r="J53" s="8"/>
      <c r="K53" s="8"/>
      <c r="L53" s="8"/>
      <c r="M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5"/>
      <c r="E54" s="4" t="s">
        <v>62</v>
      </c>
      <c r="F54" s="4"/>
      <c r="G54" s="4">
        <f>SUM(G34:G53)</f>
        <v>100</v>
      </c>
      <c r="H54" s="4">
        <f t="shared" ref="H54:L54" si="4">SUM(H34:H53)</f>
        <v>100</v>
      </c>
      <c r="I54" s="4">
        <f t="shared" si="4"/>
        <v>100</v>
      </c>
      <c r="J54" s="4">
        <f t="shared" si="4"/>
        <v>100</v>
      </c>
      <c r="K54" s="4">
        <f t="shared" si="4"/>
        <v>100</v>
      </c>
      <c r="L54" s="4">
        <f t="shared" si="4"/>
        <v>100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9" x14ac:dyDescent="0.25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9" x14ac:dyDescent="0.25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9" x14ac:dyDescent="0.25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9" x14ac:dyDescent="0.2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9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9" x14ac:dyDescent="0.2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9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9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9" x14ac:dyDescent="0.25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5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5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5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5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5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5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5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5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5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5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5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5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5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5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5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5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5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5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5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5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5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5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5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5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5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5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5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5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5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5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5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5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5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5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5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5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5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5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5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5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5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5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5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5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5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5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5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5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5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5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5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5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5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5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5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5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5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5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5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5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5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5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5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5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5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5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5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5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5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5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5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5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5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5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5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5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5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5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5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5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5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5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5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5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5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5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5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5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5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5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5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5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5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5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5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5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5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5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5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5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5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5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5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5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5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5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5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5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5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5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5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5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5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5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5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5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5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5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5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5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5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5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5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5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5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5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5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5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5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5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5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5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5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5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5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5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5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5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5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5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5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5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5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5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5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5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5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5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5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5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5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5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5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5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5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5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5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5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5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5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5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5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5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5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5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5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5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5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5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5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5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5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5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5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5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5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5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5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5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5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5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5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5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5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5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5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5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5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5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5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5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5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5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5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5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5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5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5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5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5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5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5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5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5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5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5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5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5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5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5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5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5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5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5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5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5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5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5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5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5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5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5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5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5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5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5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5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5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5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5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5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5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5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5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5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5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5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5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5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5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5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5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5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5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5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5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5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5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5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5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5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5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5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5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5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5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5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5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5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5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5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5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5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5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5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5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5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5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5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5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5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5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5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5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5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5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5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5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5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5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5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5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5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5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5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5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5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5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5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5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5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5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5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5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5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5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5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5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5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5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5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5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5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5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5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5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5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5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5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5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5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5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5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5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5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5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5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5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5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5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5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5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5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5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5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5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5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5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5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5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5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5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5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5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5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5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5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5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5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5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5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5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5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5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5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5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5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5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5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5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5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5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5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5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5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5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5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5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5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5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5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5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5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5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5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5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5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5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5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5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5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5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5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5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5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5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5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5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5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5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5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5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5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5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5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5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5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5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5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5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5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5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5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5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5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5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5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5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5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5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5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5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5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5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5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5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5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5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5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5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5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5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5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5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5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5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5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5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5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5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5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5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5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5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5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5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5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5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5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5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5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5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5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5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5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5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5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5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5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5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5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5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5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5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5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5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5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5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5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5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5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5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5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5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5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5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5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5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5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5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5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5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5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5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5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5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5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5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5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5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5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5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5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5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5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5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5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5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5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5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5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5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5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5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5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5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5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5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5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5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5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5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5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5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5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5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25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25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25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25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25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x14ac:dyDescent="0.25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</sheetData>
  <mergeCells count="10">
    <mergeCell ref="A2:C2"/>
    <mergeCell ref="A7:C7"/>
    <mergeCell ref="A11:C11"/>
    <mergeCell ref="D11:E11"/>
    <mergeCell ref="G12:L12"/>
    <mergeCell ref="C13:C14"/>
    <mergeCell ref="A32:C32"/>
    <mergeCell ref="A37:C37"/>
    <mergeCell ref="A40:C40"/>
    <mergeCell ref="D40:E40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85"/>
  <sheetViews>
    <sheetView showGridLines="0" zoomScale="85" zoomScaleNormal="85" workbookViewId="0">
      <pane ySplit="5" topLeftCell="A18" activePane="bottomLeft" state="frozen"/>
      <selection pane="bottomLeft" activeCell="L4" sqref="L4"/>
    </sheetView>
  </sheetViews>
  <sheetFormatPr baseColWidth="10" defaultColWidth="11.42578125" defaultRowHeight="15" x14ac:dyDescent="0.25"/>
  <cols>
    <col min="1" max="1" width="14.140625" style="3" bestFit="1" customWidth="1"/>
    <col min="2" max="2" width="14.140625" style="3" customWidth="1"/>
    <col min="3" max="3" width="44.85546875" style="6" customWidth="1"/>
    <col min="4" max="4" width="9.42578125" style="3" customWidth="1"/>
    <col min="5" max="5" width="17.85546875" style="3" customWidth="1"/>
    <col min="6" max="6" width="17.28515625" style="3" customWidth="1"/>
    <col min="7" max="16384" width="11.42578125" style="3"/>
  </cols>
  <sheetData>
    <row r="1" spans="1:28" ht="21" x14ac:dyDescent="0.25">
      <c r="A1" s="26" t="s">
        <v>254</v>
      </c>
      <c r="B1" s="2"/>
      <c r="C1" s="5"/>
      <c r="D1" s="4"/>
      <c r="F1" s="10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/>
      <c r="N1" s="21" t="s">
        <v>174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5.5" customHeight="1" x14ac:dyDescent="0.25">
      <c r="A2" s="29" t="s">
        <v>66</v>
      </c>
      <c r="B2" s="29"/>
      <c r="C2" s="29"/>
      <c r="D2" s="4"/>
      <c r="F2" s="22" t="s">
        <v>180</v>
      </c>
      <c r="G2" s="17">
        <f t="shared" ref="G2:L2" si="0">($F9*G9+$F10*G10+$F14*G14+$F15*G15+$F16*G16+$F17*G17+$F18*G18+$F19*G19+$F20*G20+$F21*G21+$F22*G22+$F23*G23+$F24*G24+$F25*G25)/G26+$F$7</f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4"/>
      <c r="N2" s="20" t="s">
        <v>176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5.5" customHeight="1" x14ac:dyDescent="0.25">
      <c r="A3" s="18"/>
      <c r="B3" s="18"/>
      <c r="C3" s="18"/>
      <c r="F3" s="22" t="s">
        <v>181</v>
      </c>
      <c r="G3" s="17">
        <f t="shared" ref="G3:L3" si="1">($F32*G32+$F33*G33+$F38*G38+$F39*G39+$F40*G40+$F41*G41+$F42*G42+$F43*G43+$F44*G44+$F45*G45+$F46*G46+$F47*G47)/G48+$F$30</f>
        <v>0</v>
      </c>
      <c r="H3" s="17">
        <f t="shared" si="1"/>
        <v>0</v>
      </c>
      <c r="I3" s="17">
        <f t="shared" si="1"/>
        <v>0</v>
      </c>
      <c r="J3" s="17">
        <f t="shared" si="1"/>
        <v>0</v>
      </c>
      <c r="K3" s="17">
        <f t="shared" si="1"/>
        <v>0</v>
      </c>
      <c r="L3" s="17">
        <f t="shared" si="1"/>
        <v>0</v>
      </c>
      <c r="M3" s="4"/>
      <c r="N3" s="20" t="s">
        <v>175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 customHeight="1" x14ac:dyDescent="0.25">
      <c r="A4" s="18"/>
      <c r="B4" s="18"/>
      <c r="C4" s="18"/>
      <c r="D4" s="4"/>
      <c r="F4" s="22" t="s">
        <v>179</v>
      </c>
      <c r="G4" s="17">
        <f>AVERAGE(G2:G3)</f>
        <v>0</v>
      </c>
      <c r="H4" s="17">
        <f t="shared" ref="H4:L4" si="2">AVERAGE(H2:H3)</f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0</v>
      </c>
      <c r="M4" s="4"/>
      <c r="N4" s="20" t="s">
        <v>285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2.9" customHeight="1" x14ac:dyDescent="0.25">
      <c r="A5" s="4"/>
      <c r="B5" s="4"/>
      <c r="C5" s="5"/>
      <c r="D5" s="4"/>
      <c r="G5" s="4"/>
      <c r="H5" s="4"/>
      <c r="I5" s="4"/>
      <c r="J5" s="4"/>
      <c r="K5" s="4"/>
      <c r="L5" s="4"/>
      <c r="M5" s="4"/>
      <c r="N5" s="20" t="s">
        <v>178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x14ac:dyDescent="0.25">
      <c r="A6" s="2" t="s">
        <v>180</v>
      </c>
      <c r="B6" s="4"/>
      <c r="C6" s="5"/>
      <c r="D6" s="4"/>
      <c r="G6" s="4"/>
      <c r="H6" s="4"/>
      <c r="I6" s="4"/>
      <c r="J6" s="4"/>
      <c r="K6" s="4"/>
      <c r="L6" s="4"/>
      <c r="M6" s="4"/>
      <c r="N6" s="20" t="s">
        <v>182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2.5" customHeight="1" x14ac:dyDescent="0.25">
      <c r="A7" s="30" t="s">
        <v>14</v>
      </c>
      <c r="B7" s="30"/>
      <c r="C7" s="30"/>
      <c r="D7" s="4"/>
      <c r="E7" s="27" t="s">
        <v>288</v>
      </c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" customHeight="1" x14ac:dyDescent="0.25">
      <c r="A8" s="10" t="s">
        <v>64</v>
      </c>
      <c r="B8" s="10" t="s">
        <v>65</v>
      </c>
      <c r="C8" s="10" t="s">
        <v>16</v>
      </c>
      <c r="D8" s="7" t="s">
        <v>15</v>
      </c>
      <c r="E8" s="7" t="s">
        <v>16</v>
      </c>
      <c r="F8" s="7" t="s">
        <v>67</v>
      </c>
      <c r="G8" s="4" t="s">
        <v>185</v>
      </c>
      <c r="H8" s="4" t="s">
        <v>186</v>
      </c>
      <c r="I8" s="4" t="s">
        <v>187</v>
      </c>
      <c r="J8" s="4" t="s">
        <v>188</v>
      </c>
      <c r="K8" s="4" t="s">
        <v>189</v>
      </c>
      <c r="L8" s="4" t="s">
        <v>190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" customHeight="1" x14ac:dyDescent="0.25">
      <c r="A9" s="36" t="s">
        <v>255</v>
      </c>
      <c r="B9" s="8"/>
      <c r="C9" s="34" t="s">
        <v>256</v>
      </c>
      <c r="D9" s="8" t="s">
        <v>257</v>
      </c>
      <c r="E9" s="8" t="s">
        <v>258</v>
      </c>
      <c r="F9" s="11"/>
      <c r="G9" s="8">
        <v>20</v>
      </c>
      <c r="H9" s="8">
        <v>20</v>
      </c>
      <c r="I9" s="8">
        <v>20</v>
      </c>
      <c r="J9" s="8">
        <v>20</v>
      </c>
      <c r="K9" s="8">
        <v>20</v>
      </c>
      <c r="L9" s="8">
        <v>20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1.75" customHeight="1" x14ac:dyDescent="0.25">
      <c r="A10" s="37"/>
      <c r="B10" s="8"/>
      <c r="C10" s="35"/>
      <c r="D10" s="8" t="s">
        <v>259</v>
      </c>
      <c r="E10" s="8" t="s">
        <v>260</v>
      </c>
      <c r="F10" s="11"/>
      <c r="G10" s="8">
        <v>20</v>
      </c>
      <c r="H10" s="8">
        <v>20</v>
      </c>
      <c r="I10" s="8">
        <v>20</v>
      </c>
      <c r="J10" s="8">
        <v>20</v>
      </c>
      <c r="K10" s="8">
        <v>20</v>
      </c>
      <c r="L10" s="8">
        <v>20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" customHeight="1" x14ac:dyDescent="0.25">
      <c r="A12" s="30" t="s">
        <v>29</v>
      </c>
      <c r="B12" s="30"/>
      <c r="C12" s="30"/>
      <c r="D12" s="30" t="s">
        <v>30</v>
      </c>
      <c r="E12" s="30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4" customHeight="1" x14ac:dyDescent="0.25">
      <c r="A13" s="10" t="s">
        <v>64</v>
      </c>
      <c r="B13" s="10" t="s">
        <v>65</v>
      </c>
      <c r="C13" s="10" t="s">
        <v>16</v>
      </c>
      <c r="D13" s="7" t="s">
        <v>15</v>
      </c>
      <c r="E13" s="7" t="s">
        <v>16</v>
      </c>
      <c r="F13" s="7" t="s">
        <v>67</v>
      </c>
      <c r="G13" s="33" t="s">
        <v>68</v>
      </c>
      <c r="H13" s="33"/>
      <c r="I13" s="33"/>
      <c r="J13" s="33"/>
      <c r="K13" s="33"/>
      <c r="L13" s="3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0.25" customHeight="1" x14ac:dyDescent="0.25">
      <c r="A14" s="36" t="s">
        <v>191</v>
      </c>
      <c r="B14" s="16"/>
      <c r="C14" s="34" t="s">
        <v>192</v>
      </c>
      <c r="D14" s="12" t="s">
        <v>261</v>
      </c>
      <c r="E14" s="13" t="s">
        <v>262</v>
      </c>
      <c r="F14" s="11"/>
      <c r="G14" s="8">
        <v>15</v>
      </c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1.5" customHeight="1" x14ac:dyDescent="0.25">
      <c r="A15" s="37"/>
      <c r="B15" s="16"/>
      <c r="C15" s="35"/>
      <c r="D15" s="8" t="s">
        <v>263</v>
      </c>
      <c r="E15" s="8" t="s">
        <v>264</v>
      </c>
      <c r="F15" s="11"/>
      <c r="G15" s="8">
        <v>15</v>
      </c>
      <c r="H15" s="8"/>
      <c r="I15" s="8"/>
      <c r="J15" s="8"/>
      <c r="K15" s="8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0.25" customHeight="1" x14ac:dyDescent="0.25">
      <c r="A16" s="13" t="s">
        <v>265</v>
      </c>
      <c r="B16" s="8"/>
      <c r="C16" s="14" t="s">
        <v>34</v>
      </c>
      <c r="D16" s="4"/>
      <c r="E16" s="4"/>
      <c r="F16" s="11"/>
      <c r="G16" s="8"/>
      <c r="H16" s="8">
        <v>60</v>
      </c>
      <c r="I16" s="8"/>
      <c r="J16" s="8"/>
      <c r="K16" s="8"/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9" ht="20.25" customHeight="1" x14ac:dyDescent="0.25">
      <c r="A17" s="13" t="s">
        <v>203</v>
      </c>
      <c r="B17" s="8"/>
      <c r="C17" s="14" t="s">
        <v>266</v>
      </c>
      <c r="D17" s="4"/>
      <c r="E17" s="4"/>
      <c r="F17" s="11"/>
      <c r="G17" s="8">
        <v>30</v>
      </c>
      <c r="H17" s="8"/>
      <c r="I17" s="8"/>
      <c r="J17" s="8"/>
      <c r="K17" s="8"/>
      <c r="L17" s="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9" ht="20.25" customHeight="1" x14ac:dyDescent="0.25">
      <c r="A18" s="13" t="s">
        <v>205</v>
      </c>
      <c r="B18" s="8"/>
      <c r="C18" s="15" t="s">
        <v>267</v>
      </c>
      <c r="D18" s="4"/>
      <c r="E18" s="4"/>
      <c r="F18" s="11"/>
      <c r="G18" s="8"/>
      <c r="H18" s="8"/>
      <c r="I18" s="8">
        <v>35</v>
      </c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9" ht="20.25" customHeight="1" x14ac:dyDescent="0.25">
      <c r="A19" s="13" t="s">
        <v>209</v>
      </c>
      <c r="B19" s="8"/>
      <c r="C19" s="14" t="s">
        <v>210</v>
      </c>
      <c r="D19" s="4"/>
      <c r="E19" s="4"/>
      <c r="F19" s="11"/>
      <c r="G19" s="8"/>
      <c r="H19" s="8"/>
      <c r="I19" s="8"/>
      <c r="J19" s="8">
        <v>30</v>
      </c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9" ht="20.25" customHeight="1" x14ac:dyDescent="0.25">
      <c r="A20" s="13" t="s">
        <v>211</v>
      </c>
      <c r="B20" s="8"/>
      <c r="C20" s="14" t="s">
        <v>212</v>
      </c>
      <c r="D20" s="4"/>
      <c r="E20" s="4"/>
      <c r="F20" s="11"/>
      <c r="G20" s="8"/>
      <c r="H20" s="8"/>
      <c r="I20" s="8">
        <v>25</v>
      </c>
      <c r="J20" s="8"/>
      <c r="K20" s="8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9" ht="20.25" customHeight="1" x14ac:dyDescent="0.25">
      <c r="A21" s="13" t="s">
        <v>213</v>
      </c>
      <c r="B21" s="1"/>
      <c r="C21" s="14" t="s">
        <v>214</v>
      </c>
      <c r="D21" s="4"/>
      <c r="E21" s="4"/>
      <c r="F21" s="11"/>
      <c r="G21" s="8"/>
      <c r="H21" s="8"/>
      <c r="I21" s="8"/>
      <c r="J21" s="8"/>
      <c r="K21" s="8">
        <v>60</v>
      </c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9" ht="20.25" customHeight="1" x14ac:dyDescent="0.25">
      <c r="A22" s="13" t="s">
        <v>215</v>
      </c>
      <c r="B22" s="8"/>
      <c r="C22" s="14" t="s">
        <v>216</v>
      </c>
      <c r="D22" s="4"/>
      <c r="E22" s="4"/>
      <c r="F22" s="11"/>
      <c r="G22" s="8"/>
      <c r="H22" s="8"/>
      <c r="I22" s="8"/>
      <c r="J22" s="8">
        <v>30</v>
      </c>
      <c r="K22" s="8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9" ht="20.25" customHeight="1" x14ac:dyDescent="0.25">
      <c r="A23" s="13" t="s">
        <v>217</v>
      </c>
      <c r="B23" s="8"/>
      <c r="C23" s="14" t="s">
        <v>218</v>
      </c>
      <c r="D23" s="4"/>
      <c r="E23" s="4"/>
      <c r="F23" s="11"/>
      <c r="G23" s="8"/>
      <c r="H23" s="8"/>
      <c r="I23" s="8"/>
      <c r="J23" s="8"/>
      <c r="K23" s="8"/>
      <c r="L23" s="8">
        <v>23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9" ht="20.25" customHeight="1" x14ac:dyDescent="0.25">
      <c r="A24" s="13" t="s">
        <v>219</v>
      </c>
      <c r="B24" s="8"/>
      <c r="C24" s="14" t="s">
        <v>268</v>
      </c>
      <c r="D24" s="4"/>
      <c r="E24" s="4"/>
      <c r="F24" s="11"/>
      <c r="G24" s="8"/>
      <c r="H24" s="8"/>
      <c r="I24" s="8"/>
      <c r="J24" s="8"/>
      <c r="K24" s="8"/>
      <c r="L24" s="8">
        <v>27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9" ht="20.25" customHeight="1" x14ac:dyDescent="0.25">
      <c r="A25" s="13" t="s">
        <v>220</v>
      </c>
      <c r="B25" s="8"/>
      <c r="C25" s="14" t="s">
        <v>165</v>
      </c>
      <c r="D25" s="4"/>
      <c r="E25" s="4"/>
      <c r="F25" s="11"/>
      <c r="G25" s="8"/>
      <c r="H25" s="8"/>
      <c r="I25" s="8"/>
      <c r="J25" s="8"/>
      <c r="K25" s="8"/>
      <c r="L25" s="8">
        <v>10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9" x14ac:dyDescent="0.25">
      <c r="A26" s="4"/>
      <c r="B26" s="4"/>
      <c r="C26" s="5"/>
      <c r="D26" s="4"/>
      <c r="E26" s="4" t="s">
        <v>62</v>
      </c>
      <c r="F26" s="4"/>
      <c r="G26" s="4">
        <f>SUM(G9:G25)</f>
        <v>100</v>
      </c>
      <c r="H26" s="4">
        <f t="shared" ref="H26:L26" si="3">SUM(H9:H25)</f>
        <v>100</v>
      </c>
      <c r="I26" s="4">
        <f t="shared" si="3"/>
        <v>100</v>
      </c>
      <c r="J26" s="4">
        <f t="shared" si="3"/>
        <v>100</v>
      </c>
      <c r="K26" s="4">
        <f t="shared" si="3"/>
        <v>100</v>
      </c>
      <c r="L26" s="4">
        <f t="shared" si="3"/>
        <v>100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9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9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9" ht="18.75" x14ac:dyDescent="0.25">
      <c r="A29" s="2" t="s">
        <v>181</v>
      </c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9" ht="20.25" customHeight="1" x14ac:dyDescent="0.25">
      <c r="A30" s="30" t="s">
        <v>14</v>
      </c>
      <c r="B30" s="30"/>
      <c r="C30" s="30"/>
      <c r="D30" s="4"/>
      <c r="E30" s="27" t="s">
        <v>289</v>
      </c>
      <c r="F30" s="1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1.75" customHeight="1" x14ac:dyDescent="0.25">
      <c r="A31" s="4" t="s">
        <v>97</v>
      </c>
      <c r="B31" s="4" t="s">
        <v>65</v>
      </c>
      <c r="C31" s="4" t="s">
        <v>16</v>
      </c>
      <c r="D31" s="4"/>
      <c r="E31" s="6"/>
      <c r="F31" s="7" t="s">
        <v>67</v>
      </c>
      <c r="G31" s="4" t="s">
        <v>91</v>
      </c>
      <c r="H31" s="4" t="s">
        <v>92</v>
      </c>
      <c r="I31" s="4" t="s">
        <v>93</v>
      </c>
      <c r="J31" s="4" t="s">
        <v>94</v>
      </c>
      <c r="K31" s="4" t="s">
        <v>95</v>
      </c>
      <c r="L31" s="4" t="s">
        <v>96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21.75" customHeight="1" x14ac:dyDescent="0.25">
      <c r="A32" s="36" t="s">
        <v>269</v>
      </c>
      <c r="B32" s="8"/>
      <c r="C32" s="36" t="s">
        <v>256</v>
      </c>
      <c r="D32" s="8" t="s">
        <v>270</v>
      </c>
      <c r="E32" s="8" t="s">
        <v>258</v>
      </c>
      <c r="F32" s="11"/>
      <c r="G32" s="8">
        <v>34</v>
      </c>
      <c r="H32" s="8">
        <v>20</v>
      </c>
      <c r="I32" s="8">
        <v>20</v>
      </c>
      <c r="J32" s="8">
        <v>20</v>
      </c>
      <c r="K32" s="8">
        <v>20</v>
      </c>
      <c r="L32" s="8">
        <v>20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21.75" customHeight="1" x14ac:dyDescent="0.25">
      <c r="A33" s="37"/>
      <c r="B33" s="8"/>
      <c r="C33" s="37"/>
      <c r="D33" s="8" t="s">
        <v>271</v>
      </c>
      <c r="E33" s="8" t="s">
        <v>260</v>
      </c>
      <c r="F33" s="11"/>
      <c r="G33" s="8">
        <v>66</v>
      </c>
      <c r="H33" s="8">
        <v>40</v>
      </c>
      <c r="I33" s="8">
        <v>40</v>
      </c>
      <c r="J33" s="8">
        <v>40</v>
      </c>
      <c r="K33" s="8">
        <v>40</v>
      </c>
      <c r="L33" s="8">
        <v>40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23.25" customHeight="1" x14ac:dyDescent="0.25">
      <c r="A36" s="30" t="s">
        <v>29</v>
      </c>
      <c r="B36" s="30"/>
      <c r="C36" s="30"/>
      <c r="D36" s="30" t="s">
        <v>30</v>
      </c>
      <c r="E36" s="3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21.75" customHeight="1" x14ac:dyDescent="0.25">
      <c r="A37" s="4" t="s">
        <v>97</v>
      </c>
      <c r="B37" s="4" t="s">
        <v>65</v>
      </c>
      <c r="C37" s="4" t="s">
        <v>16</v>
      </c>
      <c r="D37" s="5" t="s">
        <v>97</v>
      </c>
      <c r="E37" s="4" t="s">
        <v>16</v>
      </c>
      <c r="F37" s="7" t="s">
        <v>67</v>
      </c>
      <c r="G37" s="4"/>
      <c r="H37" s="4"/>
      <c r="I37" s="4"/>
      <c r="J37" s="4"/>
      <c r="K37" s="4"/>
      <c r="L37" s="4"/>
      <c r="M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21.75" customHeight="1" x14ac:dyDescent="0.25">
      <c r="A38" s="8" t="s">
        <v>207</v>
      </c>
      <c r="B38" s="8"/>
      <c r="C38" s="9" t="s">
        <v>272</v>
      </c>
      <c r="D38" s="9"/>
      <c r="E38" s="8"/>
      <c r="F38" s="11"/>
      <c r="G38" s="8"/>
      <c r="H38" s="8"/>
      <c r="I38" s="8"/>
      <c r="J38" s="8">
        <v>40</v>
      </c>
      <c r="K38" s="8"/>
      <c r="L38" s="8"/>
      <c r="M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21.75" customHeight="1" x14ac:dyDescent="0.25">
      <c r="A39" s="8" t="s">
        <v>232</v>
      </c>
      <c r="B39" s="8"/>
      <c r="C39" s="9" t="s">
        <v>218</v>
      </c>
      <c r="D39" s="9"/>
      <c r="E39" s="8"/>
      <c r="F39" s="11"/>
      <c r="G39" s="8"/>
      <c r="H39" s="8"/>
      <c r="I39" s="8"/>
      <c r="J39" s="8"/>
      <c r="K39" s="8"/>
      <c r="L39" s="8">
        <v>18</v>
      </c>
      <c r="M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21.75" customHeight="1" x14ac:dyDescent="0.25">
      <c r="A40" s="8" t="s">
        <v>233</v>
      </c>
      <c r="B40" s="8"/>
      <c r="C40" s="9" t="s">
        <v>273</v>
      </c>
      <c r="D40" s="9"/>
      <c r="E40" s="8"/>
      <c r="F40" s="11"/>
      <c r="G40" s="8"/>
      <c r="H40" s="8"/>
      <c r="I40" s="8"/>
      <c r="J40" s="8"/>
      <c r="K40" s="8"/>
      <c r="L40" s="8">
        <v>15</v>
      </c>
      <c r="M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1.75" customHeight="1" x14ac:dyDescent="0.25">
      <c r="A41" s="8" t="s">
        <v>235</v>
      </c>
      <c r="B41" s="8"/>
      <c r="C41" s="9" t="s">
        <v>165</v>
      </c>
      <c r="D41" s="9"/>
      <c r="E41" s="8"/>
      <c r="F41" s="11"/>
      <c r="G41" s="8"/>
      <c r="H41" s="8"/>
      <c r="I41" s="8"/>
      <c r="J41" s="8"/>
      <c r="K41" s="8"/>
      <c r="L41" s="8">
        <v>7</v>
      </c>
      <c r="M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1.75" customHeight="1" x14ac:dyDescent="0.25">
      <c r="A42" s="8" t="s">
        <v>274</v>
      </c>
      <c r="B42" s="8"/>
      <c r="C42" s="9" t="s">
        <v>275</v>
      </c>
      <c r="D42" s="9"/>
      <c r="E42" s="8"/>
      <c r="F42" s="11"/>
      <c r="G42" s="8"/>
      <c r="H42" s="8">
        <v>40</v>
      </c>
      <c r="I42" s="8"/>
      <c r="J42" s="8"/>
      <c r="K42" s="8"/>
      <c r="L42" s="8"/>
      <c r="M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1.75" customHeight="1" x14ac:dyDescent="0.25">
      <c r="A43" s="8" t="s">
        <v>276</v>
      </c>
      <c r="B43" s="8"/>
      <c r="C43" s="9" t="s">
        <v>277</v>
      </c>
      <c r="D43" s="9"/>
      <c r="E43" s="8"/>
      <c r="F43" s="11"/>
      <c r="G43" s="8"/>
      <c r="H43" s="8"/>
      <c r="I43" s="8"/>
      <c r="J43" s="8"/>
      <c r="K43" s="8">
        <v>40</v>
      </c>
      <c r="L43" s="8"/>
      <c r="M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1.75" customHeight="1" x14ac:dyDescent="0.25">
      <c r="A44" s="8" t="s">
        <v>278</v>
      </c>
      <c r="B44" s="8"/>
      <c r="C44" s="9" t="s">
        <v>237</v>
      </c>
      <c r="D44" s="9"/>
      <c r="E44" s="8"/>
      <c r="F44" s="11"/>
      <c r="G44" s="8"/>
      <c r="H44" s="8"/>
      <c r="I44" s="8">
        <v>9</v>
      </c>
      <c r="J44" s="8"/>
      <c r="K44" s="8"/>
      <c r="L44" s="8"/>
      <c r="M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1.75" customHeight="1" x14ac:dyDescent="0.25">
      <c r="A45" s="8" t="s">
        <v>279</v>
      </c>
      <c r="B45" s="8"/>
      <c r="C45" s="9" t="s">
        <v>280</v>
      </c>
      <c r="D45" s="9"/>
      <c r="E45" s="8"/>
      <c r="F45" s="11"/>
      <c r="G45" s="8"/>
      <c r="H45" s="8"/>
      <c r="I45" s="8">
        <v>8</v>
      </c>
      <c r="J45" s="8"/>
      <c r="K45" s="8"/>
      <c r="L45" s="8"/>
      <c r="M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1.75" customHeight="1" x14ac:dyDescent="0.25">
      <c r="A46" s="8" t="s">
        <v>281</v>
      </c>
      <c r="B46" s="8"/>
      <c r="C46" s="9" t="s">
        <v>250</v>
      </c>
      <c r="D46" s="9"/>
      <c r="E46" s="8"/>
      <c r="F46" s="11"/>
      <c r="G46" s="8"/>
      <c r="H46" s="8"/>
      <c r="I46" s="8">
        <v>13</v>
      </c>
      <c r="J46" s="8"/>
      <c r="K46" s="8"/>
      <c r="L46" s="8"/>
      <c r="M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1.75" customHeight="1" x14ac:dyDescent="0.25">
      <c r="A47" s="8" t="s">
        <v>282</v>
      </c>
      <c r="B47" s="8"/>
      <c r="C47" s="9" t="s">
        <v>283</v>
      </c>
      <c r="D47" s="9"/>
      <c r="E47" s="8"/>
      <c r="F47" s="11"/>
      <c r="G47" s="8"/>
      <c r="H47" s="8"/>
      <c r="I47" s="8">
        <v>10</v>
      </c>
      <c r="J47" s="8"/>
      <c r="K47" s="8"/>
      <c r="L47" s="8"/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4"/>
      <c r="C48" s="5"/>
      <c r="E48" s="4" t="s">
        <v>62</v>
      </c>
      <c r="F48" s="4"/>
      <c r="G48" s="4">
        <f t="shared" ref="G48:L48" si="4">SUM(G32:G47)</f>
        <v>100</v>
      </c>
      <c r="H48" s="4">
        <f t="shared" si="4"/>
        <v>100</v>
      </c>
      <c r="I48" s="4">
        <f t="shared" si="4"/>
        <v>100</v>
      </c>
      <c r="J48" s="4">
        <f t="shared" si="4"/>
        <v>100</v>
      </c>
      <c r="K48" s="4">
        <f t="shared" si="4"/>
        <v>100</v>
      </c>
      <c r="L48" s="4">
        <f t="shared" si="4"/>
        <v>100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8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5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5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5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5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5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5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5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5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5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5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5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5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5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5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5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5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5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5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5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5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5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5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5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5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5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5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5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5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5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5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5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5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5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5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5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5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5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5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5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5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5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5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5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5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5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5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5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5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5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5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5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5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5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5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5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5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5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5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5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5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5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5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5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5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5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5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5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5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5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5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5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5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5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5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5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5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5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5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5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5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5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5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5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5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5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5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5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5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5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5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5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5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5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5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5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5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5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5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5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5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5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5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5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5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5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5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5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5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5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5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5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5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5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5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5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5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5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5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5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5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5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5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5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5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5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5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5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5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5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5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5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5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5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5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5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5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5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5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5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5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5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5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5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5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5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5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5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5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5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5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5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5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5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5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5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5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5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5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5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5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5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5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5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5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5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5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5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5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5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5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5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5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5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5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5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5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5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5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5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5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5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5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5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5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5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5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5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5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5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5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5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5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5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5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5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5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5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5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5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5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5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5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5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5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5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5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5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5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5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5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5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5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5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5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5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5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5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5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5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5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5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5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5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5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5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5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5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5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5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5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5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5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5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5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5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5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5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5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5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5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5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5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5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5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5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5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5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5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5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5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5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5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5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5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5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5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5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5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5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5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5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5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5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5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5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5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5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5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5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5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5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5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5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5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5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5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5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5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5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5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5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5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5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5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5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5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5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5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5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5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5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5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5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5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5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5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5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5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5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5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5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5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5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5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5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5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5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5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5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5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5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5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5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5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5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5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5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5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5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5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5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5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5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5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5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5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5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5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5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5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5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5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5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5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5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5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5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5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5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5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5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5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5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5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5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5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5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5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5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5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5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5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5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5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5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5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5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5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5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5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5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5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5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5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5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5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5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5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5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5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5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5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5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5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5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5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5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5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5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5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5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5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5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5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5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5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5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5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5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5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5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5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5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5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5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5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5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5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5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5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5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5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5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5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5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5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5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5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5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5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5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5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5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5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5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5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5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5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5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5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5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5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5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5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5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5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5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5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5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5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5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5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5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5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5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5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5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5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5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5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5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5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5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5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5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5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5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5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5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5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5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5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5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5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5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5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5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5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5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5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5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5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5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5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5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5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5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5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5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5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5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5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5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5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5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5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5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5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5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5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5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5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5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5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5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5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5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5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5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5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5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5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5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5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5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5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</sheetData>
  <mergeCells count="14">
    <mergeCell ref="A2:C2"/>
    <mergeCell ref="A7:C7"/>
    <mergeCell ref="A12:C12"/>
    <mergeCell ref="D12:E12"/>
    <mergeCell ref="G13:L13"/>
    <mergeCell ref="A30:C30"/>
    <mergeCell ref="A36:C36"/>
    <mergeCell ref="D36:E36"/>
    <mergeCell ref="A9:A10"/>
    <mergeCell ref="C9:C10"/>
    <mergeCell ref="A14:A15"/>
    <mergeCell ref="A32:A33"/>
    <mergeCell ref="C32:C33"/>
    <mergeCell ref="C14:C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0"/>
  <sheetViews>
    <sheetView showGridLines="0" tabSelected="1" zoomScale="85" zoomScaleNormal="85" workbookViewId="0">
      <pane ySplit="5" topLeftCell="A6" activePane="bottomLeft" state="frozen"/>
      <selection pane="bottomLeft" activeCell="F13" sqref="F13:F27"/>
    </sheetView>
  </sheetViews>
  <sheetFormatPr baseColWidth="10" defaultColWidth="11.42578125" defaultRowHeight="15" x14ac:dyDescent="0.25"/>
  <cols>
    <col min="1" max="1" width="14.140625" style="3" bestFit="1" customWidth="1"/>
    <col min="2" max="2" width="14.140625" style="3" customWidth="1"/>
    <col min="3" max="3" width="44.85546875" style="6" customWidth="1"/>
    <col min="4" max="4" width="8.42578125" style="3" customWidth="1"/>
    <col min="5" max="5" width="15.5703125" style="3" bestFit="1" customWidth="1"/>
    <col min="6" max="6" width="17.28515625" style="3" customWidth="1"/>
    <col min="7" max="16384" width="11.42578125" style="3"/>
  </cols>
  <sheetData>
    <row r="1" spans="1:28" ht="21" x14ac:dyDescent="0.25">
      <c r="A1" s="26" t="s">
        <v>246</v>
      </c>
      <c r="B1" s="2"/>
      <c r="C1" s="5"/>
      <c r="D1" s="4"/>
      <c r="F1" s="10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/>
      <c r="N1" s="21" t="s">
        <v>174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5.5" customHeight="1" x14ac:dyDescent="0.25">
      <c r="A2" s="29" t="s">
        <v>66</v>
      </c>
      <c r="B2" s="29"/>
      <c r="C2" s="29"/>
      <c r="D2" s="4"/>
      <c r="F2" s="22" t="s">
        <v>180</v>
      </c>
      <c r="G2" s="17">
        <f>($F9*G9+$F13*G13+$F14*G14+$F15*G15+$F16*G16+$F17*G17+$F18*G18+$F19*G19+$F20*G20+$F21*G21+$F22*G22+$F23*G23+$F24*G24+$F25*G25+$F26*G26+$F27*G27)/G28+$F$7</f>
        <v>0</v>
      </c>
      <c r="H2" s="17">
        <f t="shared" ref="H2:L2" si="0">($F9*H9+$F13*H13+$F14*H14+$F15*H15+$F16*H16+$F17*H17+$F18*H18+$F19*H19+$F20*H20+$F21*H21+$F22*H22+$F23*H23+$F24*H24+$F25*H25+$F26*H26+$F27*H27)/H28+$F$7</f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4"/>
      <c r="N2" s="20" t="s">
        <v>176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5.5" customHeight="1" x14ac:dyDescent="0.25">
      <c r="A3" s="18"/>
      <c r="B3" s="18"/>
      <c r="C3" s="18"/>
      <c r="F3" s="22" t="s">
        <v>181</v>
      </c>
      <c r="G3" s="17">
        <f t="shared" ref="G3:L3" si="1">($F34*G34+$F35*G35+$F38*G38+$F42*G42+$F43*G43+$F44*G44+$F45*G45+$F46*G46+$F47*G47+$F48*G48+$F49*G49+$F50*G50+$F51*G51+$F52*G52)/G53+$F$32</f>
        <v>0</v>
      </c>
      <c r="H3" s="17">
        <f t="shared" si="1"/>
        <v>0</v>
      </c>
      <c r="I3" s="17">
        <f t="shared" si="1"/>
        <v>0</v>
      </c>
      <c r="J3" s="17">
        <f t="shared" si="1"/>
        <v>0</v>
      </c>
      <c r="K3" s="17">
        <f t="shared" si="1"/>
        <v>0</v>
      </c>
      <c r="L3" s="17">
        <f t="shared" si="1"/>
        <v>0</v>
      </c>
      <c r="M3" s="4"/>
      <c r="N3" s="20" t="s">
        <v>175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 customHeight="1" x14ac:dyDescent="0.25">
      <c r="A4" s="18"/>
      <c r="B4" s="18"/>
      <c r="C4" s="18"/>
      <c r="D4" s="4"/>
      <c r="F4" s="22" t="s">
        <v>179</v>
      </c>
      <c r="G4" s="17">
        <f>AVERAGE(G2:G3)</f>
        <v>0</v>
      </c>
      <c r="H4" s="17">
        <f t="shared" ref="H4:L4" si="2">AVERAGE(H2:H3)</f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0</v>
      </c>
      <c r="M4" s="4"/>
      <c r="N4" s="20" t="s">
        <v>285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2.9" customHeight="1" x14ac:dyDescent="0.25">
      <c r="A5" s="4"/>
      <c r="B5" s="4"/>
      <c r="C5" s="5"/>
      <c r="D5" s="4"/>
      <c r="G5" s="4"/>
      <c r="H5" s="4"/>
      <c r="I5" s="4"/>
      <c r="J5" s="4"/>
      <c r="K5" s="4"/>
      <c r="L5" s="4"/>
      <c r="M5" s="4"/>
      <c r="N5" s="20" t="s">
        <v>178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x14ac:dyDescent="0.25">
      <c r="A6" s="2" t="s">
        <v>180</v>
      </c>
      <c r="B6" s="4"/>
      <c r="C6" s="5"/>
      <c r="D6" s="4"/>
      <c r="G6" s="4"/>
      <c r="H6" s="4"/>
      <c r="I6" s="4"/>
      <c r="J6" s="4"/>
      <c r="K6" s="4"/>
      <c r="L6" s="4"/>
      <c r="M6" s="4"/>
      <c r="N6" s="20" t="s">
        <v>182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2.5" customHeight="1" x14ac:dyDescent="0.25">
      <c r="A7" s="30" t="s">
        <v>14</v>
      </c>
      <c r="B7" s="30"/>
      <c r="C7" s="30"/>
      <c r="D7" s="4"/>
      <c r="E7" s="27" t="s">
        <v>288</v>
      </c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" customHeight="1" x14ac:dyDescent="0.25">
      <c r="A8" s="10" t="s">
        <v>64</v>
      </c>
      <c r="B8" s="10" t="s">
        <v>65</v>
      </c>
      <c r="C8" s="10" t="s">
        <v>16</v>
      </c>
      <c r="D8" s="4"/>
      <c r="F8" s="7" t="s">
        <v>67</v>
      </c>
      <c r="G8" s="4" t="s">
        <v>185</v>
      </c>
      <c r="H8" s="4" t="s">
        <v>186</v>
      </c>
      <c r="I8" s="4" t="s">
        <v>187</v>
      </c>
      <c r="J8" s="4" t="s">
        <v>188</v>
      </c>
      <c r="K8" s="4" t="s">
        <v>189</v>
      </c>
      <c r="L8" s="4" t="s">
        <v>190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1.75" customHeight="1" x14ac:dyDescent="0.25">
      <c r="A9" s="8" t="s">
        <v>183</v>
      </c>
      <c r="B9" s="8"/>
      <c r="C9" s="8" t="s">
        <v>184</v>
      </c>
      <c r="D9" s="4"/>
      <c r="E9" s="4"/>
      <c r="F9" s="11"/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7" customHeight="1" x14ac:dyDescent="0.25">
      <c r="A11" s="30" t="s">
        <v>29</v>
      </c>
      <c r="B11" s="30"/>
      <c r="C11" s="30"/>
      <c r="D11" s="30" t="s">
        <v>30</v>
      </c>
      <c r="E11" s="30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4" customHeight="1" x14ac:dyDescent="0.25">
      <c r="A12" s="10" t="s">
        <v>64</v>
      </c>
      <c r="B12" s="10" t="s">
        <v>65</v>
      </c>
      <c r="C12" s="10" t="s">
        <v>16</v>
      </c>
      <c r="D12" s="7" t="s">
        <v>15</v>
      </c>
      <c r="E12" s="7" t="s">
        <v>16</v>
      </c>
      <c r="F12" s="7" t="s">
        <v>67</v>
      </c>
      <c r="G12" s="33" t="s">
        <v>68</v>
      </c>
      <c r="H12" s="33"/>
      <c r="I12" s="33"/>
      <c r="J12" s="33"/>
      <c r="K12" s="33"/>
      <c r="L12" s="3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0.25" customHeight="1" x14ac:dyDescent="0.25">
      <c r="A13" s="24" t="s">
        <v>191</v>
      </c>
      <c r="B13" s="16"/>
      <c r="C13" s="34" t="s">
        <v>192</v>
      </c>
      <c r="D13" s="12" t="s">
        <v>193</v>
      </c>
      <c r="E13" s="13" t="s">
        <v>194</v>
      </c>
      <c r="F13" s="11"/>
      <c r="G13" s="8">
        <v>7</v>
      </c>
      <c r="H13" s="8">
        <v>3</v>
      </c>
      <c r="I13" s="8">
        <v>2</v>
      </c>
      <c r="J13" s="8">
        <v>5</v>
      </c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0.25" customHeight="1" x14ac:dyDescent="0.25">
      <c r="A14" s="25"/>
      <c r="B14" s="16"/>
      <c r="C14" s="35"/>
      <c r="D14" s="8" t="s">
        <v>195</v>
      </c>
      <c r="E14" s="8" t="s">
        <v>196</v>
      </c>
      <c r="F14" s="11"/>
      <c r="G14" s="8">
        <v>8</v>
      </c>
      <c r="H14" s="8">
        <v>2</v>
      </c>
      <c r="I14" s="8">
        <v>3</v>
      </c>
      <c r="J14" s="8">
        <v>5</v>
      </c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0.25" customHeight="1" x14ac:dyDescent="0.25">
      <c r="A15" s="13" t="s">
        <v>197</v>
      </c>
      <c r="B15" s="8"/>
      <c r="C15" s="14" t="s">
        <v>198</v>
      </c>
      <c r="D15" s="4"/>
      <c r="E15" s="4"/>
      <c r="F15" s="11"/>
      <c r="G15" s="8">
        <v>10</v>
      </c>
      <c r="H15" s="8">
        <v>13</v>
      </c>
      <c r="I15" s="8"/>
      <c r="J15" s="8"/>
      <c r="K15" s="8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0.25" customHeight="1" x14ac:dyDescent="0.25">
      <c r="A16" s="13" t="s">
        <v>199</v>
      </c>
      <c r="B16" s="8"/>
      <c r="C16" s="14" t="s">
        <v>200</v>
      </c>
      <c r="D16" s="4"/>
      <c r="E16" s="4"/>
      <c r="F16" s="11"/>
      <c r="G16" s="8">
        <v>12</v>
      </c>
      <c r="H16" s="8">
        <v>5</v>
      </c>
      <c r="I16" s="8"/>
      <c r="J16" s="8"/>
      <c r="K16" s="8">
        <v>10</v>
      </c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9" ht="20.25" customHeight="1" x14ac:dyDescent="0.25">
      <c r="A17" s="13" t="s">
        <v>201</v>
      </c>
      <c r="B17" s="8"/>
      <c r="C17" s="15" t="s">
        <v>202</v>
      </c>
      <c r="D17" s="4"/>
      <c r="E17" s="4"/>
      <c r="F17" s="11"/>
      <c r="G17" s="8">
        <v>15</v>
      </c>
      <c r="H17" s="8"/>
      <c r="I17" s="8"/>
      <c r="J17" s="8"/>
      <c r="K17" s="8">
        <v>8</v>
      </c>
      <c r="L17" s="8">
        <v>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9" ht="20.25" customHeight="1" x14ac:dyDescent="0.25">
      <c r="A18" s="13" t="s">
        <v>203</v>
      </c>
      <c r="B18" s="8"/>
      <c r="C18" s="14" t="s">
        <v>204</v>
      </c>
      <c r="D18" s="4"/>
      <c r="E18" s="4"/>
      <c r="F18" s="11"/>
      <c r="G18" s="8"/>
      <c r="H18" s="8"/>
      <c r="I18" s="8">
        <v>22</v>
      </c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9" ht="20.25" customHeight="1" x14ac:dyDescent="0.25">
      <c r="A19" s="13" t="s">
        <v>205</v>
      </c>
      <c r="B19" s="8"/>
      <c r="C19" s="14" t="s">
        <v>206</v>
      </c>
      <c r="D19" s="4"/>
      <c r="E19" s="4"/>
      <c r="F19" s="11"/>
      <c r="G19" s="8"/>
      <c r="H19" s="8">
        <v>5</v>
      </c>
      <c r="I19" s="8">
        <v>18</v>
      </c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9" ht="20.25" customHeight="1" x14ac:dyDescent="0.25">
      <c r="A20" s="13" t="s">
        <v>207</v>
      </c>
      <c r="B20" s="1"/>
      <c r="C20" s="14" t="s">
        <v>208</v>
      </c>
      <c r="D20" s="4"/>
      <c r="E20" s="4"/>
      <c r="F20" s="11"/>
      <c r="G20" s="8"/>
      <c r="H20" s="8"/>
      <c r="I20" s="8"/>
      <c r="J20" s="8">
        <v>25</v>
      </c>
      <c r="K20" s="8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9" ht="20.25" customHeight="1" x14ac:dyDescent="0.25">
      <c r="A21" s="13" t="s">
        <v>209</v>
      </c>
      <c r="B21" s="8"/>
      <c r="C21" s="14" t="s">
        <v>210</v>
      </c>
      <c r="D21" s="4"/>
      <c r="E21" s="4"/>
      <c r="F21" s="11"/>
      <c r="G21" s="8"/>
      <c r="H21" s="8">
        <v>17</v>
      </c>
      <c r="I21" s="8"/>
      <c r="J21" s="8">
        <v>5</v>
      </c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9" ht="20.25" customHeight="1" x14ac:dyDescent="0.25">
      <c r="A22" s="13" t="s">
        <v>211</v>
      </c>
      <c r="B22" s="8"/>
      <c r="C22" s="14" t="s">
        <v>212</v>
      </c>
      <c r="D22" s="4"/>
      <c r="E22" s="4"/>
      <c r="F22" s="11"/>
      <c r="G22" s="8"/>
      <c r="H22" s="8">
        <v>10</v>
      </c>
      <c r="I22" s="8">
        <v>10</v>
      </c>
      <c r="J22" s="8">
        <v>5</v>
      </c>
      <c r="K22" s="8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9" ht="20.25" customHeight="1" x14ac:dyDescent="0.25">
      <c r="A23" s="13" t="s">
        <v>213</v>
      </c>
      <c r="B23" s="8"/>
      <c r="C23" s="14" t="s">
        <v>214</v>
      </c>
      <c r="D23" s="4"/>
      <c r="E23" s="4"/>
      <c r="F23" s="11"/>
      <c r="G23" s="8"/>
      <c r="H23" s="8"/>
      <c r="I23" s="8"/>
      <c r="J23" s="8">
        <v>10</v>
      </c>
      <c r="K23" s="8">
        <v>18</v>
      </c>
      <c r="L23" s="8">
        <v>16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9" ht="20.25" customHeight="1" x14ac:dyDescent="0.25">
      <c r="A24" s="13" t="s">
        <v>215</v>
      </c>
      <c r="B24" s="8"/>
      <c r="C24" s="14" t="s">
        <v>216</v>
      </c>
      <c r="D24" s="4"/>
      <c r="E24" s="4"/>
      <c r="F24" s="11"/>
      <c r="G24" s="8">
        <v>8</v>
      </c>
      <c r="H24" s="8"/>
      <c r="I24" s="8"/>
      <c r="J24" s="8">
        <v>5</v>
      </c>
      <c r="K24" s="8">
        <v>10</v>
      </c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9" ht="20.25" customHeight="1" x14ac:dyDescent="0.25">
      <c r="A25" s="13" t="s">
        <v>217</v>
      </c>
      <c r="B25" s="8"/>
      <c r="C25" s="14" t="s">
        <v>218</v>
      </c>
      <c r="D25" s="4"/>
      <c r="E25" s="4"/>
      <c r="F25" s="11"/>
      <c r="G25" s="8"/>
      <c r="H25" s="8">
        <v>5</v>
      </c>
      <c r="I25" s="8">
        <v>5</v>
      </c>
      <c r="J25" s="8"/>
      <c r="K25" s="8">
        <v>7</v>
      </c>
      <c r="L25" s="8">
        <v>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9" ht="20.25" customHeight="1" x14ac:dyDescent="0.25">
      <c r="A26" s="13" t="s">
        <v>219</v>
      </c>
      <c r="B26" s="8"/>
      <c r="C26" s="14" t="s">
        <v>162</v>
      </c>
      <c r="D26" s="4"/>
      <c r="E26" s="4"/>
      <c r="F26" s="11"/>
      <c r="G26" s="8"/>
      <c r="H26" s="8"/>
      <c r="I26" s="8"/>
      <c r="J26" s="8"/>
      <c r="K26" s="8">
        <v>7</v>
      </c>
      <c r="L26" s="8">
        <v>16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9" ht="20.25" customHeight="1" x14ac:dyDescent="0.25">
      <c r="A27" s="13" t="s">
        <v>220</v>
      </c>
      <c r="B27" s="8"/>
      <c r="C27" s="14" t="s">
        <v>165</v>
      </c>
      <c r="D27" s="4"/>
      <c r="E27" s="4"/>
      <c r="F27" s="11"/>
      <c r="G27" s="8"/>
      <c r="H27" s="8"/>
      <c r="I27" s="8"/>
      <c r="J27" s="8"/>
      <c r="K27" s="8"/>
      <c r="L27" s="8">
        <v>15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9" x14ac:dyDescent="0.25">
      <c r="A28" s="4"/>
      <c r="B28" s="4"/>
      <c r="C28" s="5"/>
      <c r="D28" s="4"/>
      <c r="E28" s="4" t="s">
        <v>62</v>
      </c>
      <c r="F28" s="4"/>
      <c r="G28" s="4">
        <f>SUM(G9:G27)</f>
        <v>100</v>
      </c>
      <c r="H28" s="4">
        <f t="shared" ref="H28:L28" si="3">SUM(H9:H27)</f>
        <v>100</v>
      </c>
      <c r="I28" s="4">
        <f t="shared" si="3"/>
        <v>100</v>
      </c>
      <c r="J28" s="4">
        <f t="shared" si="3"/>
        <v>100</v>
      </c>
      <c r="K28" s="4">
        <f t="shared" si="3"/>
        <v>100</v>
      </c>
      <c r="L28" s="4">
        <f t="shared" si="3"/>
        <v>100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9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9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9" ht="18.75" x14ac:dyDescent="0.25">
      <c r="A31" s="2" t="s">
        <v>181</v>
      </c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9" ht="20.25" customHeight="1" x14ac:dyDescent="0.25">
      <c r="A32" s="30" t="s">
        <v>14</v>
      </c>
      <c r="B32" s="30"/>
      <c r="C32" s="30"/>
      <c r="D32" s="4"/>
      <c r="E32" s="27" t="s">
        <v>289</v>
      </c>
      <c r="F32" s="1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21.75" customHeight="1" x14ac:dyDescent="0.25">
      <c r="A33" s="4" t="s">
        <v>97</v>
      </c>
      <c r="B33" s="4" t="s">
        <v>65</v>
      </c>
      <c r="C33" s="4" t="s">
        <v>16</v>
      </c>
      <c r="D33" s="4"/>
      <c r="E33" s="6"/>
      <c r="F33" s="7" t="s">
        <v>67</v>
      </c>
      <c r="G33" s="4" t="s">
        <v>91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96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21.75" customHeight="1" x14ac:dyDescent="0.25">
      <c r="A34" s="8" t="s">
        <v>221</v>
      </c>
      <c r="B34" s="8"/>
      <c r="C34" s="9" t="s">
        <v>184</v>
      </c>
      <c r="D34" s="4"/>
      <c r="E34" s="4"/>
      <c r="F34" s="11"/>
      <c r="G34" s="8">
        <v>15</v>
      </c>
      <c r="H34" s="8">
        <v>15</v>
      </c>
      <c r="I34" s="8">
        <v>15</v>
      </c>
      <c r="J34" s="8">
        <v>15</v>
      </c>
      <c r="K34" s="8">
        <v>15</v>
      </c>
      <c r="L34" s="8">
        <v>15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21.75" customHeight="1" x14ac:dyDescent="0.25">
      <c r="A35" s="8" t="s">
        <v>222</v>
      </c>
      <c r="B35" s="8"/>
      <c r="C35" s="9" t="s">
        <v>223</v>
      </c>
      <c r="D35" s="4"/>
      <c r="E35" s="4"/>
      <c r="F35" s="11"/>
      <c r="G35" s="8">
        <v>40</v>
      </c>
      <c r="H35" s="8">
        <v>40</v>
      </c>
      <c r="I35" s="8">
        <v>40</v>
      </c>
      <c r="J35" s="8">
        <v>40</v>
      </c>
      <c r="K35" s="8">
        <v>40</v>
      </c>
      <c r="L35" s="8">
        <v>40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8.75" x14ac:dyDescent="0.25">
      <c r="A37" s="30" t="s">
        <v>110</v>
      </c>
      <c r="B37" s="30"/>
      <c r="C37" s="3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8" customHeight="1" x14ac:dyDescent="0.25">
      <c r="A38" s="8" t="s">
        <v>224</v>
      </c>
      <c r="B38" s="8"/>
      <c r="C38" s="9" t="s">
        <v>110</v>
      </c>
      <c r="D38" s="4"/>
      <c r="E38" s="4"/>
      <c r="F38" s="11"/>
      <c r="G38" s="8">
        <v>5</v>
      </c>
      <c r="H38" s="8">
        <v>5</v>
      </c>
      <c r="I38" s="8">
        <v>5</v>
      </c>
      <c r="J38" s="8">
        <v>5</v>
      </c>
      <c r="K38" s="8">
        <v>5</v>
      </c>
      <c r="L38" s="8">
        <v>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23.25" customHeight="1" x14ac:dyDescent="0.25">
      <c r="A40" s="30" t="s">
        <v>29</v>
      </c>
      <c r="B40" s="30"/>
      <c r="C40" s="30"/>
      <c r="D40" s="30" t="s">
        <v>30</v>
      </c>
      <c r="E40" s="3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1.75" customHeight="1" x14ac:dyDescent="0.25">
      <c r="A41" s="4" t="s">
        <v>97</v>
      </c>
      <c r="B41" s="4" t="s">
        <v>65</v>
      </c>
      <c r="C41" s="4" t="s">
        <v>16</v>
      </c>
      <c r="D41" s="5" t="s">
        <v>97</v>
      </c>
      <c r="E41" s="4" t="s">
        <v>16</v>
      </c>
      <c r="F41" s="7" t="s">
        <v>67</v>
      </c>
      <c r="G41" s="4"/>
      <c r="H41" s="4"/>
      <c r="I41" s="4"/>
      <c r="J41" s="4"/>
      <c r="K41" s="4"/>
      <c r="L41" s="4"/>
      <c r="M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1.75" customHeight="1" x14ac:dyDescent="0.25">
      <c r="A42" s="8" t="s">
        <v>225</v>
      </c>
      <c r="B42" s="8"/>
      <c r="C42" s="9" t="s">
        <v>226</v>
      </c>
      <c r="D42" s="9"/>
      <c r="E42" s="8"/>
      <c r="F42" s="11"/>
      <c r="G42" s="8">
        <v>27</v>
      </c>
      <c r="H42" s="8"/>
      <c r="I42" s="8">
        <v>7</v>
      </c>
      <c r="J42" s="8"/>
      <c r="K42" s="8"/>
      <c r="L42" s="8">
        <v>4</v>
      </c>
      <c r="M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1.75" customHeight="1" x14ac:dyDescent="0.25">
      <c r="A43" s="8" t="s">
        <v>227</v>
      </c>
      <c r="B43" s="8"/>
      <c r="C43" s="9" t="s">
        <v>202</v>
      </c>
      <c r="D43" s="9"/>
      <c r="E43" s="8"/>
      <c r="F43" s="11"/>
      <c r="G43" s="8">
        <v>13</v>
      </c>
      <c r="H43" s="8"/>
      <c r="I43" s="8"/>
      <c r="J43" s="8"/>
      <c r="K43" s="8">
        <v>13</v>
      </c>
      <c r="L43" s="8"/>
      <c r="M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1.75" customHeight="1" x14ac:dyDescent="0.25">
      <c r="A44" s="8" t="s">
        <v>228</v>
      </c>
      <c r="B44" s="8"/>
      <c r="C44" s="9" t="s">
        <v>229</v>
      </c>
      <c r="D44" s="9"/>
      <c r="E44" s="8"/>
      <c r="F44" s="11"/>
      <c r="G44" s="8"/>
      <c r="H44" s="8"/>
      <c r="I44" s="8"/>
      <c r="J44" s="8">
        <v>14</v>
      </c>
      <c r="K44" s="8"/>
      <c r="L44" s="8"/>
      <c r="M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1.75" customHeight="1" x14ac:dyDescent="0.25">
      <c r="A45" s="8" t="s">
        <v>230</v>
      </c>
      <c r="B45" s="8"/>
      <c r="C45" s="9" t="s">
        <v>231</v>
      </c>
      <c r="D45" s="9"/>
      <c r="E45" s="8"/>
      <c r="F45" s="11"/>
      <c r="G45" s="8"/>
      <c r="H45" s="8">
        <v>18</v>
      </c>
      <c r="I45" s="8"/>
      <c r="J45" s="8"/>
      <c r="K45" s="8"/>
      <c r="L45" s="8"/>
      <c r="M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1.75" customHeight="1" x14ac:dyDescent="0.25">
      <c r="A46" s="8" t="s">
        <v>232</v>
      </c>
      <c r="B46" s="8"/>
      <c r="C46" s="9" t="s">
        <v>218</v>
      </c>
      <c r="D46" s="9"/>
      <c r="E46" s="8"/>
      <c r="F46" s="11"/>
      <c r="G46" s="8"/>
      <c r="H46" s="8">
        <v>4</v>
      </c>
      <c r="I46" s="8"/>
      <c r="J46" s="8"/>
      <c r="K46" s="8"/>
      <c r="L46" s="8">
        <v>13</v>
      </c>
      <c r="M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1.75" customHeight="1" x14ac:dyDescent="0.25">
      <c r="A47" s="8" t="s">
        <v>233</v>
      </c>
      <c r="B47" s="8"/>
      <c r="C47" s="9" t="s">
        <v>234</v>
      </c>
      <c r="D47" s="9"/>
      <c r="E47" s="8"/>
      <c r="F47" s="11"/>
      <c r="G47" s="8"/>
      <c r="H47" s="8"/>
      <c r="I47" s="8"/>
      <c r="J47" s="8">
        <v>4</v>
      </c>
      <c r="K47" s="8"/>
      <c r="L47" s="8">
        <v>13</v>
      </c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1.75" customHeight="1" x14ac:dyDescent="0.25">
      <c r="A48" s="8" t="s">
        <v>235</v>
      </c>
      <c r="B48" s="8"/>
      <c r="C48" s="9" t="s">
        <v>165</v>
      </c>
      <c r="D48" s="9"/>
      <c r="E48" s="8"/>
      <c r="F48" s="11"/>
      <c r="G48" s="8"/>
      <c r="H48" s="8"/>
      <c r="I48" s="8"/>
      <c r="J48" s="8"/>
      <c r="K48" s="8"/>
      <c r="L48" s="8">
        <v>10</v>
      </c>
      <c r="M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1.75" customHeight="1" x14ac:dyDescent="0.25">
      <c r="A49" s="8" t="s">
        <v>247</v>
      </c>
      <c r="B49" s="8"/>
      <c r="C49" s="9" t="s">
        <v>248</v>
      </c>
      <c r="D49" s="9"/>
      <c r="E49" s="8"/>
      <c r="F49" s="11"/>
      <c r="G49" s="8"/>
      <c r="H49" s="8">
        <v>7</v>
      </c>
      <c r="I49" s="8">
        <v>13</v>
      </c>
      <c r="J49" s="8">
        <v>4</v>
      </c>
      <c r="K49" s="8"/>
      <c r="L49" s="8"/>
      <c r="M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21.75" customHeight="1" x14ac:dyDescent="0.25">
      <c r="A50" s="8" t="s">
        <v>249</v>
      </c>
      <c r="B50" s="8"/>
      <c r="C50" s="9" t="s">
        <v>250</v>
      </c>
      <c r="D50" s="9"/>
      <c r="E50" s="8"/>
      <c r="F50" s="11"/>
      <c r="G50" s="8"/>
      <c r="H50" s="8"/>
      <c r="I50" s="8">
        <v>20</v>
      </c>
      <c r="J50" s="8"/>
      <c r="K50" s="8"/>
      <c r="L50" s="8"/>
      <c r="M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21.75" customHeight="1" x14ac:dyDescent="0.25">
      <c r="A51" s="8" t="s">
        <v>251</v>
      </c>
      <c r="B51" s="8"/>
      <c r="C51" s="9" t="s">
        <v>252</v>
      </c>
      <c r="D51" s="9"/>
      <c r="E51" s="8"/>
      <c r="F51" s="11"/>
      <c r="G51" s="8"/>
      <c r="H51" s="8"/>
      <c r="I51" s="8"/>
      <c r="J51" s="8">
        <v>14</v>
      </c>
      <c r="K51" s="8"/>
      <c r="L51" s="8"/>
      <c r="M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1.75" customHeight="1" x14ac:dyDescent="0.25">
      <c r="A52" s="8" t="s">
        <v>253</v>
      </c>
      <c r="B52" s="8"/>
      <c r="C52" s="9" t="s">
        <v>239</v>
      </c>
      <c r="D52" s="9"/>
      <c r="E52" s="8"/>
      <c r="F52" s="11"/>
      <c r="G52" s="8"/>
      <c r="H52" s="8">
        <v>11</v>
      </c>
      <c r="I52" s="8"/>
      <c r="J52" s="8">
        <v>4</v>
      </c>
      <c r="K52" s="8">
        <v>27</v>
      </c>
      <c r="L52" s="8"/>
      <c r="M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4"/>
      <c r="C53" s="5"/>
      <c r="E53" s="4" t="s">
        <v>62</v>
      </c>
      <c r="F53" s="4"/>
      <c r="G53" s="4">
        <f t="shared" ref="G53:L53" si="4">SUM(G34:G52)</f>
        <v>100</v>
      </c>
      <c r="H53" s="4">
        <f t="shared" si="4"/>
        <v>100</v>
      </c>
      <c r="I53" s="4">
        <f t="shared" si="4"/>
        <v>100</v>
      </c>
      <c r="J53" s="4">
        <f t="shared" si="4"/>
        <v>100</v>
      </c>
      <c r="K53" s="4">
        <f t="shared" si="4"/>
        <v>100</v>
      </c>
      <c r="L53" s="4">
        <f t="shared" si="4"/>
        <v>100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9" x14ac:dyDescent="0.2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9" x14ac:dyDescent="0.25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9" x14ac:dyDescent="0.25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9" x14ac:dyDescent="0.25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9" x14ac:dyDescent="0.2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9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9" x14ac:dyDescent="0.2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9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9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9" x14ac:dyDescent="0.25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5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5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5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5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5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5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5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5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5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5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5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5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5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5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5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5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5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5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5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5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5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5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5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5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5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5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5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5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5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5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5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5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5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5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5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5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5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5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5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5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5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5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5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5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5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5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5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5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5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5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5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5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5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5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5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5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5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5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5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5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5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5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5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5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5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5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5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5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5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5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5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5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5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5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5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5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5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5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5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5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5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5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5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5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5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5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5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5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5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5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5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5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5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5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5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5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5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5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5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5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5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5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5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5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5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5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5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5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5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5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5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5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5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5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5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5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5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5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5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5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5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5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5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5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5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5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5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5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5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5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5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5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5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5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5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5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5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5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5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5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5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5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5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5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5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5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5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5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5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5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5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5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5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5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5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5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5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5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5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5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5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5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5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5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5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5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5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5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5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5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5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5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5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5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5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5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5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5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5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5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5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5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5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5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5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5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5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5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5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5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5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5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5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5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5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5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5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5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5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5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5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5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5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5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5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5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5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5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5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5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5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5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5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5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5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5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5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5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5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5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5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5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5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5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5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5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5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5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5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5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5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5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5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5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5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5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5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5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5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5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5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5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5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5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5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5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5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5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5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5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5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5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5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5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5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5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5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5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5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5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5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5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5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5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5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5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5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5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5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5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5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5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5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5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5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5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5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5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5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5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5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5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5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5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5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5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5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5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5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5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5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5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5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5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5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5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5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5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5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5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5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5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5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5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5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5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5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5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5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5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5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5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5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5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5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5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5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5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5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5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5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5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5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5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5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5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5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5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5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5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5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5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5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5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5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5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5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5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5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5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5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5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5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5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5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5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5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5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5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5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5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5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5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5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5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5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5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5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5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5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5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5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5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5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5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5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5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5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5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5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5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5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5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5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5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5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5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5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5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5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5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5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5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5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5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5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5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5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5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5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5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5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5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5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5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5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5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5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5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5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5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5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5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5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5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5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5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5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5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5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5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5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5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5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5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5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5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5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5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5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5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5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5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5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5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5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5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5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5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5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5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5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5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5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5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5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5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5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5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5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5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5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5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5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5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5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5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5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5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5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5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5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5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5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5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5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5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5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5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5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5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5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5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5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5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5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5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5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5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5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5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5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5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5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5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5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5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5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5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5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5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5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5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5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5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5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5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5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5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5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5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5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5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5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5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5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25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25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25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25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25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</sheetData>
  <mergeCells count="10">
    <mergeCell ref="C13:C14"/>
    <mergeCell ref="A32:C32"/>
    <mergeCell ref="A37:C37"/>
    <mergeCell ref="A40:C40"/>
    <mergeCell ref="D40:E40"/>
    <mergeCell ref="A2:C2"/>
    <mergeCell ref="A7:C7"/>
    <mergeCell ref="A11:C11"/>
    <mergeCell ref="D11:E11"/>
    <mergeCell ref="G12:L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BUT1</vt:lpstr>
      <vt:lpstr>BUT2 - Parcours RA</vt:lpstr>
      <vt:lpstr>BUT2 - Parcours DACS</vt:lpstr>
      <vt:lpstr>BUT2 - Parcours AGED</vt:lpstr>
    </vt:vector>
  </TitlesOfParts>
  <Company>UCBL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LEROUX STEPHANE</dc:creator>
  <cp:lastModifiedBy>Stéphane Leroux</cp:lastModifiedBy>
  <dcterms:created xsi:type="dcterms:W3CDTF">2021-02-04T15:15:21Z</dcterms:created>
  <dcterms:modified xsi:type="dcterms:W3CDTF">2023-02-01T16:29:41Z</dcterms:modified>
</cp:coreProperties>
</file>